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drawings/drawing10.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1.xml" ContentType="application/vnd.openxmlformats-officedocument.drawing+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98C3ADA4-98D8-4222-8DEF-20B5D4D7F741}" xr6:coauthVersionLast="36" xr6:coauthVersionMax="36" xr10:uidLastSave="{00000000-0000-0000-0000-000000000000}"/>
  <bookViews>
    <workbookView xWindow="0" yWindow="0" windowWidth="21570" windowHeight="7080" tabRatio="825" xr2:uid="{00000000-000D-0000-FFFF-FFFF00000000}"/>
  </bookViews>
  <sheets>
    <sheet name="Aloita tästä" sheetId="80" r:id="rId1"/>
    <sheet name="Hakijan tiedot" sheetId="1" r:id="rId2"/>
    <sheet name="3v EU-rahoitus" sheetId="99" r:id="rId3"/>
    <sheet name="Siirron saajat" sheetId="100" r:id="rId4"/>
    <sheet name="Yhteistyötahot" sheetId="101" r:id="rId5"/>
    <sheet name="Suunnitelma" sheetId="2" r:id="rId6"/>
    <sheet name="Aikataulu" sheetId="4" r:id="rId7"/>
    <sheet name="Toimien tyypit ja teemat" sheetId="90" r:id="rId8"/>
    <sheet name="Indikaattorit ET 1" sheetId="114" r:id="rId9"/>
    <sheet name="Indikaattorit ET 2" sheetId="115" r:id="rId10"/>
    <sheet name="Indikaattorit ET 3" sheetId="116" r:id="rId11"/>
    <sheet name="Indikaattorit ET 4" sheetId="117" r:id="rId12"/>
    <sheet name="Horisont. periaatteet" sheetId="119" r:id="rId13"/>
    <sheet name="Hankinta" sheetId="120" r:id="rId14"/>
    <sheet name="Metatiedot (piiloon)" sheetId="86" state="hidden" r:id="rId15"/>
    <sheet name="Budjetin perustiedot" sheetId="16" r:id="rId16"/>
    <sheet name="Palkkakust. yksikkökustannukset" sheetId="91" r:id="rId17"/>
    <sheet name="Tosiasiallinen palkkakust." sheetId="17" r:id="rId18"/>
    <sheet name="Muut henkilöstökustannukset" sheetId="92" r:id="rId19"/>
    <sheet name="Ostopalvelut" sheetId="96" r:id="rId20"/>
    <sheet name="Käyttö- ja kiinteä omaisuus" sheetId="85" r:id="rId21"/>
    <sheet name="Matkakustannukset" sheetId="87" r:id="rId22"/>
    <sheet name="Muut hankekustannukset" sheetId="97" r:id="rId23"/>
    <sheet name="Hankkeen kustannukset" sheetId="25" r:id="rId24"/>
    <sheet name="Rahoitus" sheetId="109" r:id="rId25"/>
    <sheet name="EU-rahoitusosuus" sheetId="110" r:id="rId26"/>
    <sheet name="Ennakot" sheetId="26" r:id="rId27"/>
    <sheet name="Allekirjoitus" sheetId="121" r:id="rId28"/>
  </sheets>
  <externalReferences>
    <externalReference r:id="rId29"/>
    <externalReference r:id="rId30"/>
  </externalReferences>
  <definedNames>
    <definedName name="N_Ajanjakso1">'Hakijan tiedot'!$E$18</definedName>
    <definedName name="N_Ajanjakso2">'Hakijan tiedot'!$E$22</definedName>
    <definedName name="N_Ajanjakso3">'Hakijan tiedot'!$E$32</definedName>
    <definedName name="N_Ajanjakso4">'Hakijan tiedot'!$E$36</definedName>
    <definedName name="N_Aloituspvm">Suunnitelma!$C$33</definedName>
    <definedName name="N_EiTulosteta" localSheetId="6">Aikataulu!$J$76</definedName>
    <definedName name="N_EiTulosteta" localSheetId="16">"Yksinkertaistettu palkkakust.!1713"</definedName>
    <definedName name="N_EiTulosteta" localSheetId="24">Rahoitus!$J$44</definedName>
    <definedName name="N_EiTulosteta" localSheetId="5">Suunnitelma!$K$179</definedName>
    <definedName name="N_Erityistavoite" localSheetId="27">[1]Suunnitelma!#REF!</definedName>
    <definedName name="N_Erityistavoite" localSheetId="13">#REF!</definedName>
    <definedName name="N_Erityistavoite" localSheetId="11">Suunnitelma!#REF!</definedName>
    <definedName name="N_Erityistavoite">Suunnitelma!#REF!</definedName>
    <definedName name="N_EUrahoitusosuus" localSheetId="27">'[1]Budjetin perustiedot'!#REF!</definedName>
    <definedName name="N_EUrahoitusosuus" localSheetId="13">#REF!</definedName>
    <definedName name="N_EUrahoitusosuus" localSheetId="11">'Budjetin perustiedot'!#REF!</definedName>
    <definedName name="N_EUrahoitusosuus">'Budjetin perustiedot'!#REF!</definedName>
    <definedName name="N_EUrahoitustieto" localSheetId="27">'[1]Hakijan tiedot'!$B$40</definedName>
    <definedName name="N_EUrahoitustieto" localSheetId="13">#REF!</definedName>
    <definedName name="N_EUrahoitustieto" localSheetId="11">'Hakijan tiedot'!$B$40</definedName>
    <definedName name="N_EUrahoitustieto">'Hakijan tiedot'!$B$40</definedName>
    <definedName name="N_HakijanNimi" localSheetId="13">#REF!</definedName>
    <definedName name="N_HakijanNimi" localSheetId="11">'Hakijan tiedot'!$B$50</definedName>
    <definedName name="N_HakijanNimi">'Hakijan tiedot'!$B$51</definedName>
    <definedName name="N_HakijanNimiEN">'Hakijan tiedot'!$B$53</definedName>
    <definedName name="N_hankintojenohjeteksti" localSheetId="27">#REF!</definedName>
    <definedName name="N_hankintojenohjeteksti" localSheetId="13">Hankinta!$M$39</definedName>
    <definedName name="N_hankintojenohjeteksti" localSheetId="11">#REF!</definedName>
    <definedName name="N_hankintojenohjeteksti">#REF!</definedName>
    <definedName name="N_HankkeenNimi" localSheetId="13">#REF!</definedName>
    <definedName name="N_HankkeenNimi" localSheetId="11">Suunnitelma!$C$27</definedName>
    <definedName name="N_HankkeenNimi">Suunnitelma!$C$27</definedName>
    <definedName name="N_HankkeenNimiEN">Suunnitelma!$C$30</definedName>
    <definedName name="N_Henkilöstökustannusmalli" localSheetId="13">#REF!</definedName>
    <definedName name="N_Henkilöstökustannusmalli">'Budjetin perustiedot'!$B$9</definedName>
    <definedName name="N_Jatkuvuus" localSheetId="13">#REF!</definedName>
    <definedName name="N_Jatkuvuus">Suunnitelma!$C$172</definedName>
    <definedName name="N_JärjestönRekisteröintinumero">'Hakijan tiedot'!$B$57</definedName>
    <definedName name="N_JärjestönRekisteröintipäivä">'Hakijan tiedot'!$B$55</definedName>
    <definedName name="N_Katuosoite">'Hakijan tiedot'!$B$61</definedName>
    <definedName name="N_Kohdealue" localSheetId="13">#REF!</definedName>
    <definedName name="N_Kohdealue">Suunnitelma!$C$162</definedName>
    <definedName name="N_Kohderyhmä" localSheetId="13">#REF!</definedName>
    <definedName name="N_Kohderyhmä">Suunnitelma!$C$57</definedName>
    <definedName name="N_KorotettuPerustelut" localSheetId="13">#REF!</definedName>
    <definedName name="N_KorotettuPerustelut">Suunnitelma!$C$23</definedName>
    <definedName name="N_Kotisivu">'Hakijan tiedot'!$G$65</definedName>
    <definedName name="N_Kustannusarviolisätiedot" localSheetId="27">'[1]Budjetin perustiedot'!$B$12</definedName>
    <definedName name="N_Kustannusarviolisätiedot" localSheetId="13">#REF!</definedName>
    <definedName name="N_Kustannusarviolisätiedot" localSheetId="11">'Budjetin perustiedot'!$B$12</definedName>
    <definedName name="N_Kustannusarviolisätiedot">'Budjetin perustiedot'!$B$12</definedName>
    <definedName name="N_Kustannusmalli" localSheetId="27">'[1]Budjetin perustiedot'!#REF!</definedName>
    <definedName name="N_Kustannusmalli" localSheetId="13">#REF!</definedName>
    <definedName name="N_Kustannusmalli">'Budjetin perustiedot'!#REF!</definedName>
    <definedName name="N_KäynnistysPerustelut">Suunnitelma!$C$40</definedName>
    <definedName name="N_Lopetuspvm">Suunnitelma!$C$36</definedName>
    <definedName name="N_Ohjausryhmä">'Hakijan tiedot'!$B$122</definedName>
    <definedName name="N_OmarahoitusYhteensä" localSheetId="13">#REF!</definedName>
    <definedName name="N_OmarahoitusYhteensä">Rahoitus!$J$32</definedName>
    <definedName name="N_Postinumero">'Hakijan tiedot'!$B$63</definedName>
    <definedName name="N_Postitoimipaikka">'Hakijan tiedot'!$G$63</definedName>
    <definedName name="N_Päämäärä" localSheetId="13">#REF!</definedName>
    <definedName name="N_Päämäärä">Suunnitelma!$C$52</definedName>
    <definedName name="N_Rahoituksenmäärä1">'Hakijan tiedot'!$E$19</definedName>
    <definedName name="N_Rahoituksenmäärä2">'Hakijan tiedot'!$E$23</definedName>
    <definedName name="N_Rahoituksenmäärä3">'Hakijan tiedot'!$E$33</definedName>
    <definedName name="N_Rahoituksenmäärä4">'Hakijan tiedot'!$E$37</definedName>
    <definedName name="N_Rahoituslähde1">'Hakijan tiedot'!$E$17</definedName>
    <definedName name="N_Rahoituslähde2">'Hakijan tiedot'!$E$21</definedName>
    <definedName name="N_Rahoituslähde3">'Hakijan tiedot'!$E$31</definedName>
    <definedName name="N_Rahoituslähde4">'Hakijan tiedot'!$E$35</definedName>
    <definedName name="N_Riskiarvio" localSheetId="13">#REF!</definedName>
    <definedName name="N_Riskiarvio">Suunnitelma!$C$152</definedName>
    <definedName name="N_Sisällysluettelo" localSheetId="27">'[1]Aloita tästä'!#REF!</definedName>
    <definedName name="N_Sisällysluettelo" localSheetId="13">#REF!</definedName>
    <definedName name="N_Sisällysluettelo" localSheetId="11">'Aloita tästä'!#REF!</definedName>
    <definedName name="N_Sisällysluettelo">'Aloita tästä'!#REF!</definedName>
    <definedName name="N_SisältääköArvonlisäveroa" localSheetId="27">'[1]Budjetin perustiedot'!#REF!</definedName>
    <definedName name="N_SisältääköArvonlisäveroa" localSheetId="13">#REF!</definedName>
    <definedName name="N_SisältääköArvonlisäveroa">'Budjetin perustiedot'!$C$6</definedName>
    <definedName name="N_Sähköposti">'Hakijan tiedot'!$B$65</definedName>
    <definedName name="N_TaustatilanneTarve">Suunnitelma!$C$47</definedName>
    <definedName name="N_Tavoite1">Suunnitelma!$C$62</definedName>
    <definedName name="N_Tavoite1Toiminto1" localSheetId="13">#REF!</definedName>
    <definedName name="N_Tavoite1Toiminto1">Suunnitelma!$C$65</definedName>
    <definedName name="N_Tavoite1Toiminto1Kuvaus" localSheetId="13">[2]Suunnitelma!#REF!</definedName>
    <definedName name="N_Tavoite1Toiminto1Kuvaus">Suunnitelma!$C$68</definedName>
    <definedName name="N_Tavoite1Toiminto1Tulostavoite" localSheetId="13">#REF!</definedName>
    <definedName name="N_Tavoite1Toiminto1Tulostavoite">Suunnitelma!$C$71</definedName>
    <definedName name="N_Tavoite1Toiminto2" localSheetId="13">#REF!</definedName>
    <definedName name="N_Tavoite1Toiminto2">Suunnitelma!$C$74</definedName>
    <definedName name="N_Tavoite1Toiminto2Kuvaus" localSheetId="13">#REF!</definedName>
    <definedName name="N_Tavoite1Toiminto2Kuvaus">Suunnitelma!$C$77</definedName>
    <definedName name="N_Tavoite1Toiminto2Tulostavoite" localSheetId="13">#REF!</definedName>
    <definedName name="N_Tavoite1Toiminto2Tulostavoite">Suunnitelma!$C$80</definedName>
    <definedName name="N_Tavoite1Toiminto3" localSheetId="27">[1]Suunnitelma!#REF!</definedName>
    <definedName name="N_Tavoite1Toiminto3" localSheetId="13">#REF!</definedName>
    <definedName name="N_Tavoite1Toiminto3" localSheetId="11">Suunnitelma!#REF!</definedName>
    <definedName name="N_Tavoite1Toiminto3">Suunnitelma!#REF!</definedName>
    <definedName name="N_Tavoite1Toiminto3Kuvaus" localSheetId="27">[1]Suunnitelma!#REF!</definedName>
    <definedName name="N_Tavoite1Toiminto3Kuvaus" localSheetId="13">#REF!</definedName>
    <definedName name="N_Tavoite1Toiminto3Kuvaus" localSheetId="11">Suunnitelma!#REF!</definedName>
    <definedName name="N_Tavoite1Toiminto3Kuvaus">Suunnitelma!#REF!</definedName>
    <definedName name="N_Tavoite1Toiminto3Tulostavoite" localSheetId="27">[1]Suunnitelma!#REF!</definedName>
    <definedName name="N_Tavoite1Toiminto3Tulostavoite" localSheetId="13">#REF!</definedName>
    <definedName name="N_Tavoite1Toiminto3Tulostavoite" localSheetId="11">Suunnitelma!#REF!</definedName>
    <definedName name="N_Tavoite1Toiminto3Tulostavoite">Suunnitelma!#REF!</definedName>
    <definedName name="N_Tavoite2" localSheetId="27">[1]Suunnitelma!#REF!</definedName>
    <definedName name="N_Tavoite2" localSheetId="13">#REF!</definedName>
    <definedName name="N_Tavoite2" localSheetId="11">Suunnitelma!#REF!</definedName>
    <definedName name="N_Tavoite2">Suunnitelma!#REF!</definedName>
    <definedName name="N_Tavoite2Toiminto1" localSheetId="27">[1]Suunnitelma!#REF!</definedName>
    <definedName name="N_Tavoite2Toiminto1" localSheetId="13">#REF!</definedName>
    <definedName name="N_Tavoite2Toiminto1" localSheetId="11">Suunnitelma!#REF!</definedName>
    <definedName name="N_Tavoite2Toiminto1">Suunnitelma!#REF!</definedName>
    <definedName name="N_Tavoite2Toiminto1Kuvaus" localSheetId="27">[1]Suunnitelma!#REF!</definedName>
    <definedName name="N_Tavoite2Toiminto1Kuvaus" localSheetId="13">#REF!</definedName>
    <definedName name="N_Tavoite2Toiminto1Kuvaus" localSheetId="11">Suunnitelma!#REF!</definedName>
    <definedName name="N_Tavoite2Toiminto1Kuvaus">Suunnitelma!#REF!</definedName>
    <definedName name="N_Tavoite2Toiminto1Tulostavoite" localSheetId="27">[1]Suunnitelma!#REF!</definedName>
    <definedName name="N_Tavoite2Toiminto1Tulostavoite" localSheetId="13">#REF!</definedName>
    <definedName name="N_Tavoite2Toiminto1Tulostavoite" localSheetId="11">Suunnitelma!#REF!</definedName>
    <definedName name="N_Tavoite2Toiminto1Tulostavoite">Suunnitelma!#REF!</definedName>
    <definedName name="N_Tavoite2Toiminto2" localSheetId="27">[1]Suunnitelma!#REF!</definedName>
    <definedName name="N_Tavoite2Toiminto2" localSheetId="13">#REF!</definedName>
    <definedName name="N_Tavoite2Toiminto2" localSheetId="11">Suunnitelma!#REF!</definedName>
    <definedName name="N_Tavoite2Toiminto2">Suunnitelma!#REF!</definedName>
    <definedName name="N_Tavoite2Toiminto2Kuvaus" localSheetId="27">[1]Suunnitelma!#REF!</definedName>
    <definedName name="N_Tavoite2Toiminto2Kuvaus" localSheetId="13">#REF!</definedName>
    <definedName name="N_Tavoite2Toiminto2Kuvaus" localSheetId="11">Suunnitelma!#REF!</definedName>
    <definedName name="N_Tavoite2Toiminto2Kuvaus">Suunnitelma!#REF!</definedName>
    <definedName name="N_Tavoite2Toiminto2Tulostavoite" localSheetId="27">[1]Suunnitelma!#REF!</definedName>
    <definedName name="N_Tavoite2Toiminto2Tulostavoite" localSheetId="13">#REF!</definedName>
    <definedName name="N_Tavoite2Toiminto2Tulostavoite" localSheetId="11">Suunnitelma!#REF!</definedName>
    <definedName name="N_Tavoite2Toiminto2Tulostavoite">Suunnitelma!#REF!</definedName>
    <definedName name="N_Tavoite2Toiminto3" localSheetId="27">[1]Suunnitelma!#REF!</definedName>
    <definedName name="N_Tavoite2Toiminto3" localSheetId="13">#REF!</definedName>
    <definedName name="N_Tavoite2Toiminto3" localSheetId="11">Suunnitelma!#REF!</definedName>
    <definedName name="N_Tavoite2Toiminto3">Suunnitelma!#REF!</definedName>
    <definedName name="N_Tavoite2Toiminto3Kuvaus" localSheetId="27">[1]Suunnitelma!#REF!</definedName>
    <definedName name="N_Tavoite2Toiminto3Kuvaus" localSheetId="13">#REF!</definedName>
    <definedName name="N_Tavoite2Toiminto3Kuvaus" localSheetId="11">Suunnitelma!#REF!</definedName>
    <definedName name="N_Tavoite2Toiminto3Kuvaus">Suunnitelma!#REF!</definedName>
    <definedName name="N_Tavoite2Toiminto3Tulostavoite" localSheetId="27">[1]Suunnitelma!#REF!</definedName>
    <definedName name="N_Tavoite2Toiminto3Tulostavoite" localSheetId="13">#REF!</definedName>
    <definedName name="N_Tavoite2Toiminto3Tulostavoite" localSheetId="11">Suunnitelma!#REF!</definedName>
    <definedName name="N_Tavoite2Toiminto3Tulostavoite">Suunnitelma!#REF!</definedName>
    <definedName name="N_Tavoite3" localSheetId="27">[1]Suunnitelma!#REF!</definedName>
    <definedName name="N_Tavoite3" localSheetId="13">#REF!</definedName>
    <definedName name="N_Tavoite3" localSheetId="11">Suunnitelma!#REF!</definedName>
    <definedName name="N_Tavoite3">Suunnitelma!#REF!</definedName>
    <definedName name="N_Tavoite3Toiminto1" localSheetId="27">[1]Suunnitelma!#REF!</definedName>
    <definedName name="N_Tavoite3Toiminto1" localSheetId="13">#REF!</definedName>
    <definedName name="N_Tavoite3Toiminto1" localSheetId="11">Suunnitelma!#REF!</definedName>
    <definedName name="N_Tavoite3Toiminto1">Suunnitelma!#REF!</definedName>
    <definedName name="N_Tavoite3Toiminto1Kuvaus" localSheetId="27">[1]Suunnitelma!#REF!</definedName>
    <definedName name="N_Tavoite3Toiminto1Kuvaus" localSheetId="13">#REF!</definedName>
    <definedName name="N_Tavoite3Toiminto1Kuvaus" localSheetId="11">Suunnitelma!#REF!</definedName>
    <definedName name="N_Tavoite3Toiminto1Kuvaus">Suunnitelma!#REF!</definedName>
    <definedName name="N_Tavoite3Toiminto1Tulostavoite" localSheetId="27">[1]Suunnitelma!#REF!</definedName>
    <definedName name="N_Tavoite3Toiminto1Tulostavoite" localSheetId="13">#REF!</definedName>
    <definedName name="N_Tavoite3Toiminto1Tulostavoite" localSheetId="11">Suunnitelma!#REF!</definedName>
    <definedName name="N_Tavoite3Toiminto1Tulostavoite">Suunnitelma!#REF!</definedName>
    <definedName name="N_Tavoite3Toiminto2" localSheetId="27">[1]Suunnitelma!#REF!</definedName>
    <definedName name="N_Tavoite3Toiminto2" localSheetId="13">#REF!</definedName>
    <definedName name="N_Tavoite3Toiminto2" localSheetId="11">Suunnitelma!#REF!</definedName>
    <definedName name="N_Tavoite3Toiminto2">Suunnitelma!#REF!</definedName>
    <definedName name="N_Tavoite3Toiminto2Kuvaus" localSheetId="27">[1]Suunnitelma!#REF!</definedName>
    <definedName name="N_Tavoite3Toiminto2Kuvaus" localSheetId="13">#REF!</definedName>
    <definedName name="N_Tavoite3Toiminto2Kuvaus" localSheetId="11">Suunnitelma!#REF!</definedName>
    <definedName name="N_Tavoite3Toiminto2Kuvaus">Suunnitelma!#REF!</definedName>
    <definedName name="N_Tavoite3Toiminto2Tulostavoite" localSheetId="27">[1]Suunnitelma!#REF!</definedName>
    <definedName name="N_Tavoite3Toiminto2Tulostavoite" localSheetId="13">#REF!</definedName>
    <definedName name="N_Tavoite3Toiminto2Tulostavoite" localSheetId="11">Suunnitelma!#REF!</definedName>
    <definedName name="N_Tavoite3Toiminto2Tulostavoite">Suunnitelma!#REF!</definedName>
    <definedName name="N_Tavoite3Toiminto3" localSheetId="27">[1]Suunnitelma!#REF!</definedName>
    <definedName name="N_Tavoite3Toiminto3" localSheetId="13">#REF!</definedName>
    <definedName name="N_Tavoite3Toiminto3" localSheetId="11">Suunnitelma!#REF!</definedName>
    <definedName name="N_Tavoite3Toiminto3">Suunnitelma!#REF!</definedName>
    <definedName name="N_Tavoite3Toiminto3Kuvaus" localSheetId="27">[1]Suunnitelma!#REF!</definedName>
    <definedName name="N_Tavoite3Toiminto3Kuvaus" localSheetId="13">#REF!</definedName>
    <definedName name="N_Tavoite3Toiminto3Kuvaus" localSheetId="11">Suunnitelma!#REF!</definedName>
    <definedName name="N_Tavoite3Toiminto3Kuvaus">Suunnitelma!#REF!</definedName>
    <definedName name="N_Tavoite3Toiminto3Tulostavoite" localSheetId="27">[1]Suunnitelma!#REF!</definedName>
    <definedName name="N_Tavoite3Toiminto3Tulostavoite" localSheetId="13">#REF!</definedName>
    <definedName name="N_Tavoite3Toiminto3Tulostavoite" localSheetId="11">Suunnitelma!#REF!</definedName>
    <definedName name="N_Tavoite3Toiminto3Tulostavoite">Suunnitelma!#REF!</definedName>
    <definedName name="N_Tiivistelmä">Suunnitelma!$C$177</definedName>
    <definedName name="N_Tosiasiallisetedunsaajat">'Hakijan tiedot'!$L$87</definedName>
    <definedName name="N_Tosomistajahenkilötunnus1">'Hakijan tiedot'!$B$101</definedName>
    <definedName name="N_Tosomistajahenkilötunnus2">'Hakijan tiedot'!$B$105</definedName>
    <definedName name="N_Tosomistajahenkilötunnus3">'Hakijan tiedot'!$B$109</definedName>
    <definedName name="N_Tosomistajanimi1">'Hakijan tiedot'!$B$99</definedName>
    <definedName name="N_Tosomistajanimi2">'Hakijan tiedot'!$B$103</definedName>
    <definedName name="N_Tosomistajanimi3">'Hakijan tiedot'!$B$107</definedName>
    <definedName name="N_Vaikuttavuus" localSheetId="13">#REF!</definedName>
    <definedName name="N_Vaikuttavuus">Suunnitelma!$C$167</definedName>
    <definedName name="N_Varayhteyshenkilönnimi">'Hakijan tiedot'!$B$78</definedName>
    <definedName name="N_Varayhteyshenkilönnumero">'Hakijan tiedot'!$B$80</definedName>
    <definedName name="N_Varayhteyshenkilönsposti">'Hakijan tiedot'!$F$80</definedName>
    <definedName name="N_Viestintäsuunnitelma" localSheetId="13">#REF!</definedName>
    <definedName name="N_Viestintäsuunnitelma">Suunnitelma!$C$87</definedName>
    <definedName name="N_VälillisetKustannuksetKerroin" localSheetId="27">'[1]Budjetin perustiedot'!#REF!</definedName>
    <definedName name="N_VälillisetKustannuksetKerroin" localSheetId="13">#REF!</definedName>
    <definedName name="N_VälillisetKustannuksetKerroin" localSheetId="11">'Budjetin perustiedot'!#REF!</definedName>
    <definedName name="N_VälillisetKustannuksetKerroin">'Budjetin perustiedot'!#REF!</definedName>
    <definedName name="N_Yhteyshenkilönnimi">'Hakijan tiedot'!$B$69</definedName>
    <definedName name="N_Yhteyshenkilönnumero">'Hakijan tiedot'!$B$71</definedName>
    <definedName name="N_Yhteyshenkilönsposti">'Hakijan tiedot'!$F$71</definedName>
    <definedName name="N_Yleinennro">'Hakijan tiedot'!$B$67</definedName>
    <definedName name="N_Ytunnus">'Hakijan tiedot'!$B$59</definedName>
    <definedName name="_xlnm.Print_Area" localSheetId="2">'3v EU-rahoitus'!$B$6:$F$34</definedName>
    <definedName name="_xlnm.Print_Area" localSheetId="6">Aikataulu!$B$2:$K$75</definedName>
    <definedName name="_xlnm.Print_Area" localSheetId="27">Allekirjoitus!$B$7:$K$55</definedName>
    <definedName name="_xlnm.Print_Area" localSheetId="0">'Aloita tästä'!$A$1:$P$33</definedName>
    <definedName name="_xlnm.Print_Area" localSheetId="15">'Budjetin perustiedot'!$B$3:$C$12</definedName>
    <definedName name="_xlnm.Print_Area" localSheetId="26">Ennakot!$B$3:$D$10</definedName>
    <definedName name="_xlnm.Print_Area" localSheetId="25">'EU-rahoitusosuus'!$B$2:$E$27</definedName>
    <definedName name="_xlnm.Print_Area" localSheetId="1">'Hakijan tiedot'!$B$1:$J$123</definedName>
    <definedName name="_xlnm.Print_Area" localSheetId="13">Hankinta!$B$3:$K$486</definedName>
    <definedName name="_xlnm.Print_Area" localSheetId="23">'Hankkeen kustannukset'!$B$2:$D$27</definedName>
    <definedName name="_xlnm.Print_Area" localSheetId="12">'Horisont. periaatteet'!$B$3:$L$36</definedName>
    <definedName name="_xlnm.Print_Area" localSheetId="8">'Indikaattorit ET 1'!$B$4:$O$66</definedName>
    <definedName name="_xlnm.Print_Area" localSheetId="9">'Indikaattorit ET 2'!$B$6:$L$78</definedName>
    <definedName name="_xlnm.Print_Area" localSheetId="10">'Indikaattorit ET 3'!$B$5:$L$46</definedName>
    <definedName name="_xlnm.Print_Area" localSheetId="11">'Indikaattorit ET 4'!$B$5:$L$36</definedName>
    <definedName name="_xlnm.Print_Area" localSheetId="20">'Käyttö- ja kiinteä omaisuus'!$B$2:$F$23</definedName>
    <definedName name="_xlnm.Print_Area" localSheetId="21">Matkakustannukset!$B$2:$E$23</definedName>
    <definedName name="_xlnm.Print_Area" localSheetId="22">'Muut hankekustannukset'!$B$2:$E$22</definedName>
    <definedName name="_xlnm.Print_Area" localSheetId="18">'Muut henkilöstökustannukset'!$B$2:$C$12</definedName>
    <definedName name="_xlnm.Print_Area" localSheetId="19">Ostopalvelut!$B$2:$E$22</definedName>
    <definedName name="_xlnm.Print_Area" localSheetId="16">'Palkkakust. yksikkökustannukset'!$B$8:$N$22</definedName>
    <definedName name="_xlnm.Print_Area" localSheetId="24">Rahoitus!$G$4:$J$45</definedName>
    <definedName name="_xlnm.Print_Area" localSheetId="3">'Siirron saajat'!$B$5:$K$104</definedName>
    <definedName name="_xlnm.Print_Area" localSheetId="5">Suunnitelma!$B$2:$L$178</definedName>
    <definedName name="_xlnm.Print_Area" localSheetId="7">'Toimien tyypit ja teemat'!$B$4:$D$12</definedName>
    <definedName name="_xlnm.Print_Area" localSheetId="17">'Tosiasiallinen palkkakust.'!$B$8:$H$23</definedName>
    <definedName name="_xlnm.Print_Area" localSheetId="4">Yhteistyötahot!$B$5:$K$92</definedName>
    <definedName name="Z_4B7031FE_A209_4425_A537_9C5805C2F335_.wvu.PrintArea" localSheetId="1" hidden="1">'Hakijan tiedot'!$B$2:$K$128</definedName>
    <definedName name="Z_4B7031FE_A209_4425_A537_9C5805C2F335_.wvu.PrintArea" localSheetId="8" hidden="1">'Indikaattorit ET 1'!$D$1:$M$57</definedName>
    <definedName name="Z_4B7031FE_A209_4425_A537_9C5805C2F335_.wvu.PrintArea" localSheetId="9" hidden="1">'Indikaattorit ET 2'!$C$1:$J$3</definedName>
    <definedName name="Z_4B7031FE_A209_4425_A537_9C5805C2F335_.wvu.PrintArea" localSheetId="10" hidden="1">'Indikaattorit ET 3'!$C$1:$K$3</definedName>
    <definedName name="Z_4B7031FE_A209_4425_A537_9C5805C2F335_.wvu.PrintArea" localSheetId="11" hidden="1">'Indikaattorit ET 4'!$C$1:$K$3</definedName>
    <definedName name="Z_4B7031FE_A209_4425_A537_9C5805C2F335_.wvu.PrintArea" localSheetId="5" hidden="1">Suunnitelma!$C$2:$M$178</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I24" i="120" l="1"/>
  <c r="I187" i="120" l="1"/>
  <c r="I184" i="120"/>
  <c r="I147" i="120"/>
  <c r="I144" i="120"/>
  <c r="I107" i="120"/>
  <c r="I104" i="120"/>
  <c r="I67" i="120"/>
  <c r="I64" i="120"/>
  <c r="I27" i="120"/>
  <c r="J33" i="119" l="1"/>
  <c r="J26" i="119"/>
  <c r="J22" i="119"/>
  <c r="F11" i="91" l="1"/>
  <c r="F12" i="91"/>
  <c r="F13" i="91"/>
  <c r="F14" i="91"/>
  <c r="F15" i="91"/>
  <c r="F16" i="91"/>
  <c r="F17" i="91"/>
  <c r="F18" i="91"/>
  <c r="F19" i="91"/>
  <c r="F10" i="91"/>
  <c r="J31" i="117" l="1"/>
  <c r="J41" i="116" l="1"/>
  <c r="J73" i="115"/>
  <c r="L61" i="114"/>
  <c r="J29" i="2" l="1"/>
  <c r="J26" i="2"/>
  <c r="H10" i="17" l="1"/>
  <c r="H11" i="17"/>
  <c r="J156" i="2" l="1"/>
  <c r="I102" i="100" l="1"/>
  <c r="I95" i="100"/>
  <c r="I88" i="100"/>
  <c r="I81" i="100"/>
  <c r="I74" i="100"/>
  <c r="I67" i="100"/>
  <c r="I60" i="100"/>
  <c r="I53" i="100"/>
  <c r="I46" i="100"/>
  <c r="I39" i="100"/>
  <c r="I32" i="100"/>
  <c r="I25" i="100"/>
  <c r="I18" i="100"/>
  <c r="I89" i="101"/>
  <c r="I83" i="101"/>
  <c r="I77" i="101"/>
  <c r="I71" i="101"/>
  <c r="I65" i="101"/>
  <c r="I59" i="101"/>
  <c r="I53" i="101"/>
  <c r="I47" i="101"/>
  <c r="I44" i="101"/>
  <c r="I41" i="101"/>
  <c r="I35" i="101"/>
  <c r="I29" i="101"/>
  <c r="I23" i="101"/>
  <c r="I17" i="101"/>
  <c r="J32" i="109" l="1"/>
  <c r="C9" i="26" l="1"/>
  <c r="C26" i="110"/>
  <c r="H7" i="109"/>
  <c r="H44" i="109"/>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21" i="97"/>
  <c r="C22" i="87"/>
  <c r="C22" i="85"/>
  <c r="C21" i="96"/>
  <c r="C11" i="92"/>
  <c r="C21" i="91"/>
  <c r="J145" i="2"/>
  <c r="J143" i="2"/>
  <c r="J140" i="2"/>
  <c r="J136" i="2"/>
  <c r="J134" i="2"/>
  <c r="J131" i="2"/>
  <c r="J127" i="2"/>
  <c r="J125" i="2"/>
  <c r="J122" i="2"/>
  <c r="J119" i="2"/>
  <c r="J116" i="2"/>
  <c r="J114" i="2"/>
  <c r="J111" i="2"/>
  <c r="J107" i="2"/>
  <c r="J105" i="2"/>
  <c r="J102" i="2"/>
  <c r="J98" i="2"/>
  <c r="J96" i="2"/>
  <c r="J93" i="2"/>
  <c r="J90" i="2"/>
  <c r="J151" i="2"/>
  <c r="J161" i="2"/>
  <c r="J166" i="2"/>
  <c r="J171" i="2"/>
  <c r="J176" i="2"/>
  <c r="J87" i="2"/>
  <c r="J85" i="2"/>
  <c r="J82" i="2"/>
  <c r="J76" i="2"/>
  <c r="J73" i="2"/>
  <c r="J78" i="2"/>
  <c r="I46" i="2" l="1"/>
  <c r="J69" i="2"/>
  <c r="J67" i="2"/>
  <c r="J64" i="2"/>
  <c r="J61" i="2"/>
  <c r="J56" i="2"/>
  <c r="J51" i="2"/>
  <c r="J39" i="2"/>
  <c r="J22" i="2"/>
  <c r="I11" i="100"/>
  <c r="H73" i="4" l="1"/>
  <c r="H67" i="4"/>
  <c r="H61" i="4"/>
  <c r="H55" i="4"/>
  <c r="H49" i="4"/>
  <c r="H43" i="4"/>
  <c r="H37" i="4"/>
  <c r="H31" i="4"/>
  <c r="H25" i="4"/>
  <c r="H13" i="4"/>
  <c r="H19" i="4"/>
  <c r="H7" i="4"/>
  <c r="I11" i="101"/>
  <c r="E2" i="97" l="1"/>
  <c r="C22" i="17"/>
  <c r="D5" i="26"/>
  <c r="B41" i="1"/>
  <c r="B123" i="1"/>
  <c r="C11" i="16" l="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E2" i="87" l="1"/>
  <c r="C9" i="92"/>
  <c r="H18" i="17" l="1"/>
  <c r="D10" i="25" l="1"/>
  <c r="E2" i="96"/>
  <c r="D7" i="25" s="1"/>
  <c r="L19" i="91" l="1"/>
  <c r="M19" i="91" s="1"/>
  <c r="L18" i="91"/>
  <c r="M18" i="91" s="1"/>
  <c r="L17" i="91"/>
  <c r="M17" i="91" s="1"/>
  <c r="L16" i="91"/>
  <c r="M16" i="91" s="1"/>
  <c r="L15" i="91"/>
  <c r="M15" i="91" s="1"/>
  <c r="L14" i="91"/>
  <c r="M14" i="91" s="1"/>
  <c r="L13" i="91"/>
  <c r="M13" i="91" s="1"/>
  <c r="L12" i="91"/>
  <c r="M12" i="91" s="1"/>
  <c r="L11" i="91"/>
  <c r="M11" i="91" s="1"/>
  <c r="L10" i="91"/>
  <c r="M10" i="91" s="1"/>
  <c r="N13" i="91" l="1"/>
  <c r="N17" i="91"/>
  <c r="N11" i="91"/>
  <c r="N15" i="91"/>
  <c r="N19" i="91"/>
  <c r="N10" i="91"/>
  <c r="N12" i="91"/>
  <c r="N14" i="91"/>
  <c r="N16" i="91"/>
  <c r="N18" i="91"/>
  <c r="H12" i="17"/>
  <c r="H13" i="17"/>
  <c r="H14" i="17"/>
  <c r="H15" i="17"/>
  <c r="H16" i="17"/>
  <c r="H17" i="17"/>
  <c r="H19" i="17"/>
  <c r="N20" i="91" l="1"/>
  <c r="H20" i="17"/>
  <c r="D9" i="25" l="1"/>
  <c r="F2" i="85"/>
  <c r="D8" i="25" s="1"/>
  <c r="D6" i="25" l="1"/>
  <c r="D5" i="25" l="1"/>
  <c r="D11" i="25" s="1"/>
  <c r="D4" i="25" l="1"/>
  <c r="H4" i="109" s="1"/>
  <c r="I11" i="109" s="1"/>
  <c r="C27" i="25" l="1"/>
  <c r="I16" i="109"/>
  <c r="D4" i="110" l="1"/>
  <c r="E9" i="110" s="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F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<sst xmlns="http://schemas.openxmlformats.org/spreadsheetml/2006/main" count="947" uniqueCount="596">
  <si>
    <t>Uusi hakemus</t>
  </si>
  <si>
    <t>Hakija</t>
  </si>
  <si>
    <t>Kyllä</t>
  </si>
  <si>
    <t>Ei</t>
  </si>
  <si>
    <t>Muu EU-rahoitus</t>
  </si>
  <si>
    <t>Rahoituslähde/ohjelma:</t>
  </si>
  <si>
    <t xml:space="preserve">Rahoituksen määrä: </t>
  </si>
  <si>
    <t>Hakijaorganisaation nimi:</t>
  </si>
  <si>
    <t>Hakijaorganisaation nimi englanniksi:</t>
  </si>
  <si>
    <t>Yhteistyötahot</t>
  </si>
  <si>
    <t>Ohjausryhmä</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</si>
  <si>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</si>
  <si>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</si>
  <si>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</si>
  <si>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</si>
  <si>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</si>
  <si>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Hankkeen nimi englanniksi</t>
  </si>
  <si>
    <t>Tavoite 1</t>
  </si>
  <si>
    <t>Tavoite 2</t>
  </si>
  <si>
    <t>Tavoite 3</t>
  </si>
  <si>
    <t>AIKATAULU</t>
  </si>
  <si>
    <t>Jakso</t>
  </si>
  <si>
    <t>Jakson aikana toteutettavat toiminnot</t>
  </si>
  <si>
    <t>Hankinnan kohde</t>
  </si>
  <si>
    <t>Hankintayksikkö</t>
  </si>
  <si>
    <t>Onko hankinnasta valitettu markkinaoikeuteen?</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</si>
  <si>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</si>
  <si>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</si>
  <si>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</si>
  <si>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</si>
  <si>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</si>
  <si>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</si>
  <si>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</si>
  <si>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</si>
  <si>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</si>
  <si>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</si>
  <si>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</si>
  <si>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</si>
  <si>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</si>
  <si>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</si>
  <si>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</si>
  <si>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Mikä taho hankkii edellisessä kohdassa kuvatun laitteen, palvelun, rakennuksen tms.?</t>
  </si>
  <si>
    <t>Jos hankinnasta on valitettu markkinaoikeuteen, anna tässä valituksen päivämäärä ja tieto asian käsittelytilanteesta markkinaoikeudessa.</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</si>
  <si>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</si>
  <si>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</si>
  <si>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</si>
  <si>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</si>
  <si>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</si>
  <si>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</si>
  <si>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</si>
  <si>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</si>
  <si>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</si>
  <si>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</si>
  <si>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</si>
  <si>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</si>
  <si>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EU-rahoitusosuus %</t>
  </si>
  <si>
    <t>Tehtävänimike</t>
  </si>
  <si>
    <t>Tehtävän kuvaus</t>
  </si>
  <si>
    <t>Palkan peruste</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</si>
  <si>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</si>
  <si>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</si>
  <si>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</si>
  <si>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</si>
  <si>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</si>
  <si>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</si>
  <si>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</si>
  <si>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</si>
  <si>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</si>
  <si>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</si>
  <si>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</si>
  <si>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</si>
  <si>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</si>
  <si>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</si>
  <si>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Selite</t>
  </si>
  <si>
    <t>Rahoitus</t>
  </si>
  <si>
    <t>Yksityinen</t>
  </si>
  <si>
    <t>Julkinen</t>
  </si>
  <si>
    <t>Hankkeen kustannukset</t>
  </si>
  <si>
    <t>Välittömät kustannukset</t>
  </si>
  <si>
    <t>Henkilöstökustannukset</t>
  </si>
  <si>
    <t>Välilliset kustannukset</t>
  </si>
  <si>
    <t>VUOSIKOHTAINEN BUDJETOINTI</t>
  </si>
  <si>
    <t>Vuosi</t>
  </si>
  <si>
    <t>Perustelut ennakon hakemiselle</t>
  </si>
  <si>
    <t>Ennakkoa haetaan euroa</t>
  </si>
  <si>
    <t>Turvapaikka-, maahanmuutto- ja kotouttamisrahasto</t>
  </si>
  <si>
    <t>OHJE</t>
  </si>
  <si>
    <t>Aikataulu</t>
  </si>
  <si>
    <t>PALAA TÄSTÄ KANSISIVULLE</t>
  </si>
  <si>
    <t>Lomake on kirjoitussuojattu niin, että vain täytettävät kohdat ovat valittavissa ja muokattavissa.</t>
  </si>
  <si>
    <t>Erityistavoite</t>
  </si>
  <si>
    <t>Erityistoimi</t>
  </si>
  <si>
    <t>Hankeavustus</t>
  </si>
  <si>
    <t>Paikallisten ja alueellisten viranomaisten ja kansalaisjärjestöjen toteuttamat kotouttamistoimenpiteet</t>
  </si>
  <si>
    <t>Toimet säilöönoton tehokkaiden vaihtoehtojen kehittämiseksi ja toteuttamiseksi</t>
  </si>
  <si>
    <t>Tuettu vapaaehtoinen paluu ja uudelleenkotouttamisohjelmat ja niihin liittyvät toiminnot</t>
  </si>
  <si>
    <t>Toimenpiteet, jotka on kohdennettu muita heikommassa asemassa oleviin henkilöihin</t>
  </si>
  <si>
    <t>Kolmansissa maissa toteuttavat hankkeet, joilla pyritään torjumaan jäsenvaltioihin kohdistuvaa muuttopainetta</t>
  </si>
  <si>
    <t>Operatiivinen tuki</t>
  </si>
  <si>
    <t xml:space="preserve">Yhteensä </t>
  </si>
  <si>
    <t>Toiminto, johon kustannus liittyy</t>
  </si>
  <si>
    <t>Kustannus</t>
  </si>
  <si>
    <t>Ylittääkö hankinta EU-kynnysarvon?</t>
  </si>
  <si>
    <t>Onko kyseessä puolustus- ja turvallisuushankintalain mukainen hankinta?</t>
  </si>
  <si>
    <t>Perustelut valitulle hankintamenettelylle ja muuta tietoa hankinnasta</t>
  </si>
  <si>
    <t>Hankintamenettelypäätös</t>
  </si>
  <si>
    <t>Määritä tässä hankinnan kohde, joka voi olla esim. laite, palvelu tai rakennus.</t>
  </si>
  <si>
    <t>Avustustyypit</t>
  </si>
  <si>
    <t>Hankeavustus (hankinta)</t>
  </si>
  <si>
    <t>Hätäapu</t>
  </si>
  <si>
    <t xml:space="preserve">Onko hankkeelle haettu muuta EU-rahoitusta? </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</si>
  <si>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</si>
  <si>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</si>
  <si>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</si>
  <si>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</si>
  <si>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</si>
  <si>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</si>
  <si>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</si>
  <si>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</si>
  <si>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</si>
  <si>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</si>
  <si>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Erityispainopisteet</t>
  </si>
  <si>
    <t>Erityistavoitteet</t>
  </si>
  <si>
    <t>ET1: Turvapaikka- ja vastaanottojärjestelmät</t>
  </si>
  <si>
    <t>ET2: Laillinen muuttoliike ja kotouttaminen</t>
  </si>
  <si>
    <t>ET3: Laittoman muuttoliikkeen torjunta ja paluu</t>
  </si>
  <si>
    <t>Hankkeen aloituspäivämäärä</t>
  </si>
  <si>
    <t>Hankkeen lopetuspäivämäärä</t>
  </si>
  <si>
    <t>Tavoite 1 - Toiminto 3</t>
  </si>
  <si>
    <t xml:space="preserve">Määritä hankkeen maantieteellinen kohdealue. Kuvaile, onko hanke valtakunnallinen tai millä alueilla tai paikkakunnilla hanketta toteutetaan. </t>
  </si>
  <si>
    <t>Hakemuksen kustannusmalli</t>
  </si>
  <si>
    <t>EU-rahoitusosuus</t>
  </si>
  <si>
    <t>Sivukulut ja lomarahat (%)</t>
  </si>
  <si>
    <t>Ostopalvelut</t>
  </si>
  <si>
    <t>Käyttö- ja kiinteä omaisuus</t>
  </si>
  <si>
    <t>Matkakustannukset</t>
  </si>
  <si>
    <t>Muut hankekustannukset</t>
  </si>
  <si>
    <t>Muu rahoitus</t>
  </si>
  <si>
    <t>Avustusta hakeva organisaatio</t>
  </si>
  <si>
    <t>Siirron saajan 2 nimi:</t>
  </si>
  <si>
    <t>Suunnitelma</t>
  </si>
  <si>
    <t>Tukitoimikoodit</t>
  </si>
  <si>
    <t>Toimityyppikoodit</t>
  </si>
  <si>
    <t>Suunnitelma-välilehti</t>
  </si>
  <si>
    <t>Aikataulu-välilehti</t>
  </si>
  <si>
    <t>Budjetin perustiedot-välilehti</t>
  </si>
  <si>
    <t>Ostopalvelut-välilehti</t>
  </si>
  <si>
    <t>Muut hankekustannukset-välilehti</t>
  </si>
  <si>
    <t>Matkakustannukset-välilehti</t>
  </si>
  <si>
    <t>Ennakot-välilehti</t>
  </si>
  <si>
    <t>Korjattu / täydennetty hakemus</t>
  </si>
  <si>
    <t>Jos hanke käynnistetään ennen avustuspäätöstä, esitä perustelut tässä.</t>
  </si>
  <si>
    <t>Hakijaorganisaation yleinen puhelinnumero:</t>
  </si>
  <si>
    <t>Hankkeessa työskenneltävien kuukausien lukumäärä</t>
  </si>
  <si>
    <t>Kustannusmallit</t>
  </si>
  <si>
    <t>Kustannukset</t>
  </si>
  <si>
    <t>Euro</t>
  </si>
  <si>
    <t>Rahoitus yhteensä (EU-rahoitus + omarahoitus + muu rahoitus)</t>
  </si>
  <si>
    <t>Ajanjakso</t>
  </si>
  <si>
    <t xml:space="preserve">Siirron saaja </t>
  </si>
  <si>
    <t>Hankkeen kustannukset yhteensä vähennettynä tuotoilla</t>
  </si>
  <si>
    <t xml:space="preserve">Onko hankkeelle myönnetty muuta EU-rahoitusta? </t>
  </si>
  <si>
    <t>Hakijaorganisaation postiosoite:</t>
  </si>
  <si>
    <t xml:space="preserve">Ilmoita tahot (ei henkilöiden nimiä), jotka suunnitellaan kutsuttavan ohjausryhmään </t>
  </si>
  <si>
    <t>Ei painopistealuetta</t>
  </si>
  <si>
    <t>Hankkeen toimet eivät liity mihinkään näistä</t>
  </si>
  <si>
    <t>Hankkeen tiivistelmä</t>
  </si>
  <si>
    <t>Hankkeen päämäärä</t>
  </si>
  <si>
    <t>Hankkeen kohderyhmä</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</si>
  <si>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</si>
  <si>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</si>
  <si>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</si>
  <si>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</si>
  <si>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</si>
  <si>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</si>
  <si>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</si>
  <si>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</si>
  <si>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</si>
  <si>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</si>
  <si>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</si>
  <si>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</si>
  <si>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ET 1: 001 Vastaanotto-olosuhteet</t>
  </si>
  <si>
    <t>ET 1: 002 Turvapaikkakäytännöt</t>
  </si>
  <si>
    <t>001 Kansallisten strategioiden kehittäminen</t>
  </si>
  <si>
    <t>002 Valmiuksen kehittäminen</t>
  </si>
  <si>
    <t>003 Kolmansien maiden kansalaisten koulutus</t>
  </si>
  <si>
    <t>004 Tilastollisten välineiden, menetelmien ja indikaattoreiden kehittäminen</t>
  </si>
  <si>
    <t>005 Tietojen ja parhaiden käytänteiden vaihto</t>
  </si>
  <si>
    <t>006 Jäsenvaltioiden yhteyset toimet/operaatiot</t>
  </si>
  <si>
    <t>007 Kampanjat ja tiedotus</t>
  </si>
  <si>
    <t>008 Asiantuntijoiden vaihto ja tilapäinen siirto</t>
  </si>
  <si>
    <t>009 Tutkimukset, pilottihankkeet, riskienarviointi</t>
  </si>
  <si>
    <t>010 Valmistelu- ja seurantatoimet, hallinnolliset ja tekniset toimet</t>
  </si>
  <si>
    <t>011 Apu- ja tukipalveluiden tarjoaminen kolmansien maiden kansalaisille</t>
  </si>
  <si>
    <t>012 Infrastruktuuri</t>
  </si>
  <si>
    <t>013 Välineistö</t>
  </si>
  <si>
    <t>ET 1: 004 Lasten asema muuttoliikkeessä</t>
  </si>
  <si>
    <t>ET 1: 003 Unionin säännöstön täytäntöönpano</t>
  </si>
  <si>
    <t>ET 1: 005 Henkilöt, joilla on erityisiä vastaanottoon ja menettelyihin liittyviä tarpeita</t>
  </si>
  <si>
    <t>ET 1: 006 Uudelleensijoittaminen tai humanitaarinen maahanpääsy</t>
  </si>
  <si>
    <t>ET 1: 007 Jäsenvaltioiden väliseen yhteisvastuuseen tähtäävät toimet</t>
  </si>
  <si>
    <t>ET 1: 008 Operatiivinen tuki</t>
  </si>
  <si>
    <t>ET 2: 001 Kotouttamisstrategioiden kehittäminen</t>
  </si>
  <si>
    <t>ET 2: 002 Ihmiskaupan uhrit</t>
  </si>
  <si>
    <t>ET 2: 003 Kotouttamistoimenpiteet – tiedotus ja orientaatio, keskitetyt asiointipisteet</t>
  </si>
  <si>
    <t>ET 2: 004 Kotouttamistoimenpiteet – kielikoulutus</t>
  </si>
  <si>
    <t>ET 2: 005 Kotouttamistoimenpiteet – kansalaistaitokurssit ja muu koulutus</t>
  </si>
  <si>
    <t>ET 2: 006 Kotouttamistoimenpiteet – esittely, osallistuminen, yhteydenpito vastaanottavan yhteiskunnan kanssa</t>
  </si>
  <si>
    <t>ET 2: 007 Kotouttamistoimenpiteet – perustarpeet</t>
  </si>
  <si>
    <t>ET 2: 008 Lähtöä edeltävät toimenpiteet</t>
  </si>
  <si>
    <t>ET 2: 009 Liikkuvuusjärjestelyt</t>
  </si>
  <si>
    <t>ET 2: 010 Laillisen oleskeluluvan saaminen</t>
  </si>
  <si>
    <t>ET 2: 011 Operatiivinen tuki</t>
  </si>
  <si>
    <t>ET 2: 012 Haavoittuvassa asemassa olevat henkilöt, mukaan lukien ilman huoltajaa olevat alaikäiset</t>
  </si>
  <si>
    <t>ET 3: 001 Vaihtoehdot säilöönotolle</t>
  </si>
  <si>
    <t>ET 3: 002 Vastaanoton/säilöönoton olosuhteet</t>
  </si>
  <si>
    <t xml:space="preserve">ET 3: 003 Palauttamismenettelyt </t>
  </si>
  <si>
    <t xml:space="preserve">ET 3: 004 Avustettu vapaaehtoinen paluu </t>
  </si>
  <si>
    <t>ET 3: 005 Uudelleenkotoutumista koskeva apu</t>
  </si>
  <si>
    <t>ET 3: 006 Muutto/palautustoimet</t>
  </si>
  <si>
    <t>ET 3: 007 Pakkoon perustuvan paluun valvontajärjestelmä</t>
  </si>
  <si>
    <t>ET 3: 008 Muita heikommassa asemassa olevat henkilöt / ilman huoltajaa saapuvat alaikäiset</t>
  </si>
  <si>
    <t>ET 3: 009 Toimenpiteet, joilla puututaan laittoman muuttoliikkeen kannustimiin</t>
  </si>
  <si>
    <t>ET 3: 010 Operatiivinen tuki</t>
  </si>
  <si>
    <t>Toimenpiteet, jotka on kohdennettu haavoittuvassa asemassa oleviin henkilöihin ja sellaisiin kansainvälistä suojelua hakeviin henkilöihin, joilla on erityisiä vastaanottoon tai menettelyihin liittyviä tarpeita, myös toimenpiteet, joilla varmistetaan alaikäisten, erityisesti ilman huoltajaa saapuvien alaikäisten, tehokas suojelu muun muassa sellaisten vaihtoehtoisten hoitojärjestelmien avulla, jotka eivät kuulu laitoshoidon piiriin.</t>
  </si>
  <si>
    <t>Hankkeen riskiarvio</t>
  </si>
  <si>
    <t>Hankkeen kohdealue</t>
  </si>
  <si>
    <t>Hankkeen vaikutukset ja vaikuttavuus</t>
  </si>
  <si>
    <t>Yhteistyötahon 1 nimi:</t>
  </si>
  <si>
    <t>Onko hankkeella yhteistyötahoja?</t>
  </si>
  <si>
    <t>Hankintamenettelyt</t>
  </si>
  <si>
    <t>Valitse käytettävä hankintamenettely</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</si>
  <si>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</si>
  <si>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</si>
  <si>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</si>
  <si>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</si>
  <si>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</si>
  <si>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</si>
  <si>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</si>
  <si>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</si>
  <si>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</si>
  <si>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</si>
  <si>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</si>
  <si>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</si>
  <si>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Anna tominnolle sitä kuvaava otsikko.</t>
  </si>
  <si>
    <t xml:space="preserve">Hankkeen taustatilanteen ja tarpeen kuvaus </t>
  </si>
  <si>
    <t xml:space="preserve">Kuvaile tässä kohdassa hakijan käytössä olevat verkostot, resurssit tai muut edellytykset, joiden avulla hakija pyrkii varmistamaan hankkeen tai toiminnan tulosten, esimerkiksi luotujen toimintamallien tms. jatkuvuuden hankkeen päätyttyä. Miten hankeen tuloksia levitetään? Millä toimenpiteillä hanketoteuttaja, hankekumppanit ja yhteistyötahot varmistavat hankkeen tulosten laajemman hyödynnettävyyden ja niiden siirtymisen käytäntöön hankkeen päätyttyä? Miten hankkeen tuloksia hyödynnetään hankkeen päätyttyä?  </t>
  </si>
  <si>
    <t>Nimi</t>
  </si>
  <si>
    <t>Välilliset kustannukset -kerroin</t>
  </si>
  <si>
    <t>Voit siirtyä muokattavasta kentästä toiseen painamalla enter- tai sarkainnäppäintä.</t>
  </si>
  <si>
    <t xml:space="preserve">• Jos avustuksen hakija on  yksityisoikeudellinen oikeushenkilö, on sen lisäksi toimitettava kaksi viimeisintä tilinpäätöstä, jotka sisältävät taseen, tuloslaskelman ja toimintakertomuksen.  </t>
  </si>
  <si>
    <t>Yhteyshenkilön nimi</t>
  </si>
  <si>
    <t>Yhteyshenkilön puhelinnumero</t>
  </si>
  <si>
    <t>Yhteyshenkilön sähköpostiosoite</t>
  </si>
  <si>
    <t>Varayhteyshenkilön nimi</t>
  </si>
  <si>
    <t>Varahteyshenkilön puhelinnumero</t>
  </si>
  <si>
    <t>Varayhteyshenkilön sähköpostiosoite</t>
  </si>
  <si>
    <t>Korotettuun EU-rahoitukseen oikeuttavat toimet</t>
  </si>
  <si>
    <t xml:space="preserve">EU-rahoitusosuus on lähtökohtaisesti 75 %. Jos hankkeen toimet kohdistuvat johonkin näistä toimista, hankkeelle voidaan hakea korotettua EU-rahoitusta, joka on enintään 90 %. 
</t>
  </si>
  <si>
    <t xml:space="preserve">Määrittele hankkeelle yhteensä 1-3 kpl välitöntä, konkreettista tavoitetta. Määrittele kutakin tavoitetta kohden 1-3 toimintoa ja niille tulostavoitteet.
</t>
  </si>
  <si>
    <t>Menettelyä ei ole vielä päätetty</t>
  </si>
  <si>
    <t xml:space="preserve">Lisätietoja hakemuksen kustannusarvioon liittyen. </t>
  </si>
  <si>
    <t>Hankkeessa tehtävän työn osuus kokonaistyöajasta (%)</t>
  </si>
  <si>
    <t>Vuoden sivukulut (€)</t>
  </si>
  <si>
    <t>Vuoden bruttopalkka (€)</t>
  </si>
  <si>
    <t>Euroa (€)</t>
  </si>
  <si>
    <t>Käyttöaste hankkeessa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</si>
  <si>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</si>
  <si>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</si>
  <si>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</si>
  <si>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</si>
  <si>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</si>
  <si>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</si>
  <si>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</si>
  <si>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</si>
  <si>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</si>
  <si>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</si>
  <si>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 ERITYISTAVOITE 3</t>
  </si>
  <si>
    <t>Indikaattorit et 1 -välilehti</t>
  </si>
  <si>
    <t>Indikaattorit et 2-välilehti</t>
  </si>
  <si>
    <t>Indikaattorit et 3-välilehti</t>
  </si>
  <si>
    <t>KUSTANNUSARVION PERUSTIEDOT</t>
  </si>
  <si>
    <t>Palkka (€)</t>
  </si>
  <si>
    <t>MUUT HENKILÖSTÖKUSTANNUKSET</t>
  </si>
  <si>
    <t>KUSTANNUSLAJI - OSTOPALVELUT</t>
  </si>
  <si>
    <t>Hankkeen kustannukset-välilehti</t>
  </si>
  <si>
    <t>YHTEENVETO HANKKEEN KUSTANNUKSISTA</t>
  </si>
  <si>
    <t>ENNAKOT</t>
  </si>
  <si>
    <t xml:space="preserve">HAKEMUKSEN ALLEKIRJOITUS </t>
  </si>
  <si>
    <t>Allekirjoitus-välilehti</t>
  </si>
  <si>
    <t>Määrittele konkreettiset toimenpiteet tavoitteen saavuttamiseksi.</t>
  </si>
  <si>
    <t>Aikatauluta hanke 3-6 kuukauden jaksoissa.</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</si>
  <si>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</si>
  <si>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</si>
  <si>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</si>
  <si>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</si>
  <si>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Organisaatio</t>
  </si>
  <si>
    <t>Julkinen vai yksityinen</t>
  </si>
  <si>
    <t>Määrä</t>
  </si>
  <si>
    <t>Siirron saaja</t>
  </si>
  <si>
    <t>Julkinen rahoitus</t>
  </si>
  <si>
    <t>Yksityinen rahoitus</t>
  </si>
  <si>
    <t>Omarahoitus</t>
  </si>
  <si>
    <t xml:space="preserve">EU-rahoitusosuus </t>
  </si>
  <si>
    <t>Muu rahoittaja</t>
  </si>
  <si>
    <t xml:space="preserve">Hankkeen tuottojen erittely </t>
  </si>
  <si>
    <t>Hakijan omarahoitus</t>
  </si>
  <si>
    <t>Siirron saajan omarahoitus</t>
  </si>
  <si>
    <t>Siirron saaja 1</t>
  </si>
  <si>
    <t>Siirron saaja 2</t>
  </si>
  <si>
    <t>Rahoituksen yhteenveto hallintoviranomaista varten</t>
  </si>
  <si>
    <t>Rahoittaja</t>
  </si>
  <si>
    <t xml:space="preserve">Hankkeen omarahoitus ja muu rahoitus </t>
  </si>
  <si>
    <t>HANKKEEN KUSTANNUKSET</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</si>
  <si>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</si>
  <si>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</si>
  <si>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</si>
  <si>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</si>
  <si>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</si>
  <si>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</si>
  <si>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</si>
  <si>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</si>
  <si>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</si>
  <si>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</si>
  <si>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</si>
  <si>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</si>
  <si>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</si>
  <si>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</si>
  <si>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</si>
  <si>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</si>
  <si>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</si>
  <si>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</si>
  <si>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</si>
  <si>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</si>
  <si>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</si>
  <si>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</si>
  <si>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</si>
  <si>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r>
      <rPr>
        <b/>
        <sz val="12"/>
        <rFont val="Arial"/>
        <family val="2"/>
      </rPr>
      <t xml:space="preserve">Hankkeen tavoitteet </t>
    </r>
    <r>
      <rPr>
        <sz val="8"/>
        <color theme="1"/>
        <rFont val="Arial"/>
        <family val="2"/>
      </rPr>
      <t/>
    </r>
  </si>
  <si>
    <t>Automaattisesti laskettu tuntien lukumäärä</t>
  </si>
  <si>
    <t>Automaatti-sesti laskettu tuntihinta (€)</t>
  </si>
  <si>
    <t>Vuoden kokonais-palkka-kustan-nukset (€)</t>
  </si>
  <si>
    <t>Tehtävän palkka-kustan-nukset (€)</t>
  </si>
  <si>
    <r>
      <t xml:space="preserve">Alla olevista välilehtien nimistä </t>
    </r>
    <r>
      <rPr>
        <sz val="12"/>
        <color theme="1"/>
        <rFont val="Arial"/>
        <family val="2"/>
      </rPr>
      <t>pääset</t>
    </r>
    <r>
      <rPr>
        <sz val="12"/>
        <rFont val="Arial"/>
        <family val="2"/>
      </rPr>
      <t xml:space="preserve"> siirtymään kyseiselle välilehdelle.</t>
    </r>
  </si>
  <si>
    <t>Hakijan tiedot</t>
  </si>
  <si>
    <t>Budjetin perustiedot</t>
  </si>
  <si>
    <t>3v EU-rahoitus</t>
  </si>
  <si>
    <t>Indikaattorit ET 1</t>
  </si>
  <si>
    <t>Käytännön vinkkejä:</t>
  </si>
  <si>
    <t>Tavoite 1 - Toiminto 1</t>
  </si>
  <si>
    <t>Tavoite 1 - Toiminto 1 - Kuvaus</t>
  </si>
  <si>
    <t>Tavoite 1 - Toiminto 1 - Tulostavoite</t>
  </si>
  <si>
    <t>Tavoite 1 - Toiminto 2</t>
  </si>
  <si>
    <t>Tavoite 1 - Toiminto 2 - Kuvaus</t>
  </si>
  <si>
    <t>Tavoite 1 - Toiminto 2 - Tulostavoite</t>
  </si>
  <si>
    <t>Tavoite 1 - Toiminto 3 - Kuvaus</t>
  </si>
  <si>
    <t>Tavoite 1 - Toiminto 3 - Tulostavoite</t>
  </si>
  <si>
    <t>Tavoite 2 - Toiminto 1</t>
  </si>
  <si>
    <t>Tavoite 2 - Toiminto 1 - Kuvaus</t>
  </si>
  <si>
    <t>Tavoite 2 - Toiminto 1 - Tulostavoite</t>
  </si>
  <si>
    <t>Tavoite 2 - Toiminto 2</t>
  </si>
  <si>
    <t>Tavoite 2 - Toiminto 2 - Kuvaus</t>
  </si>
  <si>
    <t>Tavoite 2 - Toiminto 2 - Tulostavoite</t>
  </si>
  <si>
    <t>Tavoite 2 - Toiminto 3</t>
  </si>
  <si>
    <t>Tavoite 2 - Toiminto 3 - Kuvaus</t>
  </si>
  <si>
    <t>Tavoite 2 - Toiminto 3 - Tulostavoite</t>
  </si>
  <si>
    <t>Tavoite 3 - Toiminto 1</t>
  </si>
  <si>
    <t>Tavoite 3 - Toiminto 1 - Kuvaus</t>
  </si>
  <si>
    <t>Tavoite 3 - Toiminto 1 - Tulostavoite</t>
  </si>
  <si>
    <t>Tavoite 3 - Toiminto 2</t>
  </si>
  <si>
    <t>Tavoite 3 - Toiminto 2 - Kuvaus</t>
  </si>
  <si>
    <t>Tavoite 3 - Toiminto 2 - Tulostavoite</t>
  </si>
  <si>
    <t>Tavoite 3 - Toiminto 3</t>
  </si>
  <si>
    <t>Tavoite 3 - Toiminto 3 - Kuvaus</t>
  </si>
  <si>
    <t>Tavoite 3 - Toiminto 3 - Tulostavoite</t>
  </si>
  <si>
    <t>Rahoittajatyypit</t>
  </si>
  <si>
    <t>Hakulomakkeen välilehdet</t>
  </si>
  <si>
    <t>Indikaattorit ET 2</t>
  </si>
  <si>
    <t>Indikaattorit ET 3</t>
  </si>
  <si>
    <t>Hankinta-välilehti</t>
  </si>
  <si>
    <t xml:space="preserve">Hankinta </t>
  </si>
  <si>
    <t>KUSTANNUSLAJI - MATKAKUSTANNUKSET</t>
  </si>
  <si>
    <t>Yhteistyötahon rooli hankkeessa ja hakemuksen valmistelussa:</t>
  </si>
  <si>
    <t>Siirron saajan rooli hankkeessa ja hakemuksen valmistelussa:</t>
  </si>
  <si>
    <t>Hankkeen viestintäsuunnitelma</t>
  </si>
  <si>
    <t>Erityisten teemojen koodit</t>
  </si>
  <si>
    <t>001 Yhteistyö kolmansien maiden kanssa</t>
  </si>
  <si>
    <t>002 Kolmansissa maissa toteutettavat toimet tai kolmansiin maihin liittyvät toimet</t>
  </si>
  <si>
    <t>003 Ei mikään edellä mainituista</t>
  </si>
  <si>
    <t>Hankekoodit-välilehti</t>
  </si>
  <si>
    <t>O.1.1.1 joista oikeudellista apua saaneiden osallistujien määrä</t>
  </si>
  <si>
    <t xml:space="preserve">O.1.1.2 joista apua saaneiden haavoittuvassa asemassa olevien osallistujien määrä </t>
  </si>
  <si>
    <t>O.1.3.1 joista ilman huoltajaa saapuville alaikäisille tarkoitettujen äskettäin avattujen paikkojen määrä</t>
  </si>
  <si>
    <t>O.2.6 Liikkuvuusjärjestelyistä hyötyvien osallistujien määrä.</t>
  </si>
  <si>
    <t>O.1.1 Tukea saaneiden osallistujien määrä, erikseen täsmentäen</t>
  </si>
  <si>
    <t>O.1.2 Koulutustoimiin osallistujien määrä</t>
  </si>
  <si>
    <t>O.1.3 Hankkeen tuella avattujen unionin säännöstön mukaisten paikkojen määrä vastaanottoinfrastruktuurissa, erikseen täsmentäen</t>
  </si>
  <si>
    <t>O.1.4 Korjattujen tai kunnostettujen, unionin säännöstön mukaisten paikkojen määrä vastaanottoinfrastruktuurissa, erikseen täsmentäen</t>
  </si>
  <si>
    <t>O.1.4.1 joista ilman huoltajaa saapuville alaikäisille tarkoitettujen korjattujen tai kunnostettujen paikkojen määrä</t>
  </si>
  <si>
    <t>R.1.5 Niiden osallistujien määrä, jotka katsovat, että koulutuksesta on hyötyä heidän työlleen.</t>
  </si>
  <si>
    <t>R.1.6 Niiden osallistujien määrä, jotka raportoivat kolmen kuukauden kuluttua koulutuksesta, että he käyttävät koulutuksessa hankkimiaan taitoja ja osaamista.</t>
  </si>
  <si>
    <t>R.1.7 Niiden henkilöiden määrä, joihin on sovellettu säilöönoton vaihtoehtoja, erikseen täsmentäen</t>
  </si>
  <si>
    <t>R.1.7.1 niiden ilman huoltajaa saapuneiden alaikäisten määrä, joihin on sovellettu säilöönoton vaihtoehtoja;</t>
  </si>
  <si>
    <t>R.1.7.2 niiden perheiden määrä, joihin on sovellettu säilöönoton vaihtoehtoja;</t>
  </si>
  <si>
    <t>R.2.11 Niiden osallistujien määrä, jotka hakivat pitkään oleskelleen ulkomaalaisen asemaa.</t>
  </si>
  <si>
    <t>R.2.10  Niiden osallistujien määrä, jotka hakivat kolmannessa maassa hankkimansa pätevyyden tai ammattitaidon tunnustamista tai arviointia.Niiden osallistujien määrä, jotka hakivat kolmannessa maassa hankkimansa pätevyyden tai ammattitaidon tunnustamista tai arviointia.</t>
  </si>
  <si>
    <t xml:space="preserve">R.2.9 Niiden osallistujien määrä, jotka ilmoittivat pitävänsä toimea kotoutumisensa kannalta hyödyllisenä. </t>
  </si>
  <si>
    <t>R.2.8 Niiden kielikursseille osallistuneiden henkilöiden määrä, joiden vastaanottavan maan kielessä saavuttama taitotaso on kielikurssin päättyessä parantunut kieliä koskevan yhteisen eurooppalaisen viitekehyksen tai vastaavan kansallisen viitekehyksen mukaan vähintään yhdellä tasolla.</t>
  </si>
  <si>
    <t>R.2.7 Sellaisten kotouttamishankkeiden määrä, joissa tuensaajia ovat paikallis- ja alueviranomaiset.</t>
  </si>
  <si>
    <t>O.2.5 Niiden osallistujien määrä, jotka saavat tietoa tai apua perheenyhdistämisen hakemiseen.</t>
  </si>
  <si>
    <t xml:space="preserve">O.2.4 Niiden tietopakettien ja -kampanjoiden määrä, joilla lisätään laillisten unioniin suuntautuvien muuttoliikekanavien tuntemusta. </t>
  </si>
  <si>
    <t>O.2.3.3 henkilökohtaista ammatillista ohjausta saaneiden osallistujien määrä.</t>
  </si>
  <si>
    <t>O.2.3.2  kansalaistaidon kurssille osallistuneiden henkilöiden määrä;</t>
  </si>
  <si>
    <t>O.2.3.1 kielikurssille osallistuneiden henkilöiden määrä;</t>
  </si>
  <si>
    <t>O.2.3 Tukea saaneiden osallistujien määrä, erikseen täsmentäen</t>
  </si>
  <si>
    <t>O.2.2 Niiden paikallisten ja alueellisten viranomaisen määrä, joita on tuettu kotouttamistoimenpiteiden toteuttamisessa.</t>
  </si>
  <si>
    <t>O.2.1 Lähtöä edeltäviin toimenpiteisiin osallistuneiden henkilöiden määrä.</t>
  </si>
  <si>
    <t>O.3.1 Koulutustoimiin osallistujien määrä.</t>
  </si>
  <si>
    <t xml:space="preserve">O.3.2 Hankittujen välineiden määrä, mukaan lukien hankittujen tai päivitettyjen tieto- ja viestintäteknisten järjestelmien määrä. </t>
  </si>
  <si>
    <t>O.3.3 Uudelleenkotoutumista koskevaa apua saaneiden palaajien määrä.</t>
  </si>
  <si>
    <t>O.3.4 Paikkojen määrä perustetuissa säilöönottokeskuksissa.</t>
  </si>
  <si>
    <t>O.3.5  Paikkojen määrä korjatuissa tai kunnostetuissa säilöönottokeskuksissa.</t>
  </si>
  <si>
    <t>R.3.6 Vapaaehtoisesti palanneiden henkilöiden määrä.</t>
  </si>
  <si>
    <t>R.3.7  Maasta poistettujen henkilöiden määrä.</t>
  </si>
  <si>
    <t>R.3.8 Niiden palaajien määrä, joihin on sovellettu säilöönoton vaihtoehtoja.</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</si>
  <si>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</si>
  <si>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Määritä hankkeen kohderyhmä eli tahot tai henkilöt, joihin hankkeen toimenpiteet kohdistuvat. Arvioi hankkeessa tavoiteltavan kohderyhmän koko. Määritä myös hankkeen lopulliset hyödynsaajat, jotka hyötyvät hankkeella aikaansaaduista vaikutuksista. Miten hankkeen kohderyhmää on osallistettu hankkeen suunnitteluun? Miten varmistetaan kohderyhmän tavoittaminen hankkeessa?</t>
  </si>
  <si>
    <t>Jatkuvuus ja tulosten levittäminen</t>
  </si>
  <si>
    <r>
      <t>Mikä on hankkeen päämäärä? Minkälaista</t>
    </r>
    <r>
      <rPr>
        <sz val="12"/>
        <rFont val="Arial"/>
        <family val="2"/>
      </rPr>
      <t xml:space="preserve"> taustatilanteeseen ja tarpeeseen liittyvää pitkän aikavälin muutosvaikutusta hankkeella tavoitellaan? 
</t>
    </r>
  </si>
  <si>
    <t>Indikaattorit et 4-välilehti</t>
  </si>
  <si>
    <t>INDIKAATTORIT - ERITYISTAVOITE 4</t>
  </si>
  <si>
    <t>Jäsenvaltiosta toiseen siirrettyjen kansainvälistä suojelua hakevien tai saavien hakijoiden määrä.</t>
  </si>
  <si>
    <t>R.4.3.</t>
  </si>
  <si>
    <t>O.4.2. Lähtöä edeltävää tukea saaneiden osallistujien määrä.</t>
  </si>
  <si>
    <t>O.4.1. Koulutukseen osallistuneen henkilöstön määrä</t>
  </si>
  <si>
    <t>R.4.4. Uudelleensijoitettujen henkilöiden määrä.</t>
  </si>
  <si>
    <t xml:space="preserve">R.4.5. Humanitaarisen maahanpääsyn nojalla maahan päässeiden henkilöiden määrä.
</t>
  </si>
  <si>
    <t>ET4: Yhteisvastuu ja oikeudenmukainen vastuunjako</t>
  </si>
  <si>
    <t>ET 4: 001 Siirrot toiseen jäsenvaltioon (”uudelleensijoittaminen”)</t>
  </si>
  <si>
    <t>ET 4: 002 Jäsenvaltion toiselle jäsenvaltiolle antama tuki, mukaan lukien EASOlle tarjottava tuki</t>
  </si>
  <si>
    <t>ET 4: 003 Uudelleensijoittaminen (19 artikla)</t>
  </si>
  <si>
    <t>ET 4: 004 Humanitaarinen maahanpääsy (19 artikla)</t>
  </si>
  <si>
    <t>ET 4: 005 Jäsenvaltion toiselle jäsenvaltiolle antama tuki vastaanottoinfrastruktuurin osalta</t>
  </si>
  <si>
    <t>ET 4: 006 Operatiivinen tuki</t>
  </si>
  <si>
    <t>Indikaattorit ET 4</t>
  </si>
  <si>
    <t xml:space="preserve">Jos on, mistä rahoituslähteestä/-ohjelmasta, mille ajanjaksolle ja kuinka paljon? </t>
  </si>
  <si>
    <t>Rahoituslähde/-ohjelma:</t>
  </si>
  <si>
    <t>Jos vastaat kyllä, täytä tiedot "3v EU-rahoitus" välilehdelle tai toimita lista EU-rahoituksesta liitteenä.</t>
  </si>
  <si>
    <t>Rahoituslähde/-ohjelma</t>
  </si>
  <si>
    <t>Jos on, mistä rahoituslähteestä/-ohjelmasta, mille ajanjaksolle ja kuinka paljon?</t>
  </si>
  <si>
    <t xml:space="preserve">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 </t>
  </si>
  <si>
    <t>KUSTANNUSLAJI - KÄYTTÖOMAISUUS JA KIINTEÄ OMAISUUS</t>
  </si>
  <si>
    <t>KUSTANNUSLAJI - MUUT HANKEKUSTANNUKSET</t>
  </si>
  <si>
    <t>Anna toiminnolle sitä kuvaava otsikko</t>
  </si>
  <si>
    <t xml:space="preserve">näkyy siinä myös siihen mennessä kirjoitettujen merkkien määrä. </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</si>
  <si>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</si>
  <si>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Mikä tai mitkä ovat hankkeen konkreettiset tuotokset ja tulokset? Miten niitä voidaan todentaa ja mitata?</t>
  </si>
  <si>
    <t>Jos vastaat kyllä, täytä tiedot yhteistyötahoista välilehdelle "Yhteistyötahot".</t>
  </si>
  <si>
    <t>Perustele valinta. Miten hanke toteuttaa korkeampaan tukeen oikeuttavia toimia? Liittyvätkö kaikki hankkeen toiminnot näihin toimiin?</t>
  </si>
  <si>
    <t>Onko hankkeella siirron saajia? Jos vastaat kyllä, täytä tiedot siirron saajista välilehdelle "Siirron saajat".</t>
  </si>
  <si>
    <t>Tosiasialliset kustannukset</t>
  </si>
  <si>
    <t>Yksikkökustannukset</t>
  </si>
  <si>
    <t>Ei palkkakustannuksia</t>
  </si>
  <si>
    <t>Valitse palkkakustannusten budjetointitapa</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</si>
  <si>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</si>
  <si>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Valitse käytettävä hankintamenettely, jos siitä on tehty päätös.</t>
  </si>
  <si>
    <t>Valittu hankintamenettely pitää aina perustella. Voit lisäksi kuvailla hankintaprosessia vapaamuotoisesti. Jos hankinta on tehty, ilmoita toimittaja tässä.</t>
  </si>
  <si>
    <t xml:space="preserve">Valitse käytettävä hankintamenettely, jos siitä on tehty päätös. </t>
  </si>
  <si>
    <t>1. Hankinnat (kansallisen ja EU-kynnysarvon ylittävät sekä puolustus- ja turvallisuushankintalain mukaiset hankinnat)</t>
  </si>
  <si>
    <r>
      <t>Ylittääkö hankinta kansallisen kynnysarvon?</t>
    </r>
    <r>
      <rPr>
        <b/>
        <sz val="12"/>
        <rFont val="Arial"/>
        <family val="2"/>
      </rPr>
      <t xml:space="preserve">  </t>
    </r>
  </si>
  <si>
    <t>2. Hankinnat (kansallisen ja EU-kynnysarvon ylittävät sekä puolustus- ja turvallisuushankintalain mukaiset hankinnat)</t>
  </si>
  <si>
    <r>
      <t>Ylittääkö hankinta kansallisen kynnysarvon?</t>
    </r>
    <r>
      <rPr>
        <b/>
        <sz val="12"/>
        <rFont val="Arial"/>
        <family val="2"/>
      </rPr>
      <t xml:space="preserve"> </t>
    </r>
  </si>
  <si>
    <t>3. Hankinnat (kansallisen ja EU-kynnysarvon ylittävät sekä puolustus- ja turvallisuushankintalain mukaiset hankinnat)</t>
  </si>
  <si>
    <t>4. Hankinnat (kansallisen ja EU-kynnysarvon ylittävät sekä puolustus- ja turvallisuushankintalain mukaiset hankinnat)</t>
  </si>
  <si>
    <t>5. Hankinnat (kansallisen ja EU-kynnysarvon ylittävät sekä puolustus- ja turvallisuushankintalain mukaiset hankinnat)</t>
  </si>
  <si>
    <t>Mihin tietoihin arvioitu indikaattorilukema perustuu?</t>
  </si>
  <si>
    <t>Kerro tässä minkä tietojen pohjalta arvioidut indikaattorilukemat on määritetty.</t>
  </si>
  <si>
    <t>Valitse, kyllä mikäli organisaatiosi on saanut EU-rahoitusta kolmen viimeisen vuoden aikana. Mikäli organisaatiosi on saanut EU-rahoitusta, tee tarkempi erittely välilehdelle 3v EU-rahoitus.</t>
  </si>
  <si>
    <t xml:space="preserve"> </t>
  </si>
  <si>
    <t xml:space="preserve">Bruttotyövoimakustannuksen (bruttopalkka ja sivukulut) määrittämisen peruste
</t>
  </si>
  <si>
    <t>Ajanjakso, johon bruttotyövoimakustannuksia koskevat tiedot perustuvat</t>
  </si>
  <si>
    <t>Tämä hakulomake sisältää 26 välisivua, joista suurin osa koskee kaikkia hakijoita.</t>
  </si>
  <si>
    <t>Täytä tiedot hankkeen palkkakustannuksista tälle sivulle, jos valitsit Budjetin perustiedot -sivulla hankkeen palkkakustannusten budjetointitavaksi yksikkökustannukset.</t>
  </si>
  <si>
    <t>Tosiasialliset palkkakustannusmalli-välilehti</t>
  </si>
  <si>
    <t>Asiakirja tai asiakirjat, joihin bruttotyövoimakustannus perustuu</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</si>
  <si>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</si>
  <si>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</si>
  <si>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</si>
  <si>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</si>
  <si>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</si>
  <si>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Palkkakustannusten yksikkökustannukset-välilehti</t>
  </si>
  <si>
    <t>Palkkakustannusten yksikkökustannukset</t>
  </si>
  <si>
    <t>PALKKAKUSTANUKSET - YKSIKKÖKUSTANNUKSET</t>
  </si>
  <si>
    <t>PALKKAKUSTANNUKSET- TOSIASIALLISET KUSTANNUKSET</t>
  </si>
  <si>
    <t>Siirron saajat (hankekumppanit)</t>
  </si>
  <si>
    <t>Jos teksti ei mahdu riville, voit leventää saraketta taulukon reunasta.</t>
  </si>
  <si>
    <t>Kiinteämääräinen korvaus 40 %</t>
  </si>
  <si>
    <t>Kiinteämääräinen korvaus 7 %</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</si>
  <si>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</si>
  <si>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</si>
  <si>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Anna toiminnolle sitä kuvaava otsikko.</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</si>
  <si>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</si>
  <si>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Siirron saajia, hankintoja ja ennakoita koskevat välisivut tulee täyttää tapauskohtaisesti.</t>
  </si>
  <si>
    <t>Osassa tietokentistä on vieressä mainittu tekstin maksimipituus ja kun kirjoitat tekstiä tietokenttään,</t>
  </si>
  <si>
    <t xml:space="preserve">- tietokentän sisällä rivinvaihtoja pystyy halutessaan lisäämään alt+enter -toiminnolla
</t>
  </si>
  <si>
    <t>- jos yhdistetty tietokenttä ei suostu ottamaan muualta kopioitua tekstiä, voi painaa ensin F2 ja liittää tekstin sen jälkeen</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</si>
  <si>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</si>
  <si>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</si>
  <si>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</si>
  <si>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</si>
  <si>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</si>
  <si>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Täytä tämä sivu jos vastasit kyllä Hakijan tiedot -sivulla kysymykseen "Onko hankkeella siirron saajia".</t>
  </si>
  <si>
    <t>Täytä tämä sivu jos vastasit kyllä Hakijan tiedot -sivulla kysymykseen "Onko hankkeella yhteistyötahoja".</t>
  </si>
  <si>
    <t>HORISONTAALISET PERIAATTEET</t>
  </si>
  <si>
    <t>EU:N PERUSOIKEUSASIAKIRJAN MUKAISET OIKEUDET JA PERIAATTEET</t>
  </si>
  <si>
    <t>Hakija vakuuttaa, että hankkeessa noudatetaan EU:n perusoikeuskirjan mukaisia oikeuksia ja periaatteita.</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</si>
  <si>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</si>
  <si>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</si>
  <si>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</si>
  <si>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</si>
  <si>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</si>
  <si>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</si>
  <si>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Miten sukupuolten tasa-arvo huomioidaan hankkeen suunnittelussa ja toteutuksessa?</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</si>
  <si>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</si>
  <si>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</si>
  <si>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</si>
  <si>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</si>
  <si>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</si>
  <si>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</si>
  <si>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Arvioi millaisia odotettuja vaikutuksia hankkeella on kestävän kehityksen periaatteen näkökulmasta.</t>
  </si>
  <si>
    <t>Horisontaaliset periaatteet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</si>
  <si>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</si>
  <si>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</si>
  <si>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</si>
  <si>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</si>
  <si>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Tukitoimi</t>
  </si>
  <si>
    <t>Toimityyppi</t>
  </si>
  <si>
    <t>Erityiset teemat</t>
  </si>
  <si>
    <t>TUKITOIMI, TOIMITYYPPI JA ERITYISET TEEMAT</t>
  </si>
  <si>
    <t>Valitse:</t>
  </si>
  <si>
    <t xml:space="preserve">Valitse valikoista hankkeeseen parhaiten soveltuva tukitoimi ja toimityyppi. Voit valita vain yhden kutakin. Valitse lisäksi erityinen teema -valikosta, liittyykö hanke kolmansien maiden kanssa tehtävään yhteistyöhön tai toteutetaanko hanke kolmannessa maassa. </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</si>
  <si>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</si>
  <si>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 xml:space="preserve">Jokaiselle kynnysarvon (kansallinen tai EU-kynnysarvo) ylittävälle hankinnalle täytetään oma kohtansa. </t>
  </si>
  <si>
    <t>Täytä tiedot hankkeen palkkakustannuksista tälle sivulle, jos valitsit Budjetin perustiedot -sivulla palkkakustannusten budjetointitavaksi tosiasialliset henkilöstökustannukset.</t>
  </si>
  <si>
    <t xml:space="preserve">Jos et lähetä hakemusta sähköisen kanavan kautta, tulosta ja allekirjoita käsin alla olevat kohdat.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</si>
  <si>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</si>
  <si>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</si>
  <si>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Jos hakemukseen sisältyy palkkakustannusten yksikkökustannuksia, joiden laskentaperusteena on käytetty työntekijöiden aiempia palkkakustannuksia, vakuutamme, että hakijaorganisaatio on saanut suostumukset palkkatietojen toimittamiseen. </t>
  </si>
  <si>
    <t xml:space="preserve">Sitoudumme hakijaorganisaation omarahoitusosuuteen. </t>
  </si>
  <si>
    <t xml:space="preserve">Yksilöi hankkeessa mukana olevat siirron saajat (=hankekumppanit). </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</si>
  <si>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</si>
  <si>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</si>
  <si>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</si>
  <si>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t xml:space="preserve">Ennen kun kirjaat hankkeen kohderyhmän, pohdi seuraavia kysymyksiä. Kohdistetaanko hankkeen toiminnot kolmansien maiden kansalaisiin tai kolmansien maiden kansalaisten parissa työskenteleviin asiantuntijoihin esim. viranomaistahoissa, järjestöissä tms.? Kohdistuuko hanke haavoittuvassa asemassa oleviin? Määrittele tarkemmin, mihin haavoittuvassa asemassa olevien ryhmään. </t>
  </si>
  <si>
    <t>Toiminnolla tarkoitetaan konkreettisia toimenpiteitä tavoitteen saavuttamiseksi. Kuvaile tässä otsikon mukaiset toiminnot (esim. koulutuksen tai koulutussarjan järjestämistapa ja sisältö).</t>
  </si>
  <si>
    <t>Anna tässä toiminnolle ytimekäs nimi tai otsikko (esim. Kouluttaminen). Kuvaile toiminto tarkemmin vasta seuraavassa kohdassa.</t>
  </si>
  <si>
    <t>Tavoitteilla tarkoitetaan lyhyen aikavälin tavoitteita, joiden ajatellaan olevan saavutettavissa suunnitellulla toiminnalla ja joiden saavuttaminen on mitattavissa (esim. tietyn kohderyhmän osaamisen lisääminen).</t>
  </si>
  <si>
    <t>Määritä hankkeen konkreettiset, mitattavissa olevat määrälliset sekä laadulliset tuotokset ja tulokset, joita toimenpiteillä saadaan aikaan. Tuotoksia ovat esim. raportit, selvitykset, julkaisut, oppaat, seminaarit, koulutukset, laaditut mallit tai menetelmät. Tuloksia kuvaavat taas esim. tuotosten avulla koulutettujen henkilöiden määrä ja saavutettu laadullinen parannus.</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</si>
  <si>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</si>
  <si>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</si>
  <si>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t xml:space="preserve">Ilmoita hankkeen toteutusjaksot 3-6 kuukauden jaksoissa. Mieti jaksotusta esim. raportoinnin näkökulmasta.
</t>
  </si>
  <si>
    <t xml:space="preserve">Kuvaa tässä lyhyesti mitä hankkeessa kyseisellä jaksolla tapahtuu (esimerkiksi toimintojen käynnistyminen, hankintojen vaiheet, raportit, viestintätoimet). Toimintojen tarkempia sisältöjä ei tule toistaa tässä.
</t>
  </si>
  <si>
    <t>Hankkeen suunnitellussa toiminnassa huomioidaan erityisesti seuraavien periaatteiden noudattaminen:</t>
  </si>
  <si>
    <t xml:space="preserve">• Allekirjoitetut rahoitussitoumukset kaikilta hankkeen rahoittajilta (siirronsaaja eli hankekumppani / muu yksityinen tai julkinen rahoittaja) </t>
  </si>
  <si>
    <t>Täytä tämä sivu jos vastasit kyllä Hakijan tiedot -sivulla olleeseen kysymykseen "Onko hakijaorganisaatio saanut EU-rahoitusta viimeisen 3 vuoden aikana".</t>
  </si>
  <si>
    <t>Saatavilla olevat hankintaan liittyvät asiakirjat</t>
  </si>
  <si>
    <t>Yksityisoikeudelliset oikeushenkilöt: Hakijaorganisaation rekisteröintipäivä:</t>
  </si>
  <si>
    <t>Yksityisoikeudelliset oikeushenkilöt: Hakijaorganisaation rekisteröintinumero:</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</si>
  <si>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</si>
  <si>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</si>
  <si>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</si>
  <si>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 xml:space="preserve">Huom! Hakijaorganisaation sähköpostia käytetään rahastojen viestinnässä, joten sen tulee olla  organisaation virallinen sähköposti, esim. organisaation kirjaamon sähköposti. Kirjoita sähköposti oikeassa muodossa, kuten kirjaamo@virasto.fi. </t>
  </si>
  <si>
    <t>Sisältävätkö hankkeen kustannukset arvonlisäveroa?</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</si>
  <si>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</si>
  <si>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Hankeavustus 7 prosentin kustannusmalli</t>
  </si>
  <si>
    <t>Arvonlisäveron voi sisällyttää hankkeen kustannuksiin vain jos organisaatiolla ei ole sen osalta vähennysoikeutta eikä siihen ole mahdollista saada arvonlisäveron palautusta, eli se jää organisaatiolle lopulliseksi kustannukseksi. Jos ALV-kustannukset sisällytetään hankkeen kustannuksiin, avustuksen saajan on toimitettava verottajan ALV-ohjaus tai vastaava selvitys hankkeen ensimmäisen väliraportin yhteydessä.</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</si>
  <si>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</si>
  <si>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Toimien teemat ja tyypit</t>
  </si>
  <si>
    <t>Tosiasiallinen palkkakustannus</t>
  </si>
  <si>
    <t>Ennakot</t>
  </si>
  <si>
    <t>Tarkemmat ohjeet avustuksen hakemiseen löytyvät Hakijan oppaasta</t>
  </si>
  <si>
    <t>Avustuksen hakijan tosiasialliset omistajat tai edunsaajat</t>
  </si>
  <si>
    <t>AMIF hankehakemus 7 prosentin kustannusmalli</t>
  </si>
  <si>
    <t>Lomakkeen välisivuja tai yksittäisiä lomakkeen kohtia ei saa muuttaa, piilottaa tai poistaa.</t>
  </si>
  <si>
    <t>• Saatavilla olevat kansallisen kynnysarvon ylittävään hankintaa liittyvät asiakirjat (katso lista asiakirjoista hankinnat-välilehdeltä)</t>
  </si>
  <si>
    <t>Täytä tähän haettavan EU-rahoituksen osuus prosentteina.</t>
  </si>
  <si>
    <t>Varmista, että tarkistusruudun summa on 0 €. Jos ruudussa näkyy muu summa, korjaa yllä olevia tietoja niin, että rahoitussuunnitelma on tasapainossa. Tarkistusruutu näyttää 0 € silloin kun kustannukset ja rahoitus ovat yhtä suuret.</t>
  </si>
  <si>
    <r>
      <rPr>
        <b/>
        <sz val="12"/>
        <rFont val="Arial"/>
        <family val="2"/>
      </rPr>
      <t>Merkitse rasti kaikkiin kohtiin, jotka vahvistetaan allekirjoituksella</t>
    </r>
    <r>
      <rPr>
        <sz val="12"/>
        <rFont val="Arial"/>
        <family val="2"/>
      </rPr>
      <t xml:space="preserve"> (myös jos allekirjoitus tapahtuu sähköisessä järjestelmässä): </t>
    </r>
  </si>
  <si>
    <t>Vakuutan/vakuutamme, että hakijaorganisaatiolla (tai avustuksen siirronsaajalla) ei ole takaisinperintäpäätökseen perustuvaa maksamatonta täytäntöönpanokelpoista saatavaa avustuksia ja tukia myöntäville julkisyhteisöille.  </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</si>
  <si>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</si>
  <si>
    <t>Valitse, budjetoidaanko hankkeen palkkakustannukset yksikkökustannuksina vai tosiasiallisina kustannuksina. Ensisijaisesti tulee käyttää palkkakustannusten yksikkökustannuksia, jos niiden käytön edellytykset täyttyvät. Tosiasiallisten kustannusten käyttö on perusteltava lisätietoja-kohdassa. Huomioi, että hankkeen kaikki palkkakustannukset tulee budjetoida samalla mallilla. Lisätietoja palkkakustannusten eri budjetointitavoista löytyy hakijan oppaasta.
Voit halutessasi antaa muita lisätietoja kustannusarvioon liittyen.</t>
  </si>
  <si>
    <t>HANKKEEN RAHOITUS</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</si>
  <si>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</si>
  <si>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Liitä saatavilla olevat hankintaan liittyvät asiakirjat hakemuksen liitteeksi. Hallintoviranomainen voi pyytää saatavilla olevia hankinta-asiakirjoja tarkasteltavakseen myös haun edetessä.</t>
  </si>
  <si>
    <t>Tarkistusruutu (tämän pitää olla 
nolla)</t>
  </si>
  <si>
    <r>
      <t>Tarkistusruutu (</t>
    </r>
    <r>
      <rPr>
        <sz val="12"/>
        <rFont val="Arial"/>
        <family val="2"/>
      </rPr>
      <t>pitää olla 0 €, muuta kuin EU-rahoitusta on tarpeeksi)</t>
    </r>
  </si>
  <si>
    <t>Syntymäaika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</si>
</sst>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7"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sz val="8"/>
      <color theme="1"/>
      <name val="Arial"/>
      <family val="2"/>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1"/>
      <color rgb="FFFF0000"/>
      <name val="Calibri"/>
      <family val="2"/>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s>
  <fills count="16">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4">
    <xf numFmtId="0" fontId="0" fillId="0" borderId="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7" fillId="0" borderId="0"/>
    <xf numFmtId="9" fontId="11" fillId="0" borderId="0" applyFont="0" applyFill="0" applyBorder="0" applyAlignment="0" applyProtection="0"/>
    <xf numFmtId="0" fontId="11" fillId="0" borderId="0"/>
    <xf numFmtId="0" fontId="10" fillId="0" borderId="0" applyNumberFormat="0" applyFill="0" applyBorder="0" applyAlignment="0" applyProtection="0"/>
    <xf numFmtId="44" fontId="16"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24" fillId="9" borderId="0"/>
    <xf numFmtId="0" fontId="24" fillId="11" borderId="0">
      <alignment horizontal="left" vertical="top" wrapText="1"/>
    </xf>
  </cellStyleXfs>
  <cellXfs count="797">
    <xf numFmtId="0" fontId="0" fillId="0" borderId="0" xfId="0"/>
    <xf numFmtId="0" fontId="0" fillId="6" borderId="0" xfId="0" applyNumberFormat="1" applyFont="1" applyFill="1" applyBorder="1" applyAlignment="1" applyProtection="1"/>
    <xf numFmtId="0" fontId="6" fillId="0" borderId="0" xfId="0" applyFont="1"/>
    <xf numFmtId="0" fontId="4" fillId="0" borderId="0" xfId="0" applyFont="1" applyProtection="1"/>
    <xf numFmtId="0" fontId="0" fillId="6" borderId="0" xfId="0" applyFill="1" applyProtection="1"/>
    <xf numFmtId="0" fontId="4" fillId="6" borderId="0" xfId="0" applyFont="1" applyFill="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Border="1" applyProtection="1"/>
    <xf numFmtId="49" fontId="6" fillId="0" borderId="0" xfId="0" applyNumberFormat="1" applyFont="1"/>
    <xf numFmtId="0" fontId="4" fillId="12" borderId="0" xfId="0" applyFont="1" applyFill="1" applyProtection="1"/>
    <xf numFmtId="0" fontId="0" fillId="12" borderId="0" xfId="0" applyFill="1" applyProtection="1"/>
    <xf numFmtId="0" fontId="4" fillId="0" borderId="0" xfId="0" applyFont="1" applyAlignment="1" applyProtection="1"/>
    <xf numFmtId="0" fontId="4" fillId="0" borderId="0" xfId="0" applyFont="1" applyFill="1" applyAlignment="1" applyProtection="1"/>
    <xf numFmtId="0" fontId="6" fillId="12" borderId="0" xfId="0" applyFont="1" applyFill="1" applyProtection="1"/>
    <xf numFmtId="0" fontId="15" fillId="0" borderId="0" xfId="0" applyFont="1"/>
    <xf numFmtId="0" fontId="12"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9" fillId="10" borderId="1" xfId="0" applyFont="1" applyFill="1" applyBorder="1" applyAlignment="1" applyProtection="1">
      <alignment horizontal="left"/>
    </xf>
    <xf numFmtId="0" fontId="19" fillId="10" borderId="0" xfId="0" applyFont="1" applyFill="1" applyBorder="1" applyAlignment="1" applyProtection="1">
      <alignment horizontal="left"/>
    </xf>
    <xf numFmtId="0" fontId="19" fillId="10" borderId="2" xfId="0" applyFont="1" applyFill="1" applyBorder="1" applyAlignment="1" applyProtection="1">
      <alignment horizontal="left"/>
    </xf>
    <xf numFmtId="0" fontId="0" fillId="11" borderId="0" xfId="0" applyFont="1" applyFill="1" applyProtection="1"/>
    <xf numFmtId="0" fontId="19" fillId="5" borderId="1" xfId="0" applyFont="1" applyFill="1" applyBorder="1" applyAlignment="1" applyProtection="1">
      <alignment horizontal="left"/>
    </xf>
    <xf numFmtId="0" fontId="19" fillId="5" borderId="0" xfId="0" applyFont="1" applyFill="1" applyBorder="1" applyAlignment="1" applyProtection="1">
      <alignment horizontal="left"/>
    </xf>
    <xf numFmtId="0" fontId="19"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9" fillId="5" borderId="2" xfId="0" applyFont="1" applyFill="1" applyBorder="1" applyAlignment="1" applyProtection="1"/>
    <xf numFmtId="0" fontId="19" fillId="5" borderId="0" xfId="0" applyFont="1" applyFill="1" applyBorder="1" applyAlignment="1" applyProtection="1"/>
    <xf numFmtId="0" fontId="20" fillId="5" borderId="0" xfId="0" applyFont="1" applyFill="1" applyBorder="1" applyAlignment="1" applyProtection="1">
      <alignment horizontal="left"/>
    </xf>
    <xf numFmtId="0" fontId="19" fillId="10" borderId="10" xfId="0" applyFont="1" applyFill="1" applyBorder="1" applyAlignment="1" applyProtection="1">
      <alignment horizontal="left"/>
    </xf>
    <xf numFmtId="0" fontId="19" fillId="10" borderId="11" xfId="0" applyFont="1" applyFill="1" applyBorder="1" applyAlignment="1" applyProtection="1">
      <alignment horizontal="left"/>
    </xf>
    <xf numFmtId="0" fontId="19" fillId="10" borderId="12" xfId="0" applyFont="1" applyFill="1" applyBorder="1" applyAlignment="1" applyProtection="1">
      <alignment horizontal="left"/>
    </xf>
    <xf numFmtId="0" fontId="21"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7" fillId="10" borderId="1" xfId="4" applyFont="1" applyFill="1" applyBorder="1" applyAlignment="1" applyProtection="1">
      <alignment horizontal="left" vertical="top"/>
    </xf>
    <xf numFmtId="0" fontId="21" fillId="10" borderId="0" xfId="4" applyFont="1" applyFill="1" applyBorder="1" applyAlignment="1" applyProtection="1">
      <alignment horizontal="left" vertical="top"/>
    </xf>
    <xf numFmtId="0" fontId="21"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9" fillId="5" borderId="8" xfId="0" applyFont="1" applyFill="1" applyBorder="1" applyAlignment="1" applyProtection="1">
      <alignment horizontal="left" vertical="top"/>
    </xf>
    <xf numFmtId="0" fontId="21"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21" fillId="5" borderId="0" xfId="0" applyFont="1" applyFill="1" applyBorder="1" applyAlignment="1" applyProtection="1">
      <alignment horizontal="left" vertical="top"/>
    </xf>
    <xf numFmtId="0" fontId="21"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21" fillId="10" borderId="0" xfId="0" applyFont="1" applyFill="1" applyBorder="1" applyAlignment="1" applyProtection="1">
      <alignment horizontal="left" vertical="top" wrapText="1"/>
    </xf>
    <xf numFmtId="0" fontId="21"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21" fillId="10" borderId="6" xfId="0" applyFont="1" applyFill="1" applyBorder="1" applyAlignment="1" applyProtection="1">
      <alignment horizontal="center" wrapText="1"/>
    </xf>
    <xf numFmtId="0" fontId="21"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3" fillId="0" borderId="0" xfId="4" applyFont="1" applyProtection="1"/>
    <xf numFmtId="0" fontId="19" fillId="5" borderId="1" xfId="0" applyFont="1" applyFill="1" applyBorder="1" applyAlignment="1" applyProtection="1">
      <alignment horizontal="left" vertical="top"/>
    </xf>
    <xf numFmtId="0" fontId="0" fillId="5" borderId="1" xfId="0" applyFont="1" applyFill="1" applyBorder="1" applyProtection="1"/>
    <xf numFmtId="0" fontId="19"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9" fillId="5" borderId="4" xfId="0" applyFont="1" applyFill="1" applyBorder="1" applyAlignment="1" applyProtection="1"/>
    <xf numFmtId="0" fontId="19"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9" fillId="5" borderId="6" xfId="0" applyFont="1" applyFill="1" applyBorder="1" applyAlignment="1" applyProtection="1">
      <alignment horizontal="left"/>
    </xf>
    <xf numFmtId="0" fontId="19" fillId="5" borderId="4" xfId="0" applyFont="1" applyFill="1" applyBorder="1" applyAlignment="1" applyProtection="1">
      <alignment horizontal="left"/>
    </xf>
    <xf numFmtId="0" fontId="19" fillId="5" borderId="7" xfId="0" applyFont="1" applyFill="1" applyBorder="1" applyAlignment="1" applyProtection="1">
      <alignment horizontal="left"/>
    </xf>
    <xf numFmtId="0" fontId="19" fillId="10" borderId="0" xfId="0" applyFont="1" applyFill="1" applyBorder="1" applyAlignment="1" applyProtection="1">
      <alignment horizontal="left"/>
    </xf>
    <xf numFmtId="0" fontId="25" fillId="0" borderId="0" xfId="0" applyFont="1" applyProtection="1"/>
    <xf numFmtId="0" fontId="0" fillId="10" borderId="0" xfId="0" applyFont="1" applyFill="1" applyBorder="1" applyAlignment="1" applyProtection="1">
      <alignment horizontal="left"/>
    </xf>
    <xf numFmtId="0" fontId="19"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21" fillId="9" borderId="3" xfId="0" applyFont="1" applyFill="1" applyBorder="1" applyAlignment="1" applyProtection="1">
      <alignment vertical="center"/>
    </xf>
    <xf numFmtId="0" fontId="21"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0" fillId="6" borderId="0" xfId="0" applyFont="1" applyFill="1" applyBorder="1" applyAlignment="1" applyProtection="1">
      <alignment horizontal="left" vertical="top" wrapText="1"/>
    </xf>
    <xf numFmtId="0" fontId="26" fillId="5" borderId="0" xfId="0" applyFont="1" applyFill="1" applyBorder="1" applyProtection="1"/>
    <xf numFmtId="9" fontId="6" fillId="0" borderId="0" xfId="0" applyNumberFormat="1" applyFont="1"/>
    <xf numFmtId="0" fontId="0" fillId="10" borderId="0" xfId="0" applyFont="1" applyFill="1" applyBorder="1" applyAlignment="1" applyProtection="1">
      <alignment horizontal="left" vertical="top" wrapText="1"/>
    </xf>
    <xf numFmtId="0" fontId="27" fillId="0" borderId="0" xfId="0" applyFont="1" applyBorder="1" applyProtection="1"/>
    <xf numFmtId="0" fontId="27" fillId="10" borderId="1" xfId="0" applyFont="1" applyFill="1" applyBorder="1" applyProtection="1"/>
    <xf numFmtId="0" fontId="27" fillId="10" borderId="0" xfId="0" applyFont="1" applyFill="1" applyBorder="1" applyProtection="1"/>
    <xf numFmtId="0" fontId="27" fillId="10" borderId="0" xfId="0" applyFont="1" applyFill="1" applyBorder="1" applyAlignment="1" applyProtection="1"/>
    <xf numFmtId="0" fontId="27" fillId="10" borderId="2" xfId="0" applyFont="1" applyFill="1" applyBorder="1" applyProtection="1"/>
    <xf numFmtId="0" fontId="27" fillId="5" borderId="0" xfId="0" applyFont="1" applyFill="1" applyBorder="1" applyProtection="1"/>
    <xf numFmtId="0" fontId="29" fillId="5" borderId="0" xfId="0" applyFont="1" applyFill="1" applyBorder="1" applyProtection="1"/>
    <xf numFmtId="0" fontId="27" fillId="5" borderId="0" xfId="0" applyFont="1" applyFill="1" applyBorder="1" applyAlignment="1" applyProtection="1">
      <alignment horizontal="left" vertical="top" wrapText="1"/>
    </xf>
    <xf numFmtId="0" fontId="29" fillId="0" borderId="0" xfId="0" applyFont="1" applyAlignment="1" applyProtection="1">
      <alignment vertical="top" wrapText="1"/>
    </xf>
    <xf numFmtId="0" fontId="27" fillId="6" borderId="0" xfId="0" applyFont="1" applyFill="1" applyBorder="1" applyAlignment="1" applyProtection="1">
      <alignment horizontal="left" vertical="top" wrapText="1"/>
    </xf>
    <xf numFmtId="0" fontId="27" fillId="6" borderId="0" xfId="0" applyFont="1" applyFill="1" applyBorder="1" applyProtection="1"/>
    <xf numFmtId="0" fontId="27" fillId="6" borderId="0" xfId="0" applyFont="1" applyFill="1" applyAlignment="1" applyProtection="1">
      <alignment horizontal="left" vertical="top" wrapText="1"/>
    </xf>
    <xf numFmtId="0" fontId="27" fillId="9"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9" fillId="0" borderId="0" xfId="0" applyFont="1" applyAlignment="1" applyProtection="1">
      <alignment wrapText="1"/>
    </xf>
    <xf numFmtId="0" fontId="19"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9" fillId="10" borderId="1" xfId="0" applyFont="1" applyFill="1" applyBorder="1" applyAlignment="1" applyProtection="1"/>
    <xf numFmtId="0" fontId="0" fillId="10" borderId="1" xfId="0" applyFont="1" applyFill="1" applyBorder="1" applyAlignment="1" applyProtection="1">
      <alignment wrapText="1"/>
    </xf>
    <xf numFmtId="0" fontId="19"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9" borderId="1" xfId="0" applyFont="1" applyFill="1" applyBorder="1" applyProtection="1"/>
    <xf numFmtId="0" fontId="19"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0" borderId="9" xfId="0" applyFont="1" applyFill="1" applyBorder="1" applyProtection="1">
      <protection locked="0"/>
    </xf>
    <xf numFmtId="0" fontId="0" fillId="9" borderId="7" xfId="0" applyFont="1" applyFill="1" applyBorder="1" applyAlignment="1" applyProtection="1">
      <alignment horizontal="right"/>
    </xf>
    <xf numFmtId="0" fontId="0" fillId="6" borderId="0" xfId="0" applyFont="1" applyFill="1" applyBorder="1" applyProtection="1"/>
    <xf numFmtId="0" fontId="21" fillId="6" borderId="0" xfId="0" applyFont="1" applyFill="1" applyBorder="1" applyProtection="1"/>
    <xf numFmtId="0" fontId="21" fillId="5" borderId="0" xfId="0" applyFont="1" applyFill="1" applyBorder="1" applyProtection="1"/>
    <xf numFmtId="0" fontId="0" fillId="6" borderId="0" xfId="0" applyFont="1" applyFill="1" applyProtection="1"/>
    <xf numFmtId="0" fontId="0" fillId="5" borderId="5" xfId="0" applyFont="1" applyFill="1" applyBorder="1" applyProtection="1"/>
    <xf numFmtId="0" fontId="19" fillId="10" borderId="0" xfId="0" applyFont="1" applyFill="1" applyBorder="1" applyAlignment="1" applyProtection="1">
      <alignment horizontal="left" wrapText="1"/>
    </xf>
    <xf numFmtId="0" fontId="0" fillId="10" borderId="9" xfId="0" applyFont="1" applyFill="1" applyBorder="1" applyProtection="1"/>
    <xf numFmtId="0" fontId="0" fillId="0" borderId="0" xfId="0" applyFont="1" applyBorder="1" applyAlignment="1" applyProtection="1">
      <alignment horizontal="center" vertical="top" wrapText="1"/>
    </xf>
    <xf numFmtId="0" fontId="19"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0" fontId="0" fillId="9" borderId="12" xfId="0" applyFont="1" applyFill="1" applyBorder="1" applyProtection="1"/>
    <xf numFmtId="49" fontId="13" fillId="9"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9" borderId="9" xfId="0" applyNumberFormat="1" applyFont="1" applyFill="1" applyBorder="1" applyProtection="1"/>
    <xf numFmtId="0" fontId="19" fillId="10" borderId="10" xfId="0" applyFont="1" applyFill="1" applyBorder="1" applyProtection="1"/>
    <xf numFmtId="0" fontId="0" fillId="10" borderId="11" xfId="0" applyFont="1" applyFill="1" applyBorder="1" applyProtection="1"/>
    <xf numFmtId="0" fontId="0" fillId="12" borderId="0" xfId="0" applyFont="1" applyFill="1" applyProtection="1"/>
    <xf numFmtId="0" fontId="13" fillId="9" borderId="8" xfId="2" applyNumberFormat="1" applyFont="1" applyFill="1" applyBorder="1" applyAlignment="1" applyProtection="1">
      <alignment horizontal="left" vertical="top"/>
    </xf>
    <xf numFmtId="0" fontId="0" fillId="9" borderId="5" xfId="0" applyFont="1" applyFill="1" applyBorder="1" applyProtection="1"/>
    <xf numFmtId="49" fontId="13" fillId="9" borderId="9" xfId="1" applyNumberFormat="1" applyFont="1" applyFill="1" applyBorder="1" applyAlignment="1" applyProtection="1">
      <alignment horizontal="center" vertical="center" wrapText="1"/>
    </xf>
    <xf numFmtId="4" fontId="13" fillId="6"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9" fillId="0" borderId="0" xfId="0" applyFont="1" applyProtection="1"/>
    <xf numFmtId="4" fontId="19" fillId="9" borderId="9" xfId="0" applyNumberFormat="1" applyFont="1" applyFill="1" applyBorder="1" applyProtection="1"/>
    <xf numFmtId="0" fontId="30"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3"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9" fillId="12" borderId="0" xfId="0" applyFont="1" applyFill="1" applyBorder="1" applyAlignment="1" applyProtection="1">
      <alignment horizontal="right"/>
    </xf>
    <xf numFmtId="4" fontId="19" fillId="12" borderId="0" xfId="0" applyNumberFormat="1" applyFont="1" applyFill="1" applyBorder="1" applyProtection="1"/>
    <xf numFmtId="0" fontId="13" fillId="12" borderId="0" xfId="2" applyNumberFormat="1" applyFont="1" applyFill="1" applyBorder="1" applyAlignment="1" applyProtection="1">
      <alignment vertical="top"/>
    </xf>
    <xf numFmtId="4" fontId="13" fillId="12" borderId="0" xfId="2" applyNumberFormat="1" applyFont="1" applyFill="1" applyBorder="1" applyAlignment="1" applyProtection="1">
      <alignment horizontal="right" vertical="top"/>
    </xf>
    <xf numFmtId="49" fontId="13" fillId="9" borderId="9" xfId="1" applyNumberFormat="1" applyFont="1" applyFill="1" applyBorder="1" applyAlignment="1" applyProtection="1">
      <alignment vertical="top"/>
    </xf>
    <xf numFmtId="49" fontId="13" fillId="9" borderId="10" xfId="1" applyNumberFormat="1" applyFont="1" applyFill="1" applyBorder="1" applyAlignment="1" applyProtection="1">
      <alignment vertical="top"/>
    </xf>
    <xf numFmtId="49" fontId="13" fillId="9" borderId="9" xfId="1" applyNumberFormat="1" applyFont="1" applyFill="1" applyBorder="1" applyAlignment="1" applyProtection="1">
      <alignment horizontal="right" vertical="top"/>
    </xf>
    <xf numFmtId="0" fontId="19" fillId="12" borderId="0" xfId="0" applyFont="1" applyFill="1" applyAlignment="1" applyProtection="1">
      <alignment horizontal="right"/>
    </xf>
    <xf numFmtId="0" fontId="25" fillId="12" borderId="0" xfId="0" applyFont="1" applyFill="1" applyProtection="1"/>
    <xf numFmtId="0" fontId="19" fillId="13" borderId="10" xfId="2" applyNumberFormat="1" applyFont="1" applyFill="1" applyBorder="1" applyAlignment="1" applyProtection="1"/>
    <xf numFmtId="0" fontId="19"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9" fillId="13" borderId="9" xfId="1" applyNumberFormat="1" applyFont="1" applyFill="1" applyBorder="1" applyAlignment="1" applyProtection="1">
      <alignment horizontal="left" vertical="top"/>
    </xf>
    <xf numFmtId="49" fontId="19" fillId="13" borderId="9" xfId="3" applyNumberFormat="1" applyFont="1" applyFill="1" applyBorder="1" applyAlignment="1" applyProtection="1">
      <alignment horizontal="left" vertical="top" wrapText="1"/>
    </xf>
    <xf numFmtId="49" fontId="19"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9" fillId="13" borderId="9" xfId="1" applyNumberFormat="1" applyFont="1" applyFill="1" applyBorder="1" applyAlignment="1" applyProtection="1">
      <alignment horizontal="left" vertical="top" wrapText="1"/>
    </xf>
    <xf numFmtId="164" fontId="0" fillId="13" borderId="12" xfId="0" applyNumberFormat="1" applyFont="1" applyFill="1" applyBorder="1" applyAlignment="1" applyProtection="1">
      <alignment horizontal="right"/>
    </xf>
    <xf numFmtId="0" fontId="19" fillId="9" borderId="10" xfId="2" applyNumberFormat="1" applyFont="1" applyFill="1" applyBorder="1" applyAlignment="1" applyProtection="1"/>
    <xf numFmtId="0" fontId="19"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9"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20" fillId="0" borderId="0" xfId="0" applyFont="1" applyBorder="1" applyAlignment="1" applyProtection="1"/>
    <xf numFmtId="0" fontId="19" fillId="10" borderId="10" xfId="0" applyFont="1" applyFill="1" applyBorder="1" applyAlignment="1" applyProtection="1"/>
    <xf numFmtId="0" fontId="19" fillId="10" borderId="12" xfId="0" applyFont="1" applyFill="1" applyBorder="1" applyAlignment="1" applyProtection="1"/>
    <xf numFmtId="165" fontId="0" fillId="9" borderId="9" xfId="0" applyNumberFormat="1" applyFont="1" applyFill="1" applyBorder="1" applyProtection="1"/>
    <xf numFmtId="164" fontId="0" fillId="0" borderId="0" xfId="0" applyNumberFormat="1" applyFont="1" applyProtection="1"/>
    <xf numFmtId="0" fontId="19"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9" fillId="9" borderId="1" xfId="0" applyFont="1" applyFill="1" applyBorder="1" applyProtection="1"/>
    <xf numFmtId="0" fontId="21"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21" fillId="12" borderId="0" xfId="0" applyFont="1" applyFill="1" applyProtection="1"/>
    <xf numFmtId="0" fontId="21" fillId="9" borderId="1" xfId="0" applyFont="1" applyFill="1" applyBorder="1" applyProtection="1"/>
    <xf numFmtId="44" fontId="0" fillId="9" borderId="9" xfId="0" applyNumberFormat="1" applyFont="1" applyFill="1" applyBorder="1" applyProtection="1"/>
    <xf numFmtId="0" fontId="19"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9" fillId="9" borderId="8" xfId="2" applyNumberFormat="1" applyFont="1" applyFill="1" applyBorder="1" applyAlignment="1" applyProtection="1"/>
    <xf numFmtId="0" fontId="19" fillId="9" borderId="3" xfId="2" applyNumberFormat="1" applyFont="1" applyFill="1" applyBorder="1" applyAlignment="1" applyProtection="1"/>
    <xf numFmtId="0" fontId="19"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9" fillId="9" borderId="13" xfId="0" applyFont="1" applyFill="1" applyBorder="1" applyAlignment="1" applyProtection="1">
      <alignment horizontal="center" vertical="center"/>
    </xf>
    <xf numFmtId="0" fontId="19"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9" fillId="10" borderId="8" xfId="0" applyFont="1" applyFill="1" applyBorder="1" applyProtection="1"/>
    <xf numFmtId="0" fontId="19" fillId="10" borderId="3" xfId="0" applyFont="1" applyFill="1" applyBorder="1" applyProtection="1"/>
    <xf numFmtId="0" fontId="19"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8"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49" fontId="0" fillId="12" borderId="9" xfId="0" applyNumberFormat="1" applyFont="1" applyFill="1" applyBorder="1" applyAlignment="1" applyProtection="1">
      <protection locked="0"/>
    </xf>
    <xf numFmtId="0" fontId="0" fillId="6" borderId="0" xfId="0" applyFont="1" applyFill="1" applyBorder="1" applyAlignment="1" applyProtection="1">
      <alignment vertical="top" wrapText="1"/>
    </xf>
    <xf numFmtId="0" fontId="19" fillId="5" borderId="0" xfId="0" applyFont="1" applyFill="1" applyBorder="1" applyAlignment="1" applyProtection="1">
      <alignment wrapText="1"/>
    </xf>
    <xf numFmtId="0" fontId="19" fillId="10" borderId="0" xfId="0" applyFont="1" applyFill="1" applyBorder="1" applyAlignment="1" applyProtection="1"/>
    <xf numFmtId="0" fontId="19" fillId="10" borderId="2" xfId="0" applyFont="1" applyFill="1" applyBorder="1" applyAlignment="1" applyProtection="1"/>
    <xf numFmtId="0" fontId="19" fillId="10" borderId="3" xfId="0" applyFont="1" applyFill="1" applyBorder="1" applyAlignment="1" applyProtection="1"/>
    <xf numFmtId="0" fontId="19"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9"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9" fillId="6" borderId="0" xfId="0" applyFont="1" applyFill="1" applyBorder="1" applyAlignment="1" applyProtection="1">
      <alignment horizontal="left" vertical="top"/>
    </xf>
    <xf numFmtId="0" fontId="24" fillId="0" borderId="0" xfId="0" applyFont="1" applyProtection="1"/>
    <xf numFmtId="0" fontId="24" fillId="0" borderId="0" xfId="0" applyFont="1"/>
    <xf numFmtId="0" fontId="24" fillId="12" borderId="0" xfId="0" applyFont="1" applyFill="1" applyProtection="1"/>
    <xf numFmtId="0" fontId="24" fillId="12" borderId="0" xfId="0" applyFont="1" applyFill="1" applyAlignment="1" applyProtection="1">
      <alignment horizontal="left" vertical="top" wrapText="1"/>
    </xf>
    <xf numFmtId="0" fontId="24" fillId="0" borderId="0" xfId="0" applyFont="1" applyBorder="1" applyProtection="1"/>
    <xf numFmtId="0" fontId="13" fillId="10" borderId="8" xfId="0" applyFont="1" applyFill="1" applyBorder="1" applyAlignment="1" applyProtection="1"/>
    <xf numFmtId="0" fontId="13" fillId="10" borderId="3" xfId="0" applyFont="1" applyFill="1" applyBorder="1" applyAlignment="1" applyProtection="1"/>
    <xf numFmtId="0" fontId="13" fillId="10" borderId="5" xfId="0" applyFont="1" applyFill="1" applyBorder="1" applyAlignment="1" applyProtection="1"/>
    <xf numFmtId="0" fontId="27" fillId="0" borderId="0" xfId="0" applyFont="1" applyFill="1" applyBorder="1" applyProtection="1"/>
    <xf numFmtId="0" fontId="13" fillId="0" borderId="0" xfId="0" applyFont="1" applyFill="1" applyBorder="1" applyAlignment="1" applyProtection="1"/>
    <xf numFmtId="0" fontId="19" fillId="13" borderId="11" xfId="2" applyNumberFormat="1" applyFont="1" applyFill="1" applyBorder="1" applyAlignment="1" applyProtection="1">
      <alignment horizontal="right"/>
    </xf>
    <xf numFmtId="49" fontId="0" fillId="12" borderId="9" xfId="0" applyNumberFormat="1" applyFont="1" applyFill="1" applyBorder="1" applyAlignment="1" applyProtection="1">
      <alignment vertical="top"/>
      <protection locked="0"/>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7" fillId="5"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19" fillId="10" borderId="0" xfId="0" applyFont="1" applyFill="1" applyBorder="1" applyAlignment="1" applyProtection="1">
      <alignment horizontal="left"/>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24" fillId="6"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9" fillId="5" borderId="0" xfId="0" applyFont="1" applyFill="1" applyBorder="1" applyAlignment="1" applyProtection="1">
      <alignment horizontal="left" vertical="top"/>
    </xf>
    <xf numFmtId="0" fontId="19" fillId="10" borderId="8" xfId="0" applyFont="1" applyFill="1" applyBorder="1" applyAlignment="1" applyProtection="1">
      <alignment horizontal="left" vertical="top"/>
    </xf>
    <xf numFmtId="0" fontId="19"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9" fillId="5" borderId="3" xfId="0" applyFont="1" applyFill="1" applyBorder="1" applyAlignment="1" applyProtection="1">
      <alignment horizontal="left" vertical="center"/>
    </xf>
    <xf numFmtId="0" fontId="13" fillId="5" borderId="0" xfId="0" applyFont="1" applyFill="1" applyBorder="1" applyProtection="1"/>
    <xf numFmtId="0" fontId="13" fillId="10" borderId="1" xfId="0" applyFont="1" applyFill="1" applyBorder="1" applyProtection="1"/>
    <xf numFmtId="0" fontId="27" fillId="10" borderId="1" xfId="0" applyFont="1" applyFill="1" applyBorder="1" applyAlignment="1" applyProtection="1">
      <alignment horizontal="left" vertical="top" wrapText="1"/>
    </xf>
    <xf numFmtId="0" fontId="27" fillId="10" borderId="6" xfId="0" applyFont="1" applyFill="1" applyBorder="1" applyProtection="1"/>
    <xf numFmtId="0" fontId="27" fillId="10" borderId="8" xfId="0" applyFont="1" applyFill="1" applyBorder="1" applyProtection="1"/>
    <xf numFmtId="0" fontId="27" fillId="5" borderId="3" xfId="0" applyFont="1" applyFill="1" applyBorder="1" applyProtection="1"/>
    <xf numFmtId="0" fontId="27" fillId="10" borderId="2" xfId="0" applyFont="1" applyFill="1" applyBorder="1" applyAlignment="1" applyProtection="1">
      <alignment horizontal="left" vertical="top" wrapText="1"/>
    </xf>
    <xf numFmtId="0" fontId="27" fillId="10" borderId="5" xfId="0" applyFont="1" applyFill="1" applyBorder="1" applyProtection="1"/>
    <xf numFmtId="0" fontId="27" fillId="10" borderId="7" xfId="0" applyFont="1" applyFill="1" applyBorder="1" applyProtection="1"/>
    <xf numFmtId="0" fontId="19" fillId="10" borderId="3" xfId="0" applyFont="1" applyFill="1" applyBorder="1" applyAlignment="1" applyProtection="1">
      <alignment horizontal="left" wrapText="1"/>
    </xf>
    <xf numFmtId="0" fontId="19" fillId="10" borderId="0" xfId="0" applyFont="1" applyFill="1" applyBorder="1" applyAlignment="1" applyProtection="1">
      <alignment horizontal="center" wrapText="1"/>
    </xf>
    <xf numFmtId="0" fontId="19"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4" xfId="0" applyFont="1" applyFill="1" applyBorder="1" applyAlignment="1" applyProtection="1">
      <alignment horizontal="right"/>
    </xf>
    <xf numFmtId="16" fontId="0" fillId="10" borderId="0" xfId="0" applyNumberFormat="1" applyFont="1" applyFill="1" applyBorder="1" applyAlignment="1" applyProtection="1">
      <alignment horizontal="left"/>
    </xf>
    <xf numFmtId="0" fontId="0" fillId="10" borderId="3" xfId="0" applyFont="1" applyFill="1" applyBorder="1" applyAlignment="1" applyProtection="1">
      <alignment horizontal="left"/>
    </xf>
    <xf numFmtId="0" fontId="0" fillId="10" borderId="3" xfId="0" applyFont="1" applyFill="1" applyBorder="1" applyAlignment="1" applyProtection="1">
      <alignment horizontal="right"/>
    </xf>
    <xf numFmtId="49" fontId="0" fillId="10" borderId="0" xfId="0" applyNumberFormat="1" applyFont="1" applyFill="1" applyBorder="1" applyAlignment="1" applyProtection="1"/>
    <xf numFmtId="49" fontId="0" fillId="10" borderId="0" xfId="0" applyNumberFormat="1" applyFont="1" applyFill="1" applyBorder="1" applyAlignment="1" applyProtection="1">
      <alignment horizontal="right"/>
    </xf>
    <xf numFmtId="49" fontId="0" fillId="10" borderId="0" xfId="0" applyNumberFormat="1" applyFont="1" applyFill="1" applyBorder="1" applyAlignment="1" applyProtection="1">
      <alignment horizontal="right" wrapText="1"/>
    </xf>
    <xf numFmtId="0" fontId="0" fillId="10" borderId="4" xfId="0" applyFont="1" applyFill="1" applyBorder="1" applyAlignment="1" applyProtection="1">
      <alignment horizontal="left"/>
    </xf>
    <xf numFmtId="16" fontId="0" fillId="10" borderId="3" xfId="0" applyNumberFormat="1" applyFont="1" applyFill="1" applyBorder="1" applyAlignment="1" applyProtection="1">
      <alignment horizontal="left"/>
    </xf>
    <xf numFmtId="0" fontId="0" fillId="10" borderId="0" xfId="0" applyFont="1" applyFill="1" applyBorder="1" applyAlignment="1" applyProtection="1">
      <alignment horizontal="center" wrapText="1"/>
    </xf>
    <xf numFmtId="49" fontId="0" fillId="10" borderId="0" xfId="0" applyNumberFormat="1" applyFont="1" applyFill="1" applyBorder="1" applyAlignment="1" applyProtection="1">
      <alignment horizontal="left"/>
    </xf>
    <xf numFmtId="0" fontId="0" fillId="10" borderId="0" xfId="0" applyFont="1" applyFill="1" applyBorder="1" applyAlignment="1" applyProtection="1">
      <alignment wrapText="1"/>
    </xf>
    <xf numFmtId="0" fontId="0" fillId="10" borderId="3" xfId="0" applyFont="1" applyFill="1" applyBorder="1" applyAlignment="1" applyProtection="1">
      <alignment horizontal="center" wrapText="1"/>
    </xf>
    <xf numFmtId="0" fontId="0" fillId="10" borderId="5" xfId="0" applyFont="1" applyFill="1" applyBorder="1" applyAlignment="1" applyProtection="1">
      <alignment horizontal="right" wrapText="1"/>
    </xf>
    <xf numFmtId="0" fontId="0" fillId="10" borderId="0" xfId="0" applyFont="1" applyFill="1" applyBorder="1" applyAlignment="1" applyProtection="1">
      <alignment horizontal="right" wrapText="1"/>
    </xf>
    <xf numFmtId="0" fontId="0" fillId="10" borderId="2" xfId="0" applyFont="1" applyFill="1" applyBorder="1" applyAlignment="1" applyProtection="1">
      <alignment horizontal="right" wrapText="1"/>
    </xf>
    <xf numFmtId="0" fontId="0" fillId="10" borderId="2" xfId="0" applyFont="1" applyFill="1" applyBorder="1" applyAlignment="1" applyProtection="1">
      <alignment horizontal="right"/>
    </xf>
    <xf numFmtId="0" fontId="0" fillId="10" borderId="4" xfId="0" applyFont="1" applyFill="1" applyBorder="1" applyAlignment="1" applyProtection="1">
      <alignment horizontal="left" vertical="top" wrapText="1"/>
    </xf>
    <xf numFmtId="0" fontId="0" fillId="10" borderId="3" xfId="0" applyFont="1" applyFill="1" applyBorder="1" applyAlignment="1" applyProtection="1"/>
    <xf numFmtId="0" fontId="0" fillId="10" borderId="5" xfId="0" applyFont="1" applyFill="1" applyBorder="1" applyAlignment="1" applyProtection="1">
      <alignment horizontal="right"/>
    </xf>
    <xf numFmtId="49" fontId="0" fillId="10" borderId="2" xfId="0" applyNumberFormat="1" applyFont="1" applyFill="1" applyBorder="1" applyAlignment="1" applyProtection="1">
      <alignment horizontal="right"/>
    </xf>
    <xf numFmtId="0" fontId="0" fillId="10" borderId="2" xfId="0" applyFont="1" applyFill="1" applyBorder="1" applyAlignment="1" applyProtection="1">
      <alignment vertical="top" wrapText="1"/>
    </xf>
    <xf numFmtId="0" fontId="0" fillId="10" borderId="4" xfId="0" applyFont="1" applyFill="1" applyBorder="1" applyAlignment="1" applyProtection="1"/>
    <xf numFmtId="0" fontId="0" fillId="10" borderId="7" xfId="0" applyFont="1" applyFill="1" applyBorder="1" applyAlignment="1" applyProtection="1">
      <alignment horizontal="right"/>
    </xf>
    <xf numFmtId="0" fontId="0" fillId="10" borderId="2" xfId="0" applyFont="1" applyFill="1" applyBorder="1" applyAlignment="1" applyProtection="1"/>
    <xf numFmtId="49" fontId="0" fillId="10" borderId="0" xfId="0" applyNumberFormat="1" applyFont="1" applyFill="1" applyBorder="1" applyAlignment="1" applyProtection="1">
      <alignment vertical="top"/>
    </xf>
    <xf numFmtId="49" fontId="0" fillId="10" borderId="2" xfId="0" applyNumberFormat="1" applyFont="1" applyFill="1" applyBorder="1" applyAlignment="1" applyProtection="1">
      <alignment vertical="top"/>
    </xf>
    <xf numFmtId="49" fontId="0" fillId="10" borderId="4" xfId="0" applyNumberFormat="1" applyFont="1" applyFill="1" applyBorder="1" applyAlignment="1" applyProtection="1">
      <alignment vertical="top"/>
    </xf>
    <xf numFmtId="49" fontId="0" fillId="10" borderId="7" xfId="0" applyNumberFormat="1" applyFont="1" applyFill="1" applyBorder="1" applyAlignment="1" applyProtection="1">
      <alignment vertical="top"/>
    </xf>
    <xf numFmtId="49" fontId="0" fillId="10" borderId="2" xfId="0" applyNumberFormat="1" applyFont="1" applyFill="1" applyBorder="1" applyAlignment="1" applyProtection="1">
      <alignment wrapText="1"/>
    </xf>
    <xf numFmtId="0" fontId="19" fillId="10" borderId="3" xfId="0" applyFont="1" applyFill="1" applyBorder="1" applyAlignment="1" applyProtection="1">
      <alignment wrapText="1"/>
    </xf>
    <xf numFmtId="0" fontId="19" fillId="10" borderId="0" xfId="0" applyFont="1" applyFill="1" applyBorder="1" applyAlignment="1" applyProtection="1">
      <alignment wrapText="1"/>
    </xf>
    <xf numFmtId="49" fontId="0" fillId="10" borderId="0" xfId="0" applyNumberFormat="1" applyFont="1" applyFill="1" applyBorder="1" applyAlignment="1" applyProtection="1">
      <alignment vertical="top" wrapText="1"/>
    </xf>
    <xf numFmtId="0" fontId="0" fillId="10" borderId="0" xfId="0" applyFont="1" applyFill="1" applyBorder="1" applyAlignment="1" applyProtection="1">
      <alignment vertical="top"/>
    </xf>
    <xf numFmtId="49" fontId="0" fillId="10" borderId="2" xfId="0" applyNumberFormat="1" applyFont="1" applyFill="1" applyBorder="1" applyAlignment="1" applyProtection="1">
      <alignment vertical="top" wrapText="1"/>
    </xf>
    <xf numFmtId="49" fontId="0" fillId="10" borderId="2" xfId="0" applyNumberFormat="1" applyFont="1" applyFill="1" applyBorder="1" applyAlignment="1" applyProtection="1">
      <alignment horizontal="left" vertical="top"/>
    </xf>
    <xf numFmtId="49" fontId="0" fillId="10" borderId="7" xfId="0" applyNumberFormat="1" applyFont="1" applyFill="1" applyBorder="1" applyAlignment="1" applyProtection="1">
      <alignment horizontal="left" vertical="top"/>
    </xf>
    <xf numFmtId="16" fontId="0" fillId="10" borderId="0" xfId="0" applyNumberFormat="1" applyFont="1" applyFill="1" applyBorder="1" applyAlignment="1" applyProtection="1"/>
    <xf numFmtId="0" fontId="19" fillId="9" borderId="10" xfId="0" applyFont="1" applyFill="1" applyBorder="1" applyProtection="1"/>
    <xf numFmtId="0" fontId="0" fillId="9" borderId="11" xfId="0" applyFont="1" applyFill="1" applyBorder="1" applyProtection="1"/>
    <xf numFmtId="0" fontId="19"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9" fillId="5" borderId="3" xfId="0" applyFont="1" applyFill="1" applyBorder="1" applyAlignment="1" applyProtection="1">
      <alignment horizontal="left" vertical="top"/>
    </xf>
    <xf numFmtId="0" fontId="19"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19" fillId="5" borderId="0" xfId="0" applyFont="1" applyFill="1" applyBorder="1" applyProtection="1"/>
    <xf numFmtId="0" fontId="4" fillId="10" borderId="8" xfId="0" applyFont="1" applyFill="1" applyBorder="1" applyProtection="1"/>
    <xf numFmtId="0" fontId="4" fillId="10" borderId="1" xfId="0" applyFont="1" applyFill="1" applyBorder="1" applyProtection="1"/>
    <xf numFmtId="0" fontId="4" fillId="10" borderId="6" xfId="0" applyFont="1" applyFill="1" applyBorder="1" applyProtection="1"/>
    <xf numFmtId="0" fontId="0" fillId="10" borderId="2" xfId="0" applyFont="1" applyFill="1" applyBorder="1" applyAlignment="1" applyProtection="1">
      <alignment wrapText="1"/>
    </xf>
    <xf numFmtId="0" fontId="19" fillId="10" borderId="2" xfId="0" applyFont="1" applyFill="1" applyBorder="1" applyAlignment="1" applyProtection="1">
      <alignment wrapText="1"/>
    </xf>
    <xf numFmtId="0" fontId="17"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21" fillId="10" borderId="2" xfId="0" applyFont="1" applyFill="1" applyBorder="1" applyAlignment="1" applyProtection="1">
      <alignment vertical="center"/>
    </xf>
    <xf numFmtId="0" fontId="21" fillId="9" borderId="4" xfId="0" applyFont="1" applyFill="1" applyBorder="1" applyAlignment="1" applyProtection="1">
      <alignment vertical="center"/>
    </xf>
    <xf numFmtId="0" fontId="0" fillId="10" borderId="5" xfId="0" applyFont="1" applyFill="1" applyBorder="1" applyAlignment="1" applyProtection="1">
      <alignment horizontal="left" wrapText="1"/>
    </xf>
    <xf numFmtId="0" fontId="19" fillId="10" borderId="0" xfId="0" applyFont="1" applyFill="1" applyBorder="1" applyAlignment="1" applyProtection="1">
      <alignment horizontal="left"/>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1" fillId="10" borderId="2" xfId="0" applyFont="1" applyFill="1" applyBorder="1" applyAlignment="1" applyProtection="1">
      <alignment horizontal="left" vertical="top" wrapText="1"/>
    </xf>
    <xf numFmtId="0" fontId="19" fillId="10" borderId="2" xfId="0" applyFont="1" applyFill="1" applyBorder="1" applyAlignment="1" applyProtection="1">
      <alignment horizontal="left"/>
    </xf>
    <xf numFmtId="0" fontId="4" fillId="0" borderId="0" xfId="7" applyFont="1" applyBorder="1" applyProtection="1"/>
    <xf numFmtId="0" fontId="24" fillId="0" borderId="0" xfId="7" applyFont="1" applyBorder="1" applyProtection="1"/>
    <xf numFmtId="0" fontId="24" fillId="0" borderId="0" xfId="7" applyFont="1" applyFill="1" applyBorder="1" applyProtection="1"/>
    <xf numFmtId="0" fontId="21" fillId="9" borderId="0" xfId="7" applyFont="1" applyFill="1" applyBorder="1" applyProtection="1"/>
    <xf numFmtId="0" fontId="24" fillId="9" borderId="0" xfId="7" applyFont="1" applyFill="1" applyBorder="1" applyProtection="1"/>
    <xf numFmtId="0" fontId="19" fillId="0" borderId="0" xfId="7" applyFont="1" applyFill="1" applyBorder="1" applyProtection="1"/>
    <xf numFmtId="0" fontId="19" fillId="9" borderId="0" xfId="7" applyFont="1" applyFill="1" applyBorder="1" applyAlignment="1" applyProtection="1"/>
    <xf numFmtId="0" fontId="24" fillId="9" borderId="0" xfId="7" applyFont="1" applyFill="1" applyBorder="1" applyAlignment="1" applyProtection="1"/>
    <xf numFmtId="0" fontId="23" fillId="0" borderId="0" xfId="4" applyFont="1" applyFill="1" applyBorder="1" applyProtection="1"/>
    <xf numFmtId="0" fontId="10" fillId="0" borderId="0" xfId="4" applyBorder="1" applyProtection="1"/>
    <xf numFmtId="0" fontId="21" fillId="0" borderId="0" xfId="7" applyFont="1" applyFill="1" applyBorder="1" applyProtection="1"/>
    <xf numFmtId="0" fontId="24" fillId="6" borderId="0" xfId="7" applyFont="1" applyFill="1" applyBorder="1" applyProtection="1"/>
    <xf numFmtId="0" fontId="0" fillId="0" borderId="0" xfId="7" applyFont="1" applyBorder="1" applyProtection="1"/>
    <xf numFmtId="0" fontId="21" fillId="6" borderId="0" xfId="7" applyFont="1" applyFill="1" applyBorder="1" applyProtection="1"/>
    <xf numFmtId="167" fontId="0" fillId="12" borderId="9" xfId="0" applyNumberFormat="1" applyFont="1" applyFill="1" applyBorder="1" applyAlignment="1" applyProtection="1">
      <alignment wrapText="1"/>
      <protection locked="0"/>
    </xf>
    <xf numFmtId="0" fontId="0" fillId="9" borderId="0" xfId="0" applyFont="1" applyFill="1" applyBorder="1" applyAlignment="1" applyProtection="1">
      <alignment horizontal="left" vertical="top" wrapText="1"/>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4" fontId="19" fillId="10" borderId="9" xfId="0" applyNumberFormat="1" applyFont="1" applyFill="1" applyBorder="1" applyProtection="1"/>
    <xf numFmtId="0" fontId="0" fillId="10" borderId="9" xfId="0" applyFont="1" applyFill="1" applyBorder="1" applyAlignment="1" applyProtection="1">
      <alignment horizontal="left"/>
    </xf>
    <xf numFmtId="0" fontId="19"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9"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0" fontId="24" fillId="6" borderId="0" xfId="0" applyFont="1" applyFill="1" applyAlignment="1" applyProtection="1">
      <alignment horizontal="left" vertical="top" wrapText="1"/>
    </xf>
    <xf numFmtId="167" fontId="0" fillId="12" borderId="9" xfId="9" applyNumberFormat="1" applyFont="1" applyFill="1" applyBorder="1" applyProtection="1">
      <protection locked="0"/>
    </xf>
    <xf numFmtId="167" fontId="0" fillId="0" borderId="12" xfId="0" applyNumberFormat="1" applyFont="1" applyBorder="1" applyAlignment="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19" fillId="9" borderId="0" xfId="0" applyFont="1" applyFill="1" applyBorder="1" applyAlignment="1" applyProtection="1">
      <alignment horizontal="left" vertical="top"/>
    </xf>
    <xf numFmtId="0" fontId="24" fillId="6" borderId="0" xfId="0" applyFont="1" applyFill="1" applyProtection="1"/>
    <xf numFmtId="0" fontId="4"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16" fontId="0" fillId="10" borderId="3" xfId="0" applyNumberFormat="1" applyFont="1" applyFill="1" applyBorder="1" applyAlignment="1" applyProtection="1"/>
    <xf numFmtId="0" fontId="6" fillId="0" borderId="0" xfId="0" applyFont="1" applyAlignment="1">
      <alignment wrapText="1"/>
    </xf>
    <xf numFmtId="0" fontId="0" fillId="5" borderId="1" xfId="0" applyFont="1" applyFill="1" applyBorder="1" applyAlignment="1" applyProtection="1">
      <alignment horizontal="left" vertical="top"/>
    </xf>
    <xf numFmtId="0" fontId="19" fillId="10" borderId="0" xfId="0" applyFont="1" applyFill="1" applyBorder="1" applyAlignment="1" applyProtection="1">
      <alignment horizontal="left"/>
    </xf>
    <xf numFmtId="0" fontId="0" fillId="10" borderId="0"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0" xfId="0" applyNumberFormat="1" applyFont="1" applyFill="1" applyBorder="1" applyAlignment="1" applyProtection="1">
      <alignment horizontal="left" wrapText="1"/>
    </xf>
    <xf numFmtId="49" fontId="0" fillId="10" borderId="2" xfId="0" applyNumberFormat="1" applyFont="1" applyFill="1" applyBorder="1" applyAlignment="1" applyProtection="1">
      <alignment horizontal="left" vertical="top" wrapText="1"/>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31" fillId="0" borderId="0" xfId="0" applyFont="1"/>
    <xf numFmtId="0" fontId="21" fillId="0" borderId="0" xfId="0" applyFont="1" applyFill="1" applyAlignment="1" applyProtection="1">
      <alignment vertical="top"/>
    </xf>
    <xf numFmtId="0" fontId="0" fillId="8" borderId="0" xfId="0" applyFont="1" applyFill="1" applyBorder="1" applyProtection="1"/>
    <xf numFmtId="0" fontId="32" fillId="0" borderId="0" xfId="0" applyFont="1"/>
    <xf numFmtId="0" fontId="4" fillId="10" borderId="3" xfId="0" applyFont="1" applyFill="1" applyBorder="1" applyProtection="1"/>
    <xf numFmtId="0" fontId="4" fillId="10" borderId="3" xfId="0" applyFont="1" applyFill="1" applyBorder="1" applyAlignment="1" applyProtection="1"/>
    <xf numFmtId="0" fontId="4" fillId="10" borderId="3" xfId="0" applyFont="1" applyFill="1" applyBorder="1" applyAlignment="1" applyProtection="1">
      <alignment horizontal="right"/>
    </xf>
    <xf numFmtId="0" fontId="4" fillId="10" borderId="5" xfId="0" applyFont="1" applyFill="1" applyBorder="1" applyProtection="1"/>
    <xf numFmtId="0" fontId="4" fillId="10" borderId="0" xfId="0" applyFont="1" applyFill="1" applyBorder="1" applyProtection="1"/>
    <xf numFmtId="0" fontId="4" fillId="10" borderId="2" xfId="0" applyFont="1" applyFill="1" applyBorder="1" applyProtection="1"/>
    <xf numFmtId="0" fontId="13" fillId="10" borderId="0" xfId="0" applyFont="1" applyFill="1" applyBorder="1" applyAlignment="1">
      <alignment vertical="center"/>
    </xf>
    <xf numFmtId="0" fontId="33" fillId="10" borderId="0" xfId="0" applyFont="1" applyFill="1" applyBorder="1" applyAlignment="1" applyProtection="1"/>
    <xf numFmtId="0" fontId="33" fillId="10" borderId="0" xfId="0" applyFont="1" applyFill="1" applyBorder="1" applyProtection="1"/>
    <xf numFmtId="0" fontId="33" fillId="10" borderId="0" xfId="0" applyFont="1" applyFill="1" applyBorder="1" applyAlignment="1" applyProtection="1">
      <alignment horizontal="right"/>
    </xf>
    <xf numFmtId="0" fontId="4" fillId="10" borderId="4" xfId="0" applyFont="1" applyFill="1" applyBorder="1" applyProtection="1"/>
    <xf numFmtId="0" fontId="4" fillId="10" borderId="7" xfId="0" applyFont="1" applyFill="1" applyBorder="1" applyProtection="1"/>
    <xf numFmtId="0" fontId="33" fillId="10" borderId="4" xfId="0" applyFont="1" applyFill="1" applyBorder="1" applyProtection="1"/>
    <xf numFmtId="0" fontId="33" fillId="10" borderId="4" xfId="0" applyFont="1" applyFill="1" applyBorder="1" applyAlignment="1" applyProtection="1"/>
    <xf numFmtId="0" fontId="33" fillId="10" borderId="4" xfId="0" applyFont="1" applyFill="1" applyBorder="1" applyAlignment="1" applyProtection="1">
      <alignment horizontal="right"/>
    </xf>
    <xf numFmtId="0" fontId="27" fillId="10" borderId="0" xfId="0" applyFont="1" applyFill="1" applyBorder="1" applyAlignment="1">
      <alignment vertical="center"/>
    </xf>
    <xf numFmtId="0" fontId="27" fillId="10" borderId="0" xfId="0" applyFont="1" applyFill="1" applyBorder="1" applyAlignment="1" applyProtection="1">
      <alignment horizontal="right"/>
    </xf>
    <xf numFmtId="0" fontId="4" fillId="10" borderId="5" xfId="0" applyFont="1" applyFill="1" applyBorder="1" applyAlignment="1" applyProtection="1">
      <alignment horizontal="right"/>
    </xf>
    <xf numFmtId="0" fontId="33" fillId="10" borderId="2" xfId="0" applyFont="1" applyFill="1" applyBorder="1" applyAlignment="1" applyProtection="1">
      <alignment horizontal="right"/>
    </xf>
    <xf numFmtId="0" fontId="33" fillId="10" borderId="7" xfId="0" applyFont="1" applyFill="1" applyBorder="1" applyAlignment="1" applyProtection="1">
      <alignment horizontal="right"/>
    </xf>
    <xf numFmtId="0" fontId="0" fillId="6" borderId="0" xfId="0" applyFont="1" applyFill="1" applyBorder="1" applyAlignment="1" applyProtection="1"/>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17" fillId="6" borderId="0" xfId="0" applyFont="1" applyFill="1" applyAlignment="1" applyProtection="1">
      <alignment vertical="top" wrapText="1"/>
    </xf>
    <xf numFmtId="0" fontId="0" fillId="0" borderId="4"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7" fillId="5" borderId="0" xfId="0" applyFont="1" applyFill="1" applyBorder="1" applyAlignment="1" applyProtection="1">
      <alignment horizontal="left"/>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21" fillId="6" borderId="0" xfId="0" applyFont="1" applyFill="1" applyAlignment="1" applyProtection="1">
      <alignment vertical="top"/>
    </xf>
    <xf numFmtId="0" fontId="0" fillId="11" borderId="0" xfId="0" applyFont="1" applyFill="1" applyAlignment="1" applyProtection="1">
      <alignment vertical="top"/>
    </xf>
    <xf numFmtId="0" fontId="0" fillId="6" borderId="0" xfId="0" applyNumberFormat="1" applyFont="1" applyFill="1" applyProtection="1"/>
    <xf numFmtId="0" fontId="21" fillId="6" borderId="0" xfId="0" applyNumberFormat="1" applyFont="1" applyFill="1" applyProtection="1"/>
    <xf numFmtId="0" fontId="13" fillId="9"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2" borderId="0" xfId="0" applyNumberFormat="1" applyFont="1" applyFill="1" applyProtection="1"/>
    <xf numFmtId="168" fontId="0" fillId="10" borderId="9" xfId="0" applyNumberFormat="1" applyFont="1" applyFill="1" applyBorder="1" applyProtection="1"/>
    <xf numFmtId="0" fontId="0" fillId="5" borderId="6" xfId="0" applyFont="1" applyFill="1" applyBorder="1" applyAlignment="1" applyProtection="1">
      <alignment horizontal="left"/>
    </xf>
    <xf numFmtId="0" fontId="24" fillId="0" borderId="0" xfId="0" applyFont="1" applyAlignment="1" applyProtection="1"/>
    <xf numFmtId="0" fontId="0" fillId="6" borderId="0" xfId="0" applyFill="1"/>
    <xf numFmtId="0" fontId="17" fillId="6" borderId="0" xfId="0" applyFont="1" applyFill="1"/>
    <xf numFmtId="0" fontId="17" fillId="6" borderId="0" xfId="0" applyFont="1" applyFill="1" applyBorder="1" applyAlignment="1">
      <alignment vertical="top"/>
    </xf>
    <xf numFmtId="0" fontId="17" fillId="6" borderId="0" xfId="0" applyFont="1" applyFill="1" applyBorder="1" applyAlignment="1">
      <alignment horizontal="left" vertical="top" wrapText="1"/>
    </xf>
    <xf numFmtId="0" fontId="17" fillId="10" borderId="8" xfId="0" applyFont="1" applyFill="1" applyBorder="1"/>
    <xf numFmtId="0" fontId="17" fillId="10" borderId="3" xfId="0" applyFont="1" applyFill="1" applyBorder="1"/>
    <xf numFmtId="0" fontId="17" fillId="10" borderId="5" xfId="0" applyFont="1" applyFill="1" applyBorder="1"/>
    <xf numFmtId="0" fontId="17" fillId="10" borderId="1" xfId="0" applyFont="1" applyFill="1" applyBorder="1"/>
    <xf numFmtId="0" fontId="22" fillId="10" borderId="0" xfId="0" applyFont="1" applyFill="1" applyBorder="1"/>
    <xf numFmtId="0" fontId="17" fillId="10" borderId="0" xfId="0" applyFont="1" applyFill="1" applyBorder="1"/>
    <xf numFmtId="0" fontId="17" fillId="10" borderId="2" xfId="0" applyFont="1" applyFill="1" applyBorder="1"/>
    <xf numFmtId="0" fontId="22" fillId="10" borderId="4" xfId="0" applyFont="1" applyFill="1" applyBorder="1" applyAlignment="1">
      <alignment horizontal="left" wrapText="1"/>
    </xf>
    <xf numFmtId="0" fontId="21" fillId="10" borderId="0" xfId="0" applyFont="1" applyFill="1" applyBorder="1"/>
    <xf numFmtId="0" fontId="22" fillId="10" borderId="0" xfId="0" applyFont="1" applyFill="1" applyBorder="1" applyAlignment="1">
      <alignment horizontal="left" wrapText="1"/>
    </xf>
    <xf numFmtId="0" fontId="17" fillId="10" borderId="2" xfId="0" applyFont="1" applyFill="1" applyBorder="1" applyAlignment="1">
      <alignment vertical="top" wrapText="1"/>
    </xf>
    <xf numFmtId="0" fontId="24" fillId="10" borderId="0" xfId="0" applyFont="1" applyFill="1" applyBorder="1" applyAlignment="1">
      <alignment horizontal="left" vertical="top" wrapText="1"/>
    </xf>
    <xf numFmtId="0" fontId="17" fillId="10" borderId="6" xfId="0" applyFont="1" applyFill="1" applyBorder="1"/>
    <xf numFmtId="0" fontId="17" fillId="10" borderId="4" xfId="0" applyFont="1" applyFill="1" applyBorder="1"/>
    <xf numFmtId="0" fontId="17" fillId="10" borderId="7" xfId="0" applyFont="1" applyFill="1" applyBorder="1"/>
    <xf numFmtId="0" fontId="23" fillId="0" borderId="0" xfId="4" applyFont="1" applyFill="1" applyBorder="1" applyProtection="1">
      <protection locked="0"/>
    </xf>
    <xf numFmtId="0" fontId="23" fillId="0" borderId="0" xfId="4" applyFont="1" applyBorder="1" applyProtection="1">
      <protection locked="0"/>
    </xf>
    <xf numFmtId="0" fontId="24" fillId="9" borderId="0" xfId="14" applyFont="1" applyFill="1" applyBorder="1" applyProtection="1"/>
    <xf numFmtId="0" fontId="21" fillId="0" borderId="0" xfId="14" applyFont="1" applyBorder="1" applyProtection="1"/>
    <xf numFmtId="0" fontId="19" fillId="6" borderId="0" xfId="14" applyFont="1" applyFill="1" applyBorder="1" applyProtection="1"/>
    <xf numFmtId="0" fontId="0" fillId="9" borderId="0" xfId="14" applyFont="1" applyFill="1" applyBorder="1" applyProtection="1"/>
    <xf numFmtId="0" fontId="0" fillId="10" borderId="0" xfId="14" applyFont="1" applyFill="1" applyBorder="1" applyProtection="1"/>
    <xf numFmtId="0" fontId="24" fillId="6" borderId="0" xfId="14" applyFont="1" applyFill="1" applyBorder="1" applyProtection="1"/>
    <xf numFmtId="0" fontId="24" fillId="0" borderId="0" xfId="14" applyFont="1" applyBorder="1" applyProtection="1"/>
    <xf numFmtId="0" fontId="0" fillId="6" borderId="0" xfId="14" applyFont="1" applyFill="1" applyBorder="1" applyProtection="1"/>
    <xf numFmtId="0" fontId="0" fillId="5" borderId="1" xfId="0" applyFont="1" applyFill="1" applyBorder="1" applyAlignment="1" applyProtection="1">
      <alignment horizontal="left" wrapText="1"/>
    </xf>
    <xf numFmtId="0" fontId="36" fillId="0" borderId="0" xfId="0" applyFont="1" applyAlignment="1">
      <alignment horizontal="left" vertical="center" indent="1"/>
    </xf>
    <xf numFmtId="0" fontId="10" fillId="0" borderId="0" xfId="4" applyAlignment="1">
      <alignment horizontal="left" vertical="center" inden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5" borderId="0" xfId="12" applyFont="1" applyFill="1" applyBorder="1" applyProtection="1"/>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21"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0" fillId="9" borderId="1" xfId="0" applyFont="1" applyFill="1" applyBorder="1" applyAlignment="1" applyProtection="1">
      <alignment horizontal="left"/>
    </xf>
    <xf numFmtId="0" fontId="0" fillId="9" borderId="1" xfId="0" applyFont="1" applyFill="1" applyBorder="1" applyAlignment="1" applyProtection="1"/>
    <xf numFmtId="0" fontId="0" fillId="9" borderId="0" xfId="14" quotePrefix="1" applyFont="1" applyFill="1" applyBorder="1" applyAlignment="1" applyProtection="1">
      <alignment horizontal="left" vertical="top" wrapText="1"/>
    </xf>
    <xf numFmtId="0" fontId="24" fillId="9" borderId="0" xfId="14" applyFont="1" applyFill="1" applyBorder="1" applyAlignment="1" applyProtection="1">
      <alignment horizontal="left" vertical="top" wrapText="1"/>
    </xf>
    <xf numFmtId="0" fontId="21" fillId="6" borderId="0" xfId="0" applyFont="1" applyFill="1" applyBorder="1" applyAlignment="1">
      <alignment horizontal="left" wrapText="1"/>
    </xf>
    <xf numFmtId="0" fontId="21" fillId="6" borderId="0" xfId="0" applyFont="1" applyFill="1" applyAlignment="1">
      <alignment horizontal="left" wrapText="1"/>
    </xf>
    <xf numFmtId="0" fontId="24" fillId="6" borderId="0" xfId="0" applyFont="1" applyFill="1" applyAlignment="1">
      <alignment horizontal="left" vertical="top" wrapText="1"/>
    </xf>
    <xf numFmtId="0" fontId="0" fillId="6" borderId="9" xfId="0" applyFont="1" applyFill="1" applyBorder="1" applyProtection="1">
      <protection locked="0"/>
    </xf>
    <xf numFmtId="0" fontId="24" fillId="6" borderId="1"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9" xfId="0" applyFont="1" applyFill="1" applyBorder="1" applyProtection="1">
      <protection locked="0"/>
    </xf>
    <xf numFmtId="0" fontId="0" fillId="6" borderId="9" xfId="0" applyFont="1" applyFill="1" applyBorder="1" applyAlignment="1" applyProtection="1">
      <alignment horizontal="center" wrapText="1"/>
      <protection locked="0"/>
    </xf>
    <xf numFmtId="0" fontId="0" fillId="5" borderId="0" xfId="0" applyFont="1" applyFill="1" applyBorder="1" applyAlignment="1" applyProtection="1">
      <alignment horizontal="left" wrapText="1"/>
    </xf>
    <xf numFmtId="0" fontId="0" fillId="10" borderId="0" xfId="0" applyFont="1" applyFill="1" applyBorder="1" applyAlignment="1" applyProtection="1">
      <alignment horizontal="left" wrapText="1"/>
    </xf>
    <xf numFmtId="0" fontId="24" fillId="9" borderId="1" xfId="22" applyBorder="1"/>
    <xf numFmtId="0" fontId="24" fillId="9" borderId="0" xfId="22" applyBorder="1"/>
    <xf numFmtId="0" fontId="24" fillId="9" borderId="2" xfId="22" applyBorder="1"/>
    <xf numFmtId="0" fontId="24" fillId="9" borderId="6" xfId="22" applyBorder="1"/>
    <xf numFmtId="0" fontId="24" fillId="9" borderId="4" xfId="22" applyBorder="1"/>
    <xf numFmtId="0" fontId="24" fillId="9" borderId="7" xfId="22" applyBorder="1"/>
    <xf numFmtId="0" fontId="27" fillId="10" borderId="0" xfId="0" applyFont="1" applyFill="1" applyAlignment="1">
      <alignment vertical="center"/>
    </xf>
    <xf numFmtId="0" fontId="0" fillId="9" borderId="9" xfId="0" applyFont="1" applyFill="1" applyBorder="1" applyAlignment="1" applyProtection="1">
      <alignment horizontal="left" wrapText="1"/>
    </xf>
    <xf numFmtId="0" fontId="0" fillId="6" borderId="0" xfId="14" applyFont="1" applyFill="1" applyBorder="1" applyAlignment="1" applyProtection="1">
      <alignment horizontal="left" wrapText="1"/>
    </xf>
    <xf numFmtId="0" fontId="24" fillId="6" borderId="0" xfId="14" applyFont="1" applyFill="1" applyBorder="1" applyAlignment="1" applyProtection="1">
      <alignment horizontal="left" wrapText="1"/>
    </xf>
    <xf numFmtId="0" fontId="0" fillId="9" borderId="0" xfId="14" quotePrefix="1" applyFont="1" applyFill="1" applyBorder="1" applyAlignment="1" applyProtection="1">
      <alignment horizontal="left" vertical="top" wrapText="1"/>
    </xf>
    <xf numFmtId="0" fontId="24" fillId="9" borderId="0" xfId="14" applyFont="1" applyFill="1" applyBorder="1" applyAlignment="1" applyProtection="1">
      <alignment horizontal="left" vertical="top" wrapText="1"/>
    </xf>
    <xf numFmtId="0" fontId="0" fillId="9" borderId="0" xfId="14" applyFont="1" applyFill="1" applyBorder="1" applyAlignment="1" applyProtection="1">
      <alignment horizontal="left" vertical="top" wrapText="1"/>
    </xf>
    <xf numFmtId="0" fontId="0" fillId="6" borderId="0" xfId="14" applyFont="1" applyFill="1" applyBorder="1" applyAlignment="1" applyProtection="1">
      <alignment vertical="top" wrapText="1"/>
    </xf>
    <xf numFmtId="0" fontId="0" fillId="6" borderId="0" xfId="0" applyFill="1" applyAlignment="1" applyProtection="1">
      <alignment vertical="top" wrapText="1"/>
    </xf>
    <xf numFmtId="0" fontId="0" fillId="0" borderId="0" xfId="0" applyAlignment="1"/>
    <xf numFmtId="0" fontId="24" fillId="0" borderId="0" xfId="7" applyFont="1" applyFill="1" applyBorder="1" applyAlignment="1" applyProtection="1">
      <alignment horizontal="right"/>
    </xf>
    <xf numFmtId="0" fontId="24" fillId="9" borderId="0" xfId="7" applyFont="1" applyFill="1" applyBorder="1" applyAlignment="1" applyProtection="1">
      <alignment horizontal="right"/>
    </xf>
    <xf numFmtId="0" fontId="19" fillId="9" borderId="0" xfId="7" applyFont="1" applyFill="1" applyBorder="1" applyAlignment="1" applyProtection="1">
      <alignment horizontal="center"/>
    </xf>
    <xf numFmtId="0" fontId="0" fillId="8" borderId="0" xfId="0" applyFont="1" applyFill="1" applyAlignment="1" applyProtection="1">
      <alignment horizontal="left" wrapText="1"/>
    </xf>
    <xf numFmtId="0" fontId="0" fillId="11" borderId="0" xfId="0" applyFont="1" applyFill="1" applyAlignment="1" applyProtection="1">
      <alignment horizontal="left" vertical="top" wrapText="1"/>
    </xf>
    <xf numFmtId="0" fontId="17" fillId="8" borderId="0" xfId="0" applyFont="1" applyFill="1" applyAlignment="1" applyProtection="1">
      <alignment horizontal="left" vertical="top" wrapText="1"/>
    </xf>
    <xf numFmtId="0" fontId="17" fillId="10" borderId="1"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17" fillId="10" borderId="2" xfId="0" applyFont="1" applyFill="1" applyBorder="1" applyAlignment="1" applyProtection="1">
      <alignment horizontal="left" vertical="top" wrapText="1"/>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21" fillId="6" borderId="0" xfId="0" applyFont="1" applyFill="1" applyAlignment="1" applyProtection="1">
      <alignment vertical="top" wrapText="1"/>
    </xf>
    <xf numFmtId="0" fontId="0" fillId="6" borderId="0" xfId="0" applyFont="1" applyFill="1" applyAlignment="1" applyProtection="1">
      <alignment vertical="top"/>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22" fillId="10" borderId="8" xfId="0" applyFont="1" applyFill="1" applyBorder="1" applyAlignment="1" applyProtection="1">
      <alignment horizontal="left" vertical="top" wrapText="1"/>
    </xf>
    <xf numFmtId="0" fontId="22" fillId="10" borderId="3" xfId="0" applyFont="1" applyFill="1" applyBorder="1" applyAlignment="1" applyProtection="1">
      <alignment horizontal="left" vertical="top" wrapText="1"/>
    </xf>
    <xf numFmtId="0" fontId="22" fillId="10" borderId="5" xfId="0" applyFont="1" applyFill="1" applyBorder="1" applyAlignment="1" applyProtection="1">
      <alignment horizontal="left" vertical="top" wrapText="1"/>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9" xfId="0" applyFont="1" applyFill="1" applyBorder="1" applyAlignment="1" applyProtection="1">
      <alignment horizontal="center"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14" fontId="0" fillId="6" borderId="10" xfId="0" applyNumberFormat="1"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8" borderId="0" xfId="0" applyFont="1" applyFill="1" applyAlignment="1" applyProtection="1">
      <alignment horizontal="left" vertical="top" wrapText="1"/>
    </xf>
    <xf numFmtId="0" fontId="23" fillId="8" borderId="10" xfId="4" applyFont="1" applyFill="1" applyBorder="1" applyAlignment="1" applyProtection="1">
      <alignment horizontal="center"/>
      <protection locked="0"/>
    </xf>
    <xf numFmtId="0" fontId="23" fillId="8" borderId="11" xfId="4" applyFont="1" applyFill="1" applyBorder="1" applyAlignment="1" applyProtection="1">
      <alignment horizontal="center"/>
      <protection locked="0"/>
    </xf>
    <xf numFmtId="0" fontId="23" fillId="8" borderId="12" xfId="4" applyFont="1" applyFill="1" applyBorder="1" applyAlignment="1" applyProtection="1">
      <alignment horizontal="center"/>
      <protection locked="0"/>
    </xf>
    <xf numFmtId="0" fontId="19" fillId="10" borderId="1" xfId="0" applyFont="1" applyFill="1" applyBorder="1" applyAlignment="1" applyProtection="1">
      <alignment horizontal="left"/>
    </xf>
    <xf numFmtId="0" fontId="19" fillId="10" borderId="0" xfId="0" applyFont="1" applyFill="1" applyBorder="1" applyAlignment="1" applyProtection="1">
      <alignment horizontal="left"/>
    </xf>
    <xf numFmtId="0" fontId="19"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5" fillId="0" borderId="8" xfId="10" applyBorder="1" applyAlignment="1">
      <alignment horizontal="center"/>
    </xf>
    <xf numFmtId="0" fontId="5" fillId="0" borderId="3" xfId="10" applyBorder="1" applyAlignment="1">
      <alignment horizontal="center"/>
    </xf>
    <xf numFmtId="0" fontId="5"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11" borderId="0" xfId="0" applyFont="1" applyFill="1" applyAlignment="1" applyProtection="1">
      <alignment horizontal="left" wrapText="1"/>
    </xf>
    <xf numFmtId="0" fontId="0" fillId="12" borderId="0" xfId="0" applyFont="1" applyFill="1" applyAlignment="1" applyProtection="1">
      <alignment horizontal="left" wrapText="1"/>
    </xf>
    <xf numFmtId="0" fontId="0" fillId="12" borderId="0" xfId="0" applyFont="1" applyFill="1" applyAlignment="1" applyProtection="1">
      <alignment horizontal="left" vertical="top"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23"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3" fillId="6" borderId="11" xfId="4" applyFont="1" applyFill="1" applyBorder="1" applyAlignment="1" applyProtection="1">
      <alignment horizontal="left" vertical="top" wrapText="1"/>
      <protection locked="0"/>
    </xf>
    <xf numFmtId="0" fontId="23" fillId="6" borderId="12" xfId="4" applyFont="1" applyFill="1" applyBorder="1" applyAlignment="1" applyProtection="1">
      <alignment horizontal="left" vertical="top" wrapText="1"/>
      <protection locked="0"/>
    </xf>
    <xf numFmtId="0" fontId="0" fillId="14" borderId="0" xfId="0" applyFont="1" applyFill="1" applyAlignment="1" applyProtection="1">
      <alignment horizontal="left" vertical="top" wrapText="1"/>
    </xf>
    <xf numFmtId="0" fontId="24" fillId="6" borderId="0" xfId="0" applyFont="1" applyFill="1" applyAlignment="1" applyProtection="1">
      <alignment horizontal="left" vertical="top" wrapText="1"/>
    </xf>
    <xf numFmtId="0" fontId="0" fillId="6" borderId="9"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wrapText="1"/>
    </xf>
    <xf numFmtId="0" fontId="0" fillId="9" borderId="0" xfId="0" applyFont="1" applyFill="1" applyBorder="1" applyAlignment="1" applyProtection="1">
      <alignment horizontal="left" vertical="top" wrapText="1"/>
    </xf>
    <xf numFmtId="0" fontId="24" fillId="12" borderId="0" xfId="0" applyFont="1" applyFill="1" applyAlignment="1" applyProtection="1">
      <alignment horizontal="left" vertical="top" wrapText="1"/>
    </xf>
    <xf numFmtId="0" fontId="0" fillId="10" borderId="3" xfId="0" applyFont="1" applyFill="1" applyBorder="1" applyAlignment="1" applyProtection="1">
      <alignment horizontal="left"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24" fillId="11" borderId="0" xfId="0" applyFont="1" applyFill="1" applyAlignment="1" applyProtection="1">
      <alignment horizontal="left" vertical="top" wrapText="1"/>
    </xf>
    <xf numFmtId="0" fontId="24" fillId="8" borderId="0" xfId="0" applyFont="1" applyFill="1" applyAlignment="1" applyProtection="1">
      <alignment horizontal="left" vertical="top" wrapText="1"/>
    </xf>
    <xf numFmtId="0" fontId="0" fillId="10" borderId="0" xfId="0" applyFont="1" applyFill="1" applyBorder="1" applyAlignment="1" applyProtection="1">
      <alignment horizontal="left" vertical="top" wrapText="1"/>
    </xf>
    <xf numFmtId="0" fontId="17" fillId="5" borderId="0" xfId="0" applyFont="1" applyFill="1" applyBorder="1" applyAlignment="1" applyProtection="1">
      <alignment horizontal="left" vertical="top" wrapText="1"/>
    </xf>
    <xf numFmtId="0" fontId="0" fillId="10" borderId="0" xfId="0" applyFont="1" applyFill="1" applyBorder="1" applyAlignment="1" applyProtection="1">
      <alignment horizontal="left" wrapText="1"/>
    </xf>
    <xf numFmtId="0" fontId="24"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17" fillId="6" borderId="0" xfId="0" applyFont="1" applyFill="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17" fillId="11" borderId="0" xfId="0" applyFont="1" applyFill="1" applyAlignment="1" applyProtection="1">
      <alignment horizontal="left" vertical="top" wrapText="1"/>
    </xf>
    <xf numFmtId="0" fontId="27" fillId="11" borderId="0" xfId="0" applyFont="1" applyFill="1" applyBorder="1" applyAlignment="1" applyProtection="1">
      <alignment horizontal="left" vertical="top" wrapText="1"/>
    </xf>
    <xf numFmtId="0" fontId="27" fillId="6" borderId="0" xfId="0" applyFont="1" applyFill="1" applyBorder="1" applyAlignment="1" applyProtection="1">
      <alignment horizontal="left" vertical="top" wrapText="1"/>
    </xf>
    <xf numFmtId="0" fontId="27" fillId="6" borderId="0" xfId="0" applyFont="1" applyFill="1" applyAlignment="1" applyProtection="1">
      <alignment horizontal="left" vertical="top" wrapText="1"/>
    </xf>
    <xf numFmtId="0" fontId="27" fillId="5" borderId="0" xfId="0" applyFont="1" applyFill="1" applyBorder="1" applyAlignment="1" applyProtection="1">
      <alignment horizontal="left" vertical="top" wrapText="1"/>
    </xf>
    <xf numFmtId="0" fontId="27" fillId="5" borderId="2" xfId="0" applyFont="1" applyFill="1" applyBorder="1" applyAlignment="1" applyProtection="1">
      <alignment horizontal="left" vertical="top" wrapText="1"/>
    </xf>
    <xf numFmtId="0" fontId="27" fillId="6" borderId="10" xfId="0" applyFont="1" applyFill="1" applyBorder="1" applyAlignment="1" applyProtection="1">
      <alignment horizontal="left" vertical="top" wrapText="1"/>
      <protection locked="0"/>
    </xf>
    <xf numFmtId="0" fontId="27" fillId="6" borderId="11" xfId="0" applyFont="1" applyFill="1" applyBorder="1" applyAlignment="1" applyProtection="1">
      <alignment horizontal="left" vertical="top" wrapText="1"/>
      <protection locked="0"/>
    </xf>
    <xf numFmtId="0" fontId="27" fillId="6" borderId="12" xfId="0" applyFont="1" applyFill="1" applyBorder="1" applyAlignment="1" applyProtection="1">
      <alignment horizontal="left" vertical="top" wrapText="1"/>
      <protection locked="0"/>
    </xf>
    <xf numFmtId="0" fontId="27" fillId="6" borderId="9" xfId="0" applyFont="1" applyFill="1" applyBorder="1" applyAlignment="1" applyProtection="1">
      <alignment horizontal="left" vertical="top" wrapText="1"/>
      <protection locked="0"/>
    </xf>
    <xf numFmtId="0" fontId="28" fillId="8" borderId="10" xfId="4" applyFont="1" applyFill="1" applyBorder="1" applyAlignment="1" applyProtection="1">
      <alignment horizontal="center"/>
      <protection locked="0"/>
    </xf>
    <xf numFmtId="0" fontId="28" fillId="8" borderId="11" xfId="4" applyFont="1" applyFill="1" applyBorder="1" applyAlignment="1" applyProtection="1">
      <alignment horizontal="center"/>
      <protection locked="0"/>
    </xf>
    <xf numFmtId="0" fontId="28" fillId="8" borderId="12" xfId="4" applyFont="1" applyFill="1" applyBorder="1" applyAlignment="1" applyProtection="1">
      <alignment horizontal="center"/>
      <protection locked="0"/>
    </xf>
    <xf numFmtId="0" fontId="21"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19" fillId="10" borderId="3" xfId="0" applyFont="1" applyFill="1" applyBorder="1" applyAlignment="1" applyProtection="1">
      <alignment horizontal="left"/>
    </xf>
    <xf numFmtId="0" fontId="0" fillId="0" borderId="4" xfId="0" applyFont="1" applyFill="1" applyBorder="1" applyAlignment="1" applyProtection="1">
      <alignment horizontal="left" vertical="top" wrapText="1"/>
    </xf>
    <xf numFmtId="0" fontId="0" fillId="14" borderId="0" xfId="0" applyFont="1" applyFill="1" applyAlignment="1" applyProtection="1">
      <alignment horizontal="left" vertical="center" wrapText="1"/>
    </xf>
    <xf numFmtId="49" fontId="0" fillId="10" borderId="0" xfId="0" applyNumberFormat="1"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27" fillId="12" borderId="10" xfId="0" applyFont="1" applyFill="1" applyBorder="1" applyAlignment="1" applyProtection="1">
      <alignment horizontal="left" vertical="top" wrapText="1"/>
      <protection locked="0"/>
    </xf>
    <xf numFmtId="0" fontId="27" fillId="12" borderId="11" xfId="0" applyFont="1" applyFill="1" applyBorder="1" applyAlignment="1" applyProtection="1">
      <alignment horizontal="left" vertical="top" wrapText="1"/>
      <protection locked="0"/>
    </xf>
    <xf numFmtId="0" fontId="27" fillId="12" borderId="12" xfId="0" applyFont="1" applyFill="1" applyBorder="1" applyAlignment="1" applyProtection="1">
      <alignment horizontal="left" vertical="top" wrapText="1"/>
      <protection locked="0"/>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49" fontId="0" fillId="10" borderId="2" xfId="0" applyNumberFormat="1" applyFont="1" applyFill="1" applyBorder="1" applyAlignment="1" applyProtection="1">
      <alignment horizontal="left" wrapText="1"/>
    </xf>
    <xf numFmtId="49" fontId="0" fillId="10" borderId="2" xfId="0" applyNumberFormat="1"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xf>
    <xf numFmtId="49" fontId="0" fillId="10" borderId="4" xfId="0" applyNumberFormat="1" applyFont="1" applyFill="1" applyBorder="1" applyAlignment="1" applyProtection="1">
      <alignment horizontal="left" vertical="top"/>
    </xf>
    <xf numFmtId="0" fontId="17" fillId="8" borderId="0" xfId="0" applyFont="1" applyFill="1" applyBorder="1" applyAlignment="1">
      <alignment horizontal="left" vertical="top" wrapText="1"/>
    </xf>
    <xf numFmtId="0" fontId="22" fillId="10" borderId="0" xfId="0" applyFont="1" applyFill="1" applyBorder="1" applyAlignment="1">
      <alignment horizontal="left" vertical="top" wrapText="1"/>
    </xf>
    <xf numFmtId="0" fontId="22" fillId="10" borderId="2" xfId="0" applyFont="1" applyFill="1" applyBorder="1" applyAlignment="1">
      <alignment horizontal="left" vertical="top" wrapText="1"/>
    </xf>
    <xf numFmtId="0" fontId="24" fillId="10" borderId="0" xfId="0" applyFont="1" applyFill="1" applyBorder="1" applyAlignment="1">
      <alignment horizontal="left" vertical="top" wrapText="1"/>
    </xf>
    <xf numFmtId="0" fontId="22" fillId="10" borderId="0" xfId="0" applyFont="1" applyFill="1" applyBorder="1" applyAlignment="1">
      <alignment horizontal="left" wrapText="1"/>
    </xf>
    <xf numFmtId="0" fontId="17" fillId="10" borderId="0" xfId="0" applyFont="1" applyFill="1" applyBorder="1" applyAlignment="1">
      <alignment horizontal="left" wrapText="1"/>
    </xf>
    <xf numFmtId="0" fontId="17" fillId="10" borderId="2" xfId="0" applyFont="1" applyFill="1" applyBorder="1" applyAlignment="1">
      <alignment horizontal="left" wrapText="1"/>
    </xf>
    <xf numFmtId="0" fontId="17" fillId="10" borderId="0" xfId="0" applyFont="1" applyFill="1" applyBorder="1" applyAlignment="1">
      <alignment horizontal="left" vertical="top" wrapText="1"/>
    </xf>
    <xf numFmtId="0" fontId="17" fillId="10" borderId="2" xfId="0" applyFont="1" applyFill="1" applyBorder="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24" fillId="6" borderId="9" xfId="22" applyFill="1" applyBorder="1"/>
    <xf numFmtId="0" fontId="19" fillId="5" borderId="3" xfId="0" applyFont="1" applyFill="1" applyBorder="1" applyAlignment="1" applyProtection="1">
      <alignment horizontal="left" wrapText="1"/>
    </xf>
    <xf numFmtId="0" fontId="19" fillId="5" borderId="5" xfId="0" applyFont="1" applyFill="1" applyBorder="1" applyAlignment="1" applyProtection="1">
      <alignment horizontal="left" wrapText="1"/>
    </xf>
    <xf numFmtId="0" fontId="0" fillId="11" borderId="0" xfId="0" applyFont="1" applyFill="1" applyAlignment="1" applyProtection="1">
      <alignment vertical="top" wrapText="1"/>
    </xf>
    <xf numFmtId="0" fontId="0" fillId="6" borderId="10" xfId="0" applyFont="1" applyFill="1" applyBorder="1" applyAlignment="1" applyProtection="1">
      <alignment vertical="top" wrapText="1"/>
      <protection locked="0"/>
    </xf>
    <xf numFmtId="0" fontId="0" fillId="6" borderId="11" xfId="0" applyFont="1" applyFill="1" applyBorder="1" applyAlignment="1" applyProtection="1">
      <alignment vertical="top" wrapText="1"/>
      <protection locked="0"/>
    </xf>
    <xf numFmtId="0" fontId="0" fillId="6" borderId="12" xfId="0" applyFont="1" applyFill="1" applyBorder="1" applyAlignment="1" applyProtection="1">
      <alignment vertical="top" wrapText="1"/>
      <protection locked="0"/>
    </xf>
    <xf numFmtId="0" fontId="0" fillId="11" borderId="0" xfId="23" applyFont="1" applyAlignment="1">
      <alignment horizontal="lef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9" xfId="0" applyFont="1" applyFill="1" applyBorder="1" applyProtection="1">
      <protection locked="0"/>
    </xf>
    <xf numFmtId="0" fontId="23" fillId="8" borderId="10" xfId="4" applyFont="1" applyFill="1" applyBorder="1" applyAlignment="1" applyProtection="1">
      <alignment horizontal="center"/>
    </xf>
    <xf numFmtId="0" fontId="23" fillId="8" borderId="11" xfId="4" applyFont="1" applyFill="1" applyBorder="1" applyAlignment="1" applyProtection="1">
      <alignment horizontal="center"/>
    </xf>
    <xf numFmtId="0" fontId="23" fillId="8" borderId="12" xfId="4" applyFont="1" applyFill="1" applyBorder="1" applyAlignment="1" applyProtection="1">
      <alignment horizontal="center"/>
    </xf>
    <xf numFmtId="0" fontId="6" fillId="0" borderId="0" xfId="0" applyFont="1" applyAlignment="1">
      <alignment horizontal="center"/>
    </xf>
    <xf numFmtId="0" fontId="0" fillId="6" borderId="10" xfId="0" applyFont="1" applyFill="1" applyBorder="1" applyAlignment="1" applyProtection="1">
      <alignment horizontal="left"/>
      <protection locked="0"/>
    </xf>
    <xf numFmtId="0" fontId="0" fillId="6" borderId="12" xfId="0" applyFont="1" applyFill="1" applyBorder="1" applyAlignment="1" applyProtection="1">
      <alignment horizontal="left"/>
      <protection locked="0"/>
    </xf>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9" borderId="10" xfId="0" applyFont="1" applyFill="1" applyBorder="1" applyAlignment="1" applyProtection="1">
      <alignment horizontal="left"/>
    </xf>
    <xf numFmtId="0" fontId="0" fillId="9" borderId="12" xfId="0" applyFont="1" applyFill="1" applyBorder="1" applyAlignment="1" applyProtection="1">
      <alignment horizontal="left"/>
    </xf>
    <xf numFmtId="0" fontId="13" fillId="9" borderId="10" xfId="2" applyNumberFormat="1" applyFont="1" applyFill="1" applyBorder="1" applyAlignment="1" applyProtection="1">
      <alignment horizontal="left" vertical="top"/>
    </xf>
    <xf numFmtId="0" fontId="13" fillId="9" borderId="11" xfId="2" applyNumberFormat="1" applyFont="1" applyFill="1" applyBorder="1" applyAlignment="1" applyProtection="1">
      <alignment horizontal="left" vertical="top"/>
    </xf>
    <xf numFmtId="0" fontId="13" fillId="9" borderId="12" xfId="2" applyNumberFormat="1" applyFont="1" applyFill="1" applyBorder="1" applyAlignment="1" applyProtection="1">
      <alignment horizontal="left" vertical="top"/>
    </xf>
    <xf numFmtId="0" fontId="0" fillId="12" borderId="0" xfId="0" applyFont="1" applyFill="1" applyBorder="1" applyAlignment="1" applyProtection="1">
      <alignment horizontal="center" vertical="top"/>
    </xf>
    <xf numFmtId="0" fontId="0" fillId="12" borderId="0" xfId="0" applyFont="1" applyFill="1" applyBorder="1" applyAlignment="1" applyProtection="1">
      <alignment horizontal="center" wrapText="1"/>
    </xf>
    <xf numFmtId="49" fontId="13" fillId="12" borderId="0" xfId="1" applyNumberFormat="1" applyFont="1" applyFill="1" applyBorder="1" applyAlignment="1" applyProtection="1">
      <alignment horizontal="left" vertical="top"/>
    </xf>
    <xf numFmtId="0" fontId="0" fillId="11" borderId="0" xfId="0" applyFont="1" applyFill="1" applyAlignment="1" applyProtection="1">
      <alignment horizontal="left" vertical="center" wrapText="1"/>
    </xf>
    <xf numFmtId="0" fontId="23" fillId="11" borderId="10" xfId="4" applyFont="1" applyFill="1" applyBorder="1" applyAlignment="1" applyProtection="1">
      <alignment horizontal="center"/>
      <protection locked="0"/>
    </xf>
    <xf numFmtId="0" fontId="23" fillId="11" borderId="11" xfId="4" applyFont="1" applyFill="1" applyBorder="1" applyAlignment="1" applyProtection="1">
      <alignment horizontal="center"/>
      <protection locked="0"/>
    </xf>
    <xf numFmtId="0" fontId="23"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9" fillId="13" borderId="10" xfId="2" applyNumberFormat="1" applyFont="1" applyFill="1" applyBorder="1" applyAlignment="1" applyProtection="1">
      <alignment horizontal="left" wrapText="1"/>
    </xf>
    <xf numFmtId="0" fontId="19" fillId="13" borderId="11" xfId="2" applyNumberFormat="1" applyFont="1" applyFill="1" applyBorder="1" applyAlignment="1" applyProtection="1">
      <alignment horizontal="left" wrapText="1"/>
    </xf>
    <xf numFmtId="0" fontId="19" fillId="13" borderId="10" xfId="2" applyNumberFormat="1" applyFont="1" applyFill="1" applyBorder="1" applyAlignment="1" applyProtection="1">
      <alignment horizontal="left" vertical="top" wrapText="1"/>
    </xf>
    <xf numFmtId="0" fontId="19" fillId="13" borderId="11" xfId="2" applyNumberFormat="1" applyFont="1" applyFill="1" applyBorder="1" applyAlignment="1" applyProtection="1">
      <alignment horizontal="left" vertical="top" wrapText="1"/>
    </xf>
    <xf numFmtId="0" fontId="23" fillId="14" borderId="10" xfId="4" applyFont="1" applyFill="1" applyBorder="1" applyAlignment="1" applyProtection="1">
      <alignment horizontal="center"/>
      <protection locked="0"/>
    </xf>
    <xf numFmtId="0" fontId="23" fillId="14" borderId="11" xfId="4" applyFont="1" applyFill="1" applyBorder="1" applyAlignment="1" applyProtection="1">
      <alignment horizontal="center"/>
      <protection locked="0"/>
    </xf>
    <xf numFmtId="0" fontId="23" fillId="14" borderId="12" xfId="4" applyFont="1" applyFill="1" applyBorder="1" applyAlignment="1" applyProtection="1">
      <alignment horizontal="center"/>
      <protection locked="0"/>
    </xf>
    <xf numFmtId="0" fontId="19" fillId="9" borderId="8" xfId="0" applyFont="1" applyFill="1" applyBorder="1" applyAlignment="1" applyProtection="1">
      <alignment horizontal="center" vertical="center" wrapText="1"/>
    </xf>
    <xf numFmtId="0" fontId="19" fillId="9" borderId="5" xfId="0"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19" fillId="9" borderId="5" xfId="0" applyFont="1" applyFill="1" applyBorder="1" applyAlignment="1" applyProtection="1">
      <alignment horizontal="center" vertical="center"/>
    </xf>
    <xf numFmtId="0" fontId="19" fillId="9" borderId="1" xfId="0" applyFont="1" applyFill="1" applyBorder="1" applyAlignment="1" applyProtection="1">
      <alignment horizontal="center" vertical="center"/>
    </xf>
    <xf numFmtId="0" fontId="19" fillId="9" borderId="2" xfId="0" applyFont="1" applyFill="1" applyBorder="1" applyAlignment="1" applyProtection="1">
      <alignment horizontal="center" vertical="center"/>
    </xf>
    <xf numFmtId="0" fontId="19" fillId="9" borderId="6" xfId="0" applyFont="1" applyFill="1" applyBorder="1" applyAlignment="1" applyProtection="1">
      <alignment horizontal="center" vertical="center"/>
    </xf>
    <xf numFmtId="0" fontId="19"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6" fillId="6" borderId="0" xfId="0" applyFont="1" applyFill="1" applyAlignment="1" applyProtection="1">
      <alignment horizontal="left" vertical="top" wrapText="1"/>
    </xf>
    <xf numFmtId="0" fontId="19" fillId="9" borderId="1" xfId="0" applyFont="1" applyFill="1" applyBorder="1" applyAlignment="1" applyProtection="1">
      <alignment horizontal="right"/>
    </xf>
    <xf numFmtId="0" fontId="19" fillId="9" borderId="0" xfId="0" applyFont="1" applyFill="1" applyBorder="1" applyAlignment="1" applyProtection="1">
      <alignment horizontal="right"/>
    </xf>
    <xf numFmtId="0" fontId="19" fillId="9" borderId="6" xfId="0" applyFont="1" applyFill="1" applyBorder="1" applyAlignment="1" applyProtection="1">
      <alignment horizontal="right"/>
    </xf>
    <xf numFmtId="0" fontId="19"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12"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cellXfs>
  <cellStyles count="24">
    <cellStyle name="60 % - Aksentti3" xfId="1" builtinId="40"/>
    <cellStyle name="A Sininen" xfId="22" xr:uid="{D9E018F5-7969-469F-964B-DD80A01E75BB}"/>
    <cellStyle name="Aksentti3" xfId="2" builtinId="37"/>
    <cellStyle name="Harmaa" xfId="23" xr:uid="{0E1A52F1-1105-4F5F-82C5-15582AEEA650}"/>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6000000}"/>
    <cellStyle name="Normaali 3" xfId="11" xr:uid="{00000000-0005-0000-0000-000007000000}"/>
    <cellStyle name="Normaali 3 2" xfId="16" xr:uid="{00000000-0005-0000-0000-000007000000}"/>
    <cellStyle name="Normaali 3 2 2" xfId="20" xr:uid="{00000000-0005-0000-0000-000007000000}"/>
    <cellStyle name="Normaali 3 3" xfId="18" xr:uid="{00000000-0005-0000-0000-000007000000}"/>
    <cellStyle name="Normal 2" xfId="7" xr:uid="{00000000-0005-0000-0000-000008000000}"/>
    <cellStyle name="Normal 2 2" xfId="14" xr:uid="{00000000-0005-0000-0000-000008000000}"/>
    <cellStyle name="Prosenttia" xfId="6" builtinId="5"/>
    <cellStyle name="Prosenttia 2" xfId="13" xr:uid="{00000000-0005-0000-0000-000039000000}"/>
    <cellStyle name="Sivun otsikko" xfId="10" xr:uid="{00000000-0005-0000-0000-00000A000000}"/>
    <cellStyle name="Valuutta" xfId="9" builtinId="4"/>
    <cellStyle name="Valuutta 2" xfId="15" xr:uid="{00000000-0005-0000-0000-00003A000000}"/>
    <cellStyle name="Valuutta 2 2" xfId="19" xr:uid="{00000000-0005-0000-0000-00003A000000}"/>
    <cellStyle name="Valuutta 3" xfId="21" xr:uid="{00000000-0005-0000-0000-00003B000000}"/>
    <cellStyle name="Valuutta 4" xfId="17" xr:uid="{00000000-0005-0000-0000-00003D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1581150</xdr:colOff>
      <xdr:row>0</xdr:row>
      <xdr:rowOff>28575</xdr:rowOff>
    </xdr:from>
    <xdr:to>
      <xdr:col>7</xdr:col>
      <xdr:colOff>0</xdr:colOff>
      <xdr:row>0</xdr:row>
      <xdr:rowOff>676194</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43125" y="28575"/>
          <a:ext cx="2790825" cy="647619"/>
        </a:xfrm>
        <a:prstGeom prst="rect">
          <a:avLst/>
        </a:prstGeom>
      </xdr:spPr>
    </xdr:pic>
    <xdr:clientData/>
  </xdr:twoCellAnchor>
  <xdr:twoCellAnchor editAs="oneCell">
    <xdr:from>
      <xdr:col>1</xdr:col>
      <xdr:colOff>19050</xdr:colOff>
      <xdr:row>0</xdr:row>
      <xdr:rowOff>28575</xdr:rowOff>
    </xdr:from>
    <xdr:to>
      <xdr:col>2</xdr:col>
      <xdr:colOff>1350264</xdr:colOff>
      <xdr:row>0</xdr:row>
      <xdr:rowOff>680847</xdr:rowOff>
    </xdr:to>
    <xdr:pic>
      <xdr:nvPicPr>
        <xdr:cNvPr id="5" name="Kuva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28575"/>
          <a:ext cx="165506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7</xdr:row>
          <xdr:rowOff>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D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7</xdr:row>
          <xdr:rowOff>0</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D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10</xdr:row>
          <xdr:rowOff>0</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D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10</xdr:row>
          <xdr:rowOff>0</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D00-00000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13</xdr:row>
          <xdr:rowOff>0</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D00-00000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13</xdr:row>
          <xdr:rowOff>0</xdr:rowOff>
        </xdr:to>
        <xdr:sp macro="" textlink="">
          <xdr:nvSpPr>
            <xdr:cNvPr id="149510" name="Check Box 6" hidden="1">
              <a:extLst>
                <a:ext uri="{63B3BB69-23CF-44E3-9099-C40C66FF867C}">
                  <a14:compatExt spid="_x0000_s149510"/>
                </a:ext>
                <a:ext uri="{FF2B5EF4-FFF2-40B4-BE49-F238E27FC236}">
                  <a16:creationId xmlns:a16="http://schemas.microsoft.com/office/drawing/2014/main" id="{00000000-0008-0000-0D00-00000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197</xdr:row>
          <xdr:rowOff>171450</xdr:rowOff>
        </xdr:from>
        <xdr:to>
          <xdr:col>5</xdr:col>
          <xdr:colOff>234950</xdr:colOff>
          <xdr:row>198</xdr:row>
          <xdr:rowOff>190500</xdr:rowOff>
        </xdr:to>
        <xdr:sp macro="" textlink="">
          <xdr:nvSpPr>
            <xdr:cNvPr id="149533" name="Check Box 29" hidden="1">
              <a:extLst>
                <a:ext uri="{63B3BB69-23CF-44E3-9099-C40C66FF867C}">
                  <a14:compatExt spid="_x0000_s149533"/>
                </a:ext>
                <a:ext uri="{FF2B5EF4-FFF2-40B4-BE49-F238E27FC236}">
                  <a16:creationId xmlns:a16="http://schemas.microsoft.com/office/drawing/2014/main" id="{00000000-0008-0000-0D00-00001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49534" name="Check Box 30" hidden="1">
              <a:extLst>
                <a:ext uri="{63B3BB69-23CF-44E3-9099-C40C66FF867C}">
                  <a14:compatExt spid="_x0000_s149534"/>
                </a:ext>
                <a:ext uri="{FF2B5EF4-FFF2-40B4-BE49-F238E27FC236}">
                  <a16:creationId xmlns:a16="http://schemas.microsoft.com/office/drawing/2014/main" id="{00000000-0008-0000-0D00-00001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49535" name="Check Box 31" hidden="1">
              <a:extLst>
                <a:ext uri="{63B3BB69-23CF-44E3-9099-C40C66FF867C}">
                  <a14:compatExt spid="_x0000_s149535"/>
                </a:ext>
                <a:ext uri="{FF2B5EF4-FFF2-40B4-BE49-F238E27FC236}">
                  <a16:creationId xmlns:a16="http://schemas.microsoft.com/office/drawing/2014/main" id="{00000000-0008-0000-0D00-00001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49536" name="Check Box 32" hidden="1">
              <a:extLst>
                <a:ext uri="{63B3BB69-23CF-44E3-9099-C40C66FF867C}">
                  <a14:compatExt spid="_x0000_s149536"/>
                </a:ext>
                <a:ext uri="{FF2B5EF4-FFF2-40B4-BE49-F238E27FC236}">
                  <a16:creationId xmlns:a16="http://schemas.microsoft.com/office/drawing/2014/main" id="{00000000-0008-0000-0D00-00002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281</xdr:row>
          <xdr:rowOff>152400</xdr:rowOff>
        </xdr:from>
        <xdr:to>
          <xdr:col>5</xdr:col>
          <xdr:colOff>228600</xdr:colOff>
          <xdr:row>282</xdr:row>
          <xdr:rowOff>171450</xdr:rowOff>
        </xdr:to>
        <xdr:sp macro="" textlink="">
          <xdr:nvSpPr>
            <xdr:cNvPr id="149545" name="Check Box 41" hidden="1">
              <a:extLst>
                <a:ext uri="{63B3BB69-23CF-44E3-9099-C40C66FF867C}">
                  <a14:compatExt spid="_x0000_s149545"/>
                </a:ext>
                <a:ext uri="{FF2B5EF4-FFF2-40B4-BE49-F238E27FC236}">
                  <a16:creationId xmlns:a16="http://schemas.microsoft.com/office/drawing/2014/main" id="{00000000-0008-0000-0D00-00002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282</xdr:row>
          <xdr:rowOff>152400</xdr:rowOff>
        </xdr:from>
        <xdr:to>
          <xdr:col>5</xdr:col>
          <xdr:colOff>228600</xdr:colOff>
          <xdr:row>283</xdr:row>
          <xdr:rowOff>171450</xdr:rowOff>
        </xdr:to>
        <xdr:sp macro="" textlink="">
          <xdr:nvSpPr>
            <xdr:cNvPr id="149546" name="Check Box 42" hidden="1">
              <a:extLst>
                <a:ext uri="{63B3BB69-23CF-44E3-9099-C40C66FF867C}">
                  <a14:compatExt spid="_x0000_s149546"/>
                </a:ext>
                <a:ext uri="{FF2B5EF4-FFF2-40B4-BE49-F238E27FC236}">
                  <a16:creationId xmlns:a16="http://schemas.microsoft.com/office/drawing/2014/main" id="{00000000-0008-0000-0D00-00002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283</xdr:row>
          <xdr:rowOff>152400</xdr:rowOff>
        </xdr:from>
        <xdr:to>
          <xdr:col>5</xdr:col>
          <xdr:colOff>228600</xdr:colOff>
          <xdr:row>284</xdr:row>
          <xdr:rowOff>171450</xdr:rowOff>
        </xdr:to>
        <xdr:sp macro="" textlink="">
          <xdr:nvSpPr>
            <xdr:cNvPr id="149547" name="Check Box 43" hidden="1">
              <a:extLst>
                <a:ext uri="{63B3BB69-23CF-44E3-9099-C40C66FF867C}">
                  <a14:compatExt spid="_x0000_s149547"/>
                </a:ext>
                <a:ext uri="{FF2B5EF4-FFF2-40B4-BE49-F238E27FC236}">
                  <a16:creationId xmlns:a16="http://schemas.microsoft.com/office/drawing/2014/main" id="{00000000-0008-0000-0D00-00002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284</xdr:row>
          <xdr:rowOff>152400</xdr:rowOff>
        </xdr:from>
        <xdr:to>
          <xdr:col>5</xdr:col>
          <xdr:colOff>228600</xdr:colOff>
          <xdr:row>285</xdr:row>
          <xdr:rowOff>171450</xdr:rowOff>
        </xdr:to>
        <xdr:sp macro="" textlink="">
          <xdr:nvSpPr>
            <xdr:cNvPr id="149548" name="Check Box 44" hidden="1">
              <a:extLst>
                <a:ext uri="{63B3BB69-23CF-44E3-9099-C40C66FF867C}">
                  <a14:compatExt spid="_x0000_s149548"/>
                </a:ext>
                <a:ext uri="{FF2B5EF4-FFF2-40B4-BE49-F238E27FC236}">
                  <a16:creationId xmlns:a16="http://schemas.microsoft.com/office/drawing/2014/main" id="{00000000-0008-0000-0D00-00002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285</xdr:row>
          <xdr:rowOff>152400</xdr:rowOff>
        </xdr:from>
        <xdr:to>
          <xdr:col>5</xdr:col>
          <xdr:colOff>228600</xdr:colOff>
          <xdr:row>286</xdr:row>
          <xdr:rowOff>171450</xdr:rowOff>
        </xdr:to>
        <xdr:sp macro="" textlink="">
          <xdr:nvSpPr>
            <xdr:cNvPr id="149549" name="Check Box 45" hidden="1">
              <a:extLst>
                <a:ext uri="{63B3BB69-23CF-44E3-9099-C40C66FF867C}">
                  <a14:compatExt spid="_x0000_s149549"/>
                </a:ext>
                <a:ext uri="{FF2B5EF4-FFF2-40B4-BE49-F238E27FC236}">
                  <a16:creationId xmlns:a16="http://schemas.microsoft.com/office/drawing/2014/main" id="{00000000-0008-0000-0D00-00002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286</xdr:row>
          <xdr:rowOff>152400</xdr:rowOff>
        </xdr:from>
        <xdr:to>
          <xdr:col>5</xdr:col>
          <xdr:colOff>228600</xdr:colOff>
          <xdr:row>287</xdr:row>
          <xdr:rowOff>171450</xdr:rowOff>
        </xdr:to>
        <xdr:sp macro="" textlink="">
          <xdr:nvSpPr>
            <xdr:cNvPr id="149550" name="Check Box 46" hidden="1">
              <a:extLst>
                <a:ext uri="{63B3BB69-23CF-44E3-9099-C40C66FF867C}">
                  <a14:compatExt spid="_x0000_s149550"/>
                </a:ext>
                <a:ext uri="{FF2B5EF4-FFF2-40B4-BE49-F238E27FC236}">
                  <a16:creationId xmlns:a16="http://schemas.microsoft.com/office/drawing/2014/main" id="{00000000-0008-0000-0D00-00002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287</xdr:row>
          <xdr:rowOff>152400</xdr:rowOff>
        </xdr:from>
        <xdr:to>
          <xdr:col>5</xdr:col>
          <xdr:colOff>228600</xdr:colOff>
          <xdr:row>288</xdr:row>
          <xdr:rowOff>171450</xdr:rowOff>
        </xdr:to>
        <xdr:sp macro="" textlink="">
          <xdr:nvSpPr>
            <xdr:cNvPr id="149551" name="Check Box 47" hidden="1">
              <a:extLst>
                <a:ext uri="{63B3BB69-23CF-44E3-9099-C40C66FF867C}">
                  <a14:compatExt spid="_x0000_s149551"/>
                </a:ext>
                <a:ext uri="{FF2B5EF4-FFF2-40B4-BE49-F238E27FC236}">
                  <a16:creationId xmlns:a16="http://schemas.microsoft.com/office/drawing/2014/main" id="{00000000-0008-0000-0D00-00002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288</xdr:row>
          <xdr:rowOff>152400</xdr:rowOff>
        </xdr:from>
        <xdr:to>
          <xdr:col>5</xdr:col>
          <xdr:colOff>228600</xdr:colOff>
          <xdr:row>289</xdr:row>
          <xdr:rowOff>171450</xdr:rowOff>
        </xdr:to>
        <xdr:sp macro="" textlink="">
          <xdr:nvSpPr>
            <xdr:cNvPr id="149552" name="Check Box 48" hidden="1">
              <a:extLst>
                <a:ext uri="{63B3BB69-23CF-44E3-9099-C40C66FF867C}">
                  <a14:compatExt spid="_x0000_s149552"/>
                </a:ext>
                <a:ext uri="{FF2B5EF4-FFF2-40B4-BE49-F238E27FC236}">
                  <a16:creationId xmlns:a16="http://schemas.microsoft.com/office/drawing/2014/main" id="{00000000-0008-0000-0D00-00003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289</xdr:row>
          <xdr:rowOff>152400</xdr:rowOff>
        </xdr:from>
        <xdr:to>
          <xdr:col>5</xdr:col>
          <xdr:colOff>228600</xdr:colOff>
          <xdr:row>290</xdr:row>
          <xdr:rowOff>171450</xdr:rowOff>
        </xdr:to>
        <xdr:sp macro="" textlink="">
          <xdr:nvSpPr>
            <xdr:cNvPr id="149553" name="Check Box 49" hidden="1">
              <a:extLst>
                <a:ext uri="{63B3BB69-23CF-44E3-9099-C40C66FF867C}">
                  <a14:compatExt spid="_x0000_s149553"/>
                </a:ext>
                <a:ext uri="{FF2B5EF4-FFF2-40B4-BE49-F238E27FC236}">
                  <a16:creationId xmlns:a16="http://schemas.microsoft.com/office/drawing/2014/main" id="{00000000-0008-0000-0D00-00003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255</xdr:row>
          <xdr:rowOff>0</xdr:rowOff>
        </xdr:from>
        <xdr:to>
          <xdr:col>2</xdr:col>
          <xdr:colOff>641350</xdr:colOff>
          <xdr:row>256</xdr:row>
          <xdr:rowOff>19050</xdr:rowOff>
        </xdr:to>
        <xdr:sp macro="" textlink="">
          <xdr:nvSpPr>
            <xdr:cNvPr id="149554" name="Check Box 50" hidden="1">
              <a:extLst>
                <a:ext uri="{63B3BB69-23CF-44E3-9099-C40C66FF867C}">
                  <a14:compatExt spid="_x0000_s149554"/>
                </a:ext>
                <a:ext uri="{FF2B5EF4-FFF2-40B4-BE49-F238E27FC236}">
                  <a16:creationId xmlns:a16="http://schemas.microsoft.com/office/drawing/2014/main" id="{00000000-0008-0000-0D00-00003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255</xdr:row>
          <xdr:rowOff>0</xdr:rowOff>
        </xdr:from>
        <xdr:to>
          <xdr:col>5</xdr:col>
          <xdr:colOff>565150</xdr:colOff>
          <xdr:row>256</xdr:row>
          <xdr:rowOff>19050</xdr:rowOff>
        </xdr:to>
        <xdr:sp macro="" textlink="">
          <xdr:nvSpPr>
            <xdr:cNvPr id="149555" name="Check Box 51" hidden="1">
              <a:extLst>
                <a:ext uri="{63B3BB69-23CF-44E3-9099-C40C66FF867C}">
                  <a14:compatExt spid="_x0000_s149555"/>
                </a:ext>
                <a:ext uri="{FF2B5EF4-FFF2-40B4-BE49-F238E27FC236}">
                  <a16:creationId xmlns:a16="http://schemas.microsoft.com/office/drawing/2014/main" id="{00000000-0008-0000-0D00-00003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296</xdr:row>
          <xdr:rowOff>184150</xdr:rowOff>
        </xdr:from>
        <xdr:to>
          <xdr:col>2</xdr:col>
          <xdr:colOff>590550</xdr:colOff>
          <xdr:row>298</xdr:row>
          <xdr:rowOff>0</xdr:rowOff>
        </xdr:to>
        <xdr:sp macro="" textlink="">
          <xdr:nvSpPr>
            <xdr:cNvPr id="149556" name="Check Box 52" hidden="1">
              <a:extLst>
                <a:ext uri="{63B3BB69-23CF-44E3-9099-C40C66FF867C}">
                  <a14:compatExt spid="_x0000_s149556"/>
                </a:ext>
                <a:ext uri="{FF2B5EF4-FFF2-40B4-BE49-F238E27FC236}">
                  <a16:creationId xmlns:a16="http://schemas.microsoft.com/office/drawing/2014/main" id="{00000000-0008-0000-0D00-00003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296</xdr:row>
          <xdr:rowOff>190500</xdr:rowOff>
        </xdr:from>
        <xdr:to>
          <xdr:col>5</xdr:col>
          <xdr:colOff>514350</xdr:colOff>
          <xdr:row>298</xdr:row>
          <xdr:rowOff>0</xdr:rowOff>
        </xdr:to>
        <xdr:sp macro="" textlink="">
          <xdr:nvSpPr>
            <xdr:cNvPr id="149557" name="Check Box 53" hidden="1">
              <a:extLst>
                <a:ext uri="{63B3BB69-23CF-44E3-9099-C40C66FF867C}">
                  <a14:compatExt spid="_x0000_s149557"/>
                </a:ext>
                <a:ext uri="{FF2B5EF4-FFF2-40B4-BE49-F238E27FC236}">
                  <a16:creationId xmlns:a16="http://schemas.microsoft.com/office/drawing/2014/main" id="{00000000-0008-0000-0D00-00003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299</xdr:row>
          <xdr:rowOff>184150</xdr:rowOff>
        </xdr:from>
        <xdr:to>
          <xdr:col>2</xdr:col>
          <xdr:colOff>590550</xdr:colOff>
          <xdr:row>301</xdr:row>
          <xdr:rowOff>0</xdr:rowOff>
        </xdr:to>
        <xdr:sp macro="" textlink="">
          <xdr:nvSpPr>
            <xdr:cNvPr id="149558" name="Check Box 54" hidden="1">
              <a:extLst>
                <a:ext uri="{63B3BB69-23CF-44E3-9099-C40C66FF867C}">
                  <a14:compatExt spid="_x0000_s149558"/>
                </a:ext>
                <a:ext uri="{FF2B5EF4-FFF2-40B4-BE49-F238E27FC236}">
                  <a16:creationId xmlns:a16="http://schemas.microsoft.com/office/drawing/2014/main" id="{00000000-0008-0000-0D00-00003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299</xdr:row>
          <xdr:rowOff>190500</xdr:rowOff>
        </xdr:from>
        <xdr:to>
          <xdr:col>5</xdr:col>
          <xdr:colOff>514350</xdr:colOff>
          <xdr:row>301</xdr:row>
          <xdr:rowOff>0</xdr:rowOff>
        </xdr:to>
        <xdr:sp macro="" textlink="">
          <xdr:nvSpPr>
            <xdr:cNvPr id="149559" name="Check Box 55" hidden="1">
              <a:extLst>
                <a:ext uri="{63B3BB69-23CF-44E3-9099-C40C66FF867C}">
                  <a14:compatExt spid="_x0000_s149559"/>
                </a:ext>
                <a:ext uri="{FF2B5EF4-FFF2-40B4-BE49-F238E27FC236}">
                  <a16:creationId xmlns:a16="http://schemas.microsoft.com/office/drawing/2014/main" id="{00000000-0008-0000-0D00-00003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302</xdr:row>
          <xdr:rowOff>184150</xdr:rowOff>
        </xdr:from>
        <xdr:to>
          <xdr:col>2</xdr:col>
          <xdr:colOff>590550</xdr:colOff>
          <xdr:row>304</xdr:row>
          <xdr:rowOff>0</xdr:rowOff>
        </xdr:to>
        <xdr:sp macro="" textlink="">
          <xdr:nvSpPr>
            <xdr:cNvPr id="149560" name="Check Box 56" hidden="1">
              <a:extLst>
                <a:ext uri="{63B3BB69-23CF-44E3-9099-C40C66FF867C}">
                  <a14:compatExt spid="_x0000_s149560"/>
                </a:ext>
                <a:ext uri="{FF2B5EF4-FFF2-40B4-BE49-F238E27FC236}">
                  <a16:creationId xmlns:a16="http://schemas.microsoft.com/office/drawing/2014/main" id="{00000000-0008-0000-0D00-00003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302</xdr:row>
          <xdr:rowOff>190500</xdr:rowOff>
        </xdr:from>
        <xdr:to>
          <xdr:col>5</xdr:col>
          <xdr:colOff>514350</xdr:colOff>
          <xdr:row>304</xdr:row>
          <xdr:rowOff>0</xdr:rowOff>
        </xdr:to>
        <xdr:sp macro="" textlink="">
          <xdr:nvSpPr>
            <xdr:cNvPr id="149561" name="Check Box 57" hidden="1">
              <a:extLst>
                <a:ext uri="{63B3BB69-23CF-44E3-9099-C40C66FF867C}">
                  <a14:compatExt spid="_x0000_s149561"/>
                </a:ext>
                <a:ext uri="{FF2B5EF4-FFF2-40B4-BE49-F238E27FC236}">
                  <a16:creationId xmlns:a16="http://schemas.microsoft.com/office/drawing/2014/main" id="{00000000-0008-0000-0D00-00003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378</xdr:row>
          <xdr:rowOff>152400</xdr:rowOff>
        </xdr:from>
        <xdr:to>
          <xdr:col>5</xdr:col>
          <xdr:colOff>228600</xdr:colOff>
          <xdr:row>379</xdr:row>
          <xdr:rowOff>171450</xdr:rowOff>
        </xdr:to>
        <xdr:sp macro="" textlink="">
          <xdr:nvSpPr>
            <xdr:cNvPr id="149562" name="Check Box 58" hidden="1">
              <a:extLst>
                <a:ext uri="{63B3BB69-23CF-44E3-9099-C40C66FF867C}">
                  <a14:compatExt spid="_x0000_s149562"/>
                </a:ext>
                <a:ext uri="{FF2B5EF4-FFF2-40B4-BE49-F238E27FC236}">
                  <a16:creationId xmlns:a16="http://schemas.microsoft.com/office/drawing/2014/main" id="{00000000-0008-0000-0D00-00003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379</xdr:row>
          <xdr:rowOff>152400</xdr:rowOff>
        </xdr:from>
        <xdr:to>
          <xdr:col>5</xdr:col>
          <xdr:colOff>228600</xdr:colOff>
          <xdr:row>380</xdr:row>
          <xdr:rowOff>171450</xdr:rowOff>
        </xdr:to>
        <xdr:sp macro="" textlink="">
          <xdr:nvSpPr>
            <xdr:cNvPr id="149563" name="Check Box 59" hidden="1">
              <a:extLst>
                <a:ext uri="{63B3BB69-23CF-44E3-9099-C40C66FF867C}">
                  <a14:compatExt spid="_x0000_s149563"/>
                </a:ext>
                <a:ext uri="{FF2B5EF4-FFF2-40B4-BE49-F238E27FC236}">
                  <a16:creationId xmlns:a16="http://schemas.microsoft.com/office/drawing/2014/main" id="{00000000-0008-0000-0D00-00003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380</xdr:row>
          <xdr:rowOff>152400</xdr:rowOff>
        </xdr:from>
        <xdr:to>
          <xdr:col>5</xdr:col>
          <xdr:colOff>228600</xdr:colOff>
          <xdr:row>381</xdr:row>
          <xdr:rowOff>171450</xdr:rowOff>
        </xdr:to>
        <xdr:sp macro="" textlink="">
          <xdr:nvSpPr>
            <xdr:cNvPr id="149564" name="Check Box 60" hidden="1">
              <a:extLst>
                <a:ext uri="{63B3BB69-23CF-44E3-9099-C40C66FF867C}">
                  <a14:compatExt spid="_x0000_s149564"/>
                </a:ext>
                <a:ext uri="{FF2B5EF4-FFF2-40B4-BE49-F238E27FC236}">
                  <a16:creationId xmlns:a16="http://schemas.microsoft.com/office/drawing/2014/main" id="{00000000-0008-0000-0D00-00003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381</xdr:row>
          <xdr:rowOff>152400</xdr:rowOff>
        </xdr:from>
        <xdr:to>
          <xdr:col>5</xdr:col>
          <xdr:colOff>228600</xdr:colOff>
          <xdr:row>382</xdr:row>
          <xdr:rowOff>171450</xdr:rowOff>
        </xdr:to>
        <xdr:sp macro="" textlink="">
          <xdr:nvSpPr>
            <xdr:cNvPr id="149565" name="Check Box 61" hidden="1">
              <a:extLst>
                <a:ext uri="{63B3BB69-23CF-44E3-9099-C40C66FF867C}">
                  <a14:compatExt spid="_x0000_s149565"/>
                </a:ext>
                <a:ext uri="{FF2B5EF4-FFF2-40B4-BE49-F238E27FC236}">
                  <a16:creationId xmlns:a16="http://schemas.microsoft.com/office/drawing/2014/main" id="{00000000-0008-0000-0D00-00003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382</xdr:row>
          <xdr:rowOff>152400</xdr:rowOff>
        </xdr:from>
        <xdr:to>
          <xdr:col>5</xdr:col>
          <xdr:colOff>228600</xdr:colOff>
          <xdr:row>383</xdr:row>
          <xdr:rowOff>171450</xdr:rowOff>
        </xdr:to>
        <xdr:sp macro="" textlink="">
          <xdr:nvSpPr>
            <xdr:cNvPr id="149566" name="Check Box 62" hidden="1">
              <a:extLst>
                <a:ext uri="{63B3BB69-23CF-44E3-9099-C40C66FF867C}">
                  <a14:compatExt spid="_x0000_s149566"/>
                </a:ext>
                <a:ext uri="{FF2B5EF4-FFF2-40B4-BE49-F238E27FC236}">
                  <a16:creationId xmlns:a16="http://schemas.microsoft.com/office/drawing/2014/main" id="{00000000-0008-0000-0D00-00003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383</xdr:row>
          <xdr:rowOff>152400</xdr:rowOff>
        </xdr:from>
        <xdr:to>
          <xdr:col>5</xdr:col>
          <xdr:colOff>228600</xdr:colOff>
          <xdr:row>384</xdr:row>
          <xdr:rowOff>171450</xdr:rowOff>
        </xdr:to>
        <xdr:sp macro="" textlink="">
          <xdr:nvSpPr>
            <xdr:cNvPr id="149567" name="Check Box 63" hidden="1">
              <a:extLst>
                <a:ext uri="{63B3BB69-23CF-44E3-9099-C40C66FF867C}">
                  <a14:compatExt spid="_x0000_s149567"/>
                </a:ext>
                <a:ext uri="{FF2B5EF4-FFF2-40B4-BE49-F238E27FC236}">
                  <a16:creationId xmlns:a16="http://schemas.microsoft.com/office/drawing/2014/main" id="{00000000-0008-0000-0D00-00003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384</xdr:row>
          <xdr:rowOff>152400</xdr:rowOff>
        </xdr:from>
        <xdr:to>
          <xdr:col>5</xdr:col>
          <xdr:colOff>228600</xdr:colOff>
          <xdr:row>385</xdr:row>
          <xdr:rowOff>171450</xdr:rowOff>
        </xdr:to>
        <xdr:sp macro="" textlink="">
          <xdr:nvSpPr>
            <xdr:cNvPr id="149568" name="Check Box 64" hidden="1">
              <a:extLst>
                <a:ext uri="{63B3BB69-23CF-44E3-9099-C40C66FF867C}">
                  <a14:compatExt spid="_x0000_s149568"/>
                </a:ext>
                <a:ext uri="{FF2B5EF4-FFF2-40B4-BE49-F238E27FC236}">
                  <a16:creationId xmlns:a16="http://schemas.microsoft.com/office/drawing/2014/main" id="{00000000-0008-0000-0D00-00004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385</xdr:row>
          <xdr:rowOff>152400</xdr:rowOff>
        </xdr:from>
        <xdr:to>
          <xdr:col>5</xdr:col>
          <xdr:colOff>228600</xdr:colOff>
          <xdr:row>386</xdr:row>
          <xdr:rowOff>171450</xdr:rowOff>
        </xdr:to>
        <xdr:sp macro="" textlink="">
          <xdr:nvSpPr>
            <xdr:cNvPr id="149569" name="Check Box 65" hidden="1">
              <a:extLst>
                <a:ext uri="{63B3BB69-23CF-44E3-9099-C40C66FF867C}">
                  <a14:compatExt spid="_x0000_s149569"/>
                </a:ext>
                <a:ext uri="{FF2B5EF4-FFF2-40B4-BE49-F238E27FC236}">
                  <a16:creationId xmlns:a16="http://schemas.microsoft.com/office/drawing/2014/main" id="{00000000-0008-0000-0D00-00004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386</xdr:row>
          <xdr:rowOff>152400</xdr:rowOff>
        </xdr:from>
        <xdr:to>
          <xdr:col>5</xdr:col>
          <xdr:colOff>228600</xdr:colOff>
          <xdr:row>387</xdr:row>
          <xdr:rowOff>171450</xdr:rowOff>
        </xdr:to>
        <xdr:sp macro="" textlink="">
          <xdr:nvSpPr>
            <xdr:cNvPr id="149570" name="Check Box 66" hidden="1">
              <a:extLst>
                <a:ext uri="{63B3BB69-23CF-44E3-9099-C40C66FF867C}">
                  <a14:compatExt spid="_x0000_s149570"/>
                </a:ext>
                <a:ext uri="{FF2B5EF4-FFF2-40B4-BE49-F238E27FC236}">
                  <a16:creationId xmlns:a16="http://schemas.microsoft.com/office/drawing/2014/main" id="{00000000-0008-0000-0D00-00004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352</xdr:row>
          <xdr:rowOff>0</xdr:rowOff>
        </xdr:from>
        <xdr:to>
          <xdr:col>2</xdr:col>
          <xdr:colOff>641350</xdr:colOff>
          <xdr:row>353</xdr:row>
          <xdr:rowOff>19050</xdr:rowOff>
        </xdr:to>
        <xdr:sp macro="" textlink="">
          <xdr:nvSpPr>
            <xdr:cNvPr id="149571" name="Check Box 67" hidden="1">
              <a:extLst>
                <a:ext uri="{63B3BB69-23CF-44E3-9099-C40C66FF867C}">
                  <a14:compatExt spid="_x0000_s149571"/>
                </a:ext>
                <a:ext uri="{FF2B5EF4-FFF2-40B4-BE49-F238E27FC236}">
                  <a16:creationId xmlns:a16="http://schemas.microsoft.com/office/drawing/2014/main" id="{00000000-0008-0000-0D00-00004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352</xdr:row>
          <xdr:rowOff>0</xdr:rowOff>
        </xdr:from>
        <xdr:to>
          <xdr:col>5</xdr:col>
          <xdr:colOff>565150</xdr:colOff>
          <xdr:row>353</xdr:row>
          <xdr:rowOff>19050</xdr:rowOff>
        </xdr:to>
        <xdr:sp macro="" textlink="">
          <xdr:nvSpPr>
            <xdr:cNvPr id="149572" name="Check Box 68" hidden="1">
              <a:extLst>
                <a:ext uri="{63B3BB69-23CF-44E3-9099-C40C66FF867C}">
                  <a14:compatExt spid="_x0000_s149572"/>
                </a:ext>
                <a:ext uri="{FF2B5EF4-FFF2-40B4-BE49-F238E27FC236}">
                  <a16:creationId xmlns:a16="http://schemas.microsoft.com/office/drawing/2014/main" id="{00000000-0008-0000-0D00-00004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393</xdr:row>
          <xdr:rowOff>184150</xdr:rowOff>
        </xdr:from>
        <xdr:to>
          <xdr:col>2</xdr:col>
          <xdr:colOff>590550</xdr:colOff>
          <xdr:row>395</xdr:row>
          <xdr:rowOff>0</xdr:rowOff>
        </xdr:to>
        <xdr:sp macro="" textlink="">
          <xdr:nvSpPr>
            <xdr:cNvPr id="149573" name="Check Box 69" hidden="1">
              <a:extLst>
                <a:ext uri="{63B3BB69-23CF-44E3-9099-C40C66FF867C}">
                  <a14:compatExt spid="_x0000_s149573"/>
                </a:ext>
                <a:ext uri="{FF2B5EF4-FFF2-40B4-BE49-F238E27FC236}">
                  <a16:creationId xmlns:a16="http://schemas.microsoft.com/office/drawing/2014/main" id="{00000000-0008-0000-0D00-00004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393</xdr:row>
          <xdr:rowOff>190500</xdr:rowOff>
        </xdr:from>
        <xdr:to>
          <xdr:col>5</xdr:col>
          <xdr:colOff>514350</xdr:colOff>
          <xdr:row>395</xdr:row>
          <xdr:rowOff>0</xdr:rowOff>
        </xdr:to>
        <xdr:sp macro="" textlink="">
          <xdr:nvSpPr>
            <xdr:cNvPr id="149574" name="Check Box 70" hidden="1">
              <a:extLst>
                <a:ext uri="{63B3BB69-23CF-44E3-9099-C40C66FF867C}">
                  <a14:compatExt spid="_x0000_s149574"/>
                </a:ext>
                <a:ext uri="{FF2B5EF4-FFF2-40B4-BE49-F238E27FC236}">
                  <a16:creationId xmlns:a16="http://schemas.microsoft.com/office/drawing/2014/main" id="{00000000-0008-0000-0D00-00004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396</xdr:row>
          <xdr:rowOff>184150</xdr:rowOff>
        </xdr:from>
        <xdr:to>
          <xdr:col>2</xdr:col>
          <xdr:colOff>590550</xdr:colOff>
          <xdr:row>398</xdr:row>
          <xdr:rowOff>0</xdr:rowOff>
        </xdr:to>
        <xdr:sp macro="" textlink="">
          <xdr:nvSpPr>
            <xdr:cNvPr id="149575" name="Check Box 71" hidden="1">
              <a:extLst>
                <a:ext uri="{63B3BB69-23CF-44E3-9099-C40C66FF867C}">
                  <a14:compatExt spid="_x0000_s149575"/>
                </a:ext>
                <a:ext uri="{FF2B5EF4-FFF2-40B4-BE49-F238E27FC236}">
                  <a16:creationId xmlns:a16="http://schemas.microsoft.com/office/drawing/2014/main" id="{00000000-0008-0000-0D00-00004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396</xdr:row>
          <xdr:rowOff>190500</xdr:rowOff>
        </xdr:from>
        <xdr:to>
          <xdr:col>5</xdr:col>
          <xdr:colOff>514350</xdr:colOff>
          <xdr:row>398</xdr:row>
          <xdr:rowOff>0</xdr:rowOff>
        </xdr:to>
        <xdr:sp macro="" textlink="">
          <xdr:nvSpPr>
            <xdr:cNvPr id="149576" name="Check Box 72" hidden="1">
              <a:extLst>
                <a:ext uri="{63B3BB69-23CF-44E3-9099-C40C66FF867C}">
                  <a14:compatExt spid="_x0000_s149576"/>
                </a:ext>
                <a:ext uri="{FF2B5EF4-FFF2-40B4-BE49-F238E27FC236}">
                  <a16:creationId xmlns:a16="http://schemas.microsoft.com/office/drawing/2014/main" id="{00000000-0008-0000-0D00-00004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399</xdr:row>
          <xdr:rowOff>184150</xdr:rowOff>
        </xdr:from>
        <xdr:to>
          <xdr:col>2</xdr:col>
          <xdr:colOff>590550</xdr:colOff>
          <xdr:row>401</xdr:row>
          <xdr:rowOff>0</xdr:rowOff>
        </xdr:to>
        <xdr:sp macro="" textlink="">
          <xdr:nvSpPr>
            <xdr:cNvPr id="149577" name="Check Box 73" hidden="1">
              <a:extLst>
                <a:ext uri="{63B3BB69-23CF-44E3-9099-C40C66FF867C}">
                  <a14:compatExt spid="_x0000_s149577"/>
                </a:ext>
                <a:ext uri="{FF2B5EF4-FFF2-40B4-BE49-F238E27FC236}">
                  <a16:creationId xmlns:a16="http://schemas.microsoft.com/office/drawing/2014/main" id="{00000000-0008-0000-0D00-00004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399</xdr:row>
          <xdr:rowOff>190500</xdr:rowOff>
        </xdr:from>
        <xdr:to>
          <xdr:col>5</xdr:col>
          <xdr:colOff>514350</xdr:colOff>
          <xdr:row>401</xdr:row>
          <xdr:rowOff>0</xdr:rowOff>
        </xdr:to>
        <xdr:sp macro="" textlink="">
          <xdr:nvSpPr>
            <xdr:cNvPr id="149578" name="Check Box 74" hidden="1">
              <a:extLst>
                <a:ext uri="{63B3BB69-23CF-44E3-9099-C40C66FF867C}">
                  <a14:compatExt spid="_x0000_s149578"/>
                </a:ext>
                <a:ext uri="{FF2B5EF4-FFF2-40B4-BE49-F238E27FC236}">
                  <a16:creationId xmlns:a16="http://schemas.microsoft.com/office/drawing/2014/main" id="{00000000-0008-0000-0D00-00004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475</xdr:row>
          <xdr:rowOff>152400</xdr:rowOff>
        </xdr:from>
        <xdr:to>
          <xdr:col>5</xdr:col>
          <xdr:colOff>228600</xdr:colOff>
          <xdr:row>476</xdr:row>
          <xdr:rowOff>171450</xdr:rowOff>
        </xdr:to>
        <xdr:sp macro="" textlink="">
          <xdr:nvSpPr>
            <xdr:cNvPr id="149579" name="Check Box 75" hidden="1">
              <a:extLst>
                <a:ext uri="{63B3BB69-23CF-44E3-9099-C40C66FF867C}">
                  <a14:compatExt spid="_x0000_s149579"/>
                </a:ext>
                <a:ext uri="{FF2B5EF4-FFF2-40B4-BE49-F238E27FC236}">
                  <a16:creationId xmlns:a16="http://schemas.microsoft.com/office/drawing/2014/main" id="{00000000-0008-0000-0D00-00004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476</xdr:row>
          <xdr:rowOff>152400</xdr:rowOff>
        </xdr:from>
        <xdr:to>
          <xdr:col>5</xdr:col>
          <xdr:colOff>228600</xdr:colOff>
          <xdr:row>477</xdr:row>
          <xdr:rowOff>171450</xdr:rowOff>
        </xdr:to>
        <xdr:sp macro="" textlink="">
          <xdr:nvSpPr>
            <xdr:cNvPr id="149580" name="Check Box 76" hidden="1">
              <a:extLst>
                <a:ext uri="{63B3BB69-23CF-44E3-9099-C40C66FF867C}">
                  <a14:compatExt spid="_x0000_s149580"/>
                </a:ext>
                <a:ext uri="{FF2B5EF4-FFF2-40B4-BE49-F238E27FC236}">
                  <a16:creationId xmlns:a16="http://schemas.microsoft.com/office/drawing/2014/main" id="{00000000-0008-0000-0D00-00004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477</xdr:row>
          <xdr:rowOff>152400</xdr:rowOff>
        </xdr:from>
        <xdr:to>
          <xdr:col>5</xdr:col>
          <xdr:colOff>228600</xdr:colOff>
          <xdr:row>478</xdr:row>
          <xdr:rowOff>171450</xdr:rowOff>
        </xdr:to>
        <xdr:sp macro="" textlink="">
          <xdr:nvSpPr>
            <xdr:cNvPr id="149581" name="Check Box 77" hidden="1">
              <a:extLst>
                <a:ext uri="{63B3BB69-23CF-44E3-9099-C40C66FF867C}">
                  <a14:compatExt spid="_x0000_s149581"/>
                </a:ext>
                <a:ext uri="{FF2B5EF4-FFF2-40B4-BE49-F238E27FC236}">
                  <a16:creationId xmlns:a16="http://schemas.microsoft.com/office/drawing/2014/main" id="{00000000-0008-0000-0D00-00004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478</xdr:row>
          <xdr:rowOff>152400</xdr:rowOff>
        </xdr:from>
        <xdr:to>
          <xdr:col>5</xdr:col>
          <xdr:colOff>228600</xdr:colOff>
          <xdr:row>479</xdr:row>
          <xdr:rowOff>171450</xdr:rowOff>
        </xdr:to>
        <xdr:sp macro="" textlink="">
          <xdr:nvSpPr>
            <xdr:cNvPr id="149582" name="Check Box 78" hidden="1">
              <a:extLst>
                <a:ext uri="{63B3BB69-23CF-44E3-9099-C40C66FF867C}">
                  <a14:compatExt spid="_x0000_s149582"/>
                </a:ext>
                <a:ext uri="{FF2B5EF4-FFF2-40B4-BE49-F238E27FC236}">
                  <a16:creationId xmlns:a16="http://schemas.microsoft.com/office/drawing/2014/main" id="{00000000-0008-0000-0D00-00004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479</xdr:row>
          <xdr:rowOff>152400</xdr:rowOff>
        </xdr:from>
        <xdr:to>
          <xdr:col>5</xdr:col>
          <xdr:colOff>228600</xdr:colOff>
          <xdr:row>480</xdr:row>
          <xdr:rowOff>171450</xdr:rowOff>
        </xdr:to>
        <xdr:sp macro="" textlink="">
          <xdr:nvSpPr>
            <xdr:cNvPr id="149583" name="Check Box 79" hidden="1">
              <a:extLst>
                <a:ext uri="{63B3BB69-23CF-44E3-9099-C40C66FF867C}">
                  <a14:compatExt spid="_x0000_s149583"/>
                </a:ext>
                <a:ext uri="{FF2B5EF4-FFF2-40B4-BE49-F238E27FC236}">
                  <a16:creationId xmlns:a16="http://schemas.microsoft.com/office/drawing/2014/main" id="{00000000-0008-0000-0D00-00004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480</xdr:row>
          <xdr:rowOff>152400</xdr:rowOff>
        </xdr:from>
        <xdr:to>
          <xdr:col>5</xdr:col>
          <xdr:colOff>228600</xdr:colOff>
          <xdr:row>481</xdr:row>
          <xdr:rowOff>171450</xdr:rowOff>
        </xdr:to>
        <xdr:sp macro="" textlink="">
          <xdr:nvSpPr>
            <xdr:cNvPr id="149584" name="Check Box 80" hidden="1">
              <a:extLst>
                <a:ext uri="{63B3BB69-23CF-44E3-9099-C40C66FF867C}">
                  <a14:compatExt spid="_x0000_s149584"/>
                </a:ext>
                <a:ext uri="{FF2B5EF4-FFF2-40B4-BE49-F238E27FC236}">
                  <a16:creationId xmlns:a16="http://schemas.microsoft.com/office/drawing/2014/main" id="{00000000-0008-0000-0D00-00005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481</xdr:row>
          <xdr:rowOff>152400</xdr:rowOff>
        </xdr:from>
        <xdr:to>
          <xdr:col>5</xdr:col>
          <xdr:colOff>228600</xdr:colOff>
          <xdr:row>482</xdr:row>
          <xdr:rowOff>171450</xdr:rowOff>
        </xdr:to>
        <xdr:sp macro="" textlink="">
          <xdr:nvSpPr>
            <xdr:cNvPr id="149585" name="Check Box 81" hidden="1">
              <a:extLst>
                <a:ext uri="{63B3BB69-23CF-44E3-9099-C40C66FF867C}">
                  <a14:compatExt spid="_x0000_s149585"/>
                </a:ext>
                <a:ext uri="{FF2B5EF4-FFF2-40B4-BE49-F238E27FC236}">
                  <a16:creationId xmlns:a16="http://schemas.microsoft.com/office/drawing/2014/main" id="{00000000-0008-0000-0D00-00005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482</xdr:row>
          <xdr:rowOff>152400</xdr:rowOff>
        </xdr:from>
        <xdr:to>
          <xdr:col>5</xdr:col>
          <xdr:colOff>228600</xdr:colOff>
          <xdr:row>483</xdr:row>
          <xdr:rowOff>171450</xdr:rowOff>
        </xdr:to>
        <xdr:sp macro="" textlink="">
          <xdr:nvSpPr>
            <xdr:cNvPr id="149586" name="Check Box 82" hidden="1">
              <a:extLst>
                <a:ext uri="{63B3BB69-23CF-44E3-9099-C40C66FF867C}">
                  <a14:compatExt spid="_x0000_s149586"/>
                </a:ext>
                <a:ext uri="{FF2B5EF4-FFF2-40B4-BE49-F238E27FC236}">
                  <a16:creationId xmlns:a16="http://schemas.microsoft.com/office/drawing/2014/main" id="{00000000-0008-0000-0D00-00005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483</xdr:row>
          <xdr:rowOff>152400</xdr:rowOff>
        </xdr:from>
        <xdr:to>
          <xdr:col>5</xdr:col>
          <xdr:colOff>228600</xdr:colOff>
          <xdr:row>484</xdr:row>
          <xdr:rowOff>171450</xdr:rowOff>
        </xdr:to>
        <xdr:sp macro="" textlink="">
          <xdr:nvSpPr>
            <xdr:cNvPr id="149587" name="Check Box 83" hidden="1">
              <a:extLst>
                <a:ext uri="{63B3BB69-23CF-44E3-9099-C40C66FF867C}">
                  <a14:compatExt spid="_x0000_s149587"/>
                </a:ext>
                <a:ext uri="{FF2B5EF4-FFF2-40B4-BE49-F238E27FC236}">
                  <a16:creationId xmlns:a16="http://schemas.microsoft.com/office/drawing/2014/main" id="{00000000-0008-0000-0D00-00005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449</xdr:row>
          <xdr:rowOff>0</xdr:rowOff>
        </xdr:from>
        <xdr:to>
          <xdr:col>2</xdr:col>
          <xdr:colOff>641350</xdr:colOff>
          <xdr:row>450</xdr:row>
          <xdr:rowOff>19050</xdr:rowOff>
        </xdr:to>
        <xdr:sp macro="" textlink="">
          <xdr:nvSpPr>
            <xdr:cNvPr id="149588" name="Check Box 84" hidden="1">
              <a:extLst>
                <a:ext uri="{63B3BB69-23CF-44E3-9099-C40C66FF867C}">
                  <a14:compatExt spid="_x0000_s149588"/>
                </a:ext>
                <a:ext uri="{FF2B5EF4-FFF2-40B4-BE49-F238E27FC236}">
                  <a16:creationId xmlns:a16="http://schemas.microsoft.com/office/drawing/2014/main" id="{00000000-0008-0000-0D00-00005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449</xdr:row>
          <xdr:rowOff>0</xdr:rowOff>
        </xdr:from>
        <xdr:to>
          <xdr:col>5</xdr:col>
          <xdr:colOff>565150</xdr:colOff>
          <xdr:row>450</xdr:row>
          <xdr:rowOff>19050</xdr:rowOff>
        </xdr:to>
        <xdr:sp macro="" textlink="">
          <xdr:nvSpPr>
            <xdr:cNvPr id="149589" name="Check Box 85" hidden="1">
              <a:extLst>
                <a:ext uri="{63B3BB69-23CF-44E3-9099-C40C66FF867C}">
                  <a14:compatExt spid="_x0000_s149589"/>
                </a:ext>
                <a:ext uri="{FF2B5EF4-FFF2-40B4-BE49-F238E27FC236}">
                  <a16:creationId xmlns:a16="http://schemas.microsoft.com/office/drawing/2014/main" id="{00000000-0008-0000-0D00-00005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49596" name="Check Box 92" hidden="1">
              <a:extLst>
                <a:ext uri="{63B3BB69-23CF-44E3-9099-C40C66FF867C}">
                  <a14:compatExt spid="_x0000_s149596"/>
                </a:ext>
                <a:ext uri="{FF2B5EF4-FFF2-40B4-BE49-F238E27FC236}">
                  <a16:creationId xmlns:a16="http://schemas.microsoft.com/office/drawing/2014/main" id="{00000000-0008-0000-0D00-00005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49597" name="Check Box 93" hidden="1">
              <a:extLst>
                <a:ext uri="{63B3BB69-23CF-44E3-9099-C40C66FF867C}">
                  <a14:compatExt spid="_x0000_s149597"/>
                </a:ext>
                <a:ext uri="{FF2B5EF4-FFF2-40B4-BE49-F238E27FC236}">
                  <a16:creationId xmlns:a16="http://schemas.microsoft.com/office/drawing/2014/main" id="{00000000-0008-0000-0D00-00005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49598" name="Check Box 94" hidden="1">
              <a:extLst>
                <a:ext uri="{63B3BB69-23CF-44E3-9099-C40C66FF867C}">
                  <a14:compatExt spid="_x0000_s149598"/>
                </a:ext>
                <a:ext uri="{FF2B5EF4-FFF2-40B4-BE49-F238E27FC236}">
                  <a16:creationId xmlns:a16="http://schemas.microsoft.com/office/drawing/2014/main" id="{00000000-0008-0000-0D00-00005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281</xdr:row>
          <xdr:rowOff>152400</xdr:rowOff>
        </xdr:from>
        <xdr:to>
          <xdr:col>5</xdr:col>
          <xdr:colOff>228600</xdr:colOff>
          <xdr:row>282</xdr:row>
          <xdr:rowOff>171450</xdr:rowOff>
        </xdr:to>
        <xdr:sp macro="" textlink="">
          <xdr:nvSpPr>
            <xdr:cNvPr id="149599" name="Check Box 95" hidden="1">
              <a:extLst>
                <a:ext uri="{63B3BB69-23CF-44E3-9099-C40C66FF867C}">
                  <a14:compatExt spid="_x0000_s149599"/>
                </a:ext>
                <a:ext uri="{FF2B5EF4-FFF2-40B4-BE49-F238E27FC236}">
                  <a16:creationId xmlns:a16="http://schemas.microsoft.com/office/drawing/2014/main" id="{00000000-0008-0000-0D00-00005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282</xdr:row>
          <xdr:rowOff>152400</xdr:rowOff>
        </xdr:from>
        <xdr:to>
          <xdr:col>5</xdr:col>
          <xdr:colOff>228600</xdr:colOff>
          <xdr:row>283</xdr:row>
          <xdr:rowOff>171450</xdr:rowOff>
        </xdr:to>
        <xdr:sp macro="" textlink="">
          <xdr:nvSpPr>
            <xdr:cNvPr id="149600" name="Check Box 96" hidden="1">
              <a:extLst>
                <a:ext uri="{63B3BB69-23CF-44E3-9099-C40C66FF867C}">
                  <a14:compatExt spid="_x0000_s149600"/>
                </a:ext>
                <a:ext uri="{FF2B5EF4-FFF2-40B4-BE49-F238E27FC236}">
                  <a16:creationId xmlns:a16="http://schemas.microsoft.com/office/drawing/2014/main" id="{00000000-0008-0000-0D00-00006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283</xdr:row>
          <xdr:rowOff>152400</xdr:rowOff>
        </xdr:from>
        <xdr:to>
          <xdr:col>5</xdr:col>
          <xdr:colOff>228600</xdr:colOff>
          <xdr:row>284</xdr:row>
          <xdr:rowOff>171450</xdr:rowOff>
        </xdr:to>
        <xdr:sp macro="" textlink="">
          <xdr:nvSpPr>
            <xdr:cNvPr id="149601" name="Check Box 97" hidden="1">
              <a:extLst>
                <a:ext uri="{63B3BB69-23CF-44E3-9099-C40C66FF867C}">
                  <a14:compatExt spid="_x0000_s149601"/>
                </a:ext>
                <a:ext uri="{FF2B5EF4-FFF2-40B4-BE49-F238E27FC236}">
                  <a16:creationId xmlns:a16="http://schemas.microsoft.com/office/drawing/2014/main" id="{00000000-0008-0000-0D00-00006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284</xdr:row>
          <xdr:rowOff>152400</xdr:rowOff>
        </xdr:from>
        <xdr:to>
          <xdr:col>5</xdr:col>
          <xdr:colOff>228600</xdr:colOff>
          <xdr:row>285</xdr:row>
          <xdr:rowOff>171450</xdr:rowOff>
        </xdr:to>
        <xdr:sp macro="" textlink="">
          <xdr:nvSpPr>
            <xdr:cNvPr id="149602" name="Check Box 98" hidden="1">
              <a:extLst>
                <a:ext uri="{63B3BB69-23CF-44E3-9099-C40C66FF867C}">
                  <a14:compatExt spid="_x0000_s149602"/>
                </a:ext>
                <a:ext uri="{FF2B5EF4-FFF2-40B4-BE49-F238E27FC236}">
                  <a16:creationId xmlns:a16="http://schemas.microsoft.com/office/drawing/2014/main" id="{00000000-0008-0000-0D00-00006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285</xdr:row>
          <xdr:rowOff>152400</xdr:rowOff>
        </xdr:from>
        <xdr:to>
          <xdr:col>5</xdr:col>
          <xdr:colOff>228600</xdr:colOff>
          <xdr:row>286</xdr:row>
          <xdr:rowOff>171450</xdr:rowOff>
        </xdr:to>
        <xdr:sp macro="" textlink="">
          <xdr:nvSpPr>
            <xdr:cNvPr id="149603" name="Check Box 99" hidden="1">
              <a:extLst>
                <a:ext uri="{63B3BB69-23CF-44E3-9099-C40C66FF867C}">
                  <a14:compatExt spid="_x0000_s149603"/>
                </a:ext>
                <a:ext uri="{FF2B5EF4-FFF2-40B4-BE49-F238E27FC236}">
                  <a16:creationId xmlns:a16="http://schemas.microsoft.com/office/drawing/2014/main" id="{00000000-0008-0000-0D00-00006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286</xdr:row>
          <xdr:rowOff>152400</xdr:rowOff>
        </xdr:from>
        <xdr:to>
          <xdr:col>5</xdr:col>
          <xdr:colOff>228600</xdr:colOff>
          <xdr:row>287</xdr:row>
          <xdr:rowOff>171450</xdr:rowOff>
        </xdr:to>
        <xdr:sp macro="" textlink="">
          <xdr:nvSpPr>
            <xdr:cNvPr id="149604" name="Check Box 100" hidden="1">
              <a:extLst>
                <a:ext uri="{63B3BB69-23CF-44E3-9099-C40C66FF867C}">
                  <a14:compatExt spid="_x0000_s149604"/>
                </a:ext>
                <a:ext uri="{FF2B5EF4-FFF2-40B4-BE49-F238E27FC236}">
                  <a16:creationId xmlns:a16="http://schemas.microsoft.com/office/drawing/2014/main" id="{00000000-0008-0000-0D00-00006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287</xdr:row>
          <xdr:rowOff>152400</xdr:rowOff>
        </xdr:from>
        <xdr:to>
          <xdr:col>5</xdr:col>
          <xdr:colOff>228600</xdr:colOff>
          <xdr:row>288</xdr:row>
          <xdr:rowOff>171450</xdr:rowOff>
        </xdr:to>
        <xdr:sp macro="" textlink="">
          <xdr:nvSpPr>
            <xdr:cNvPr id="149605" name="Check Box 101" hidden="1">
              <a:extLst>
                <a:ext uri="{63B3BB69-23CF-44E3-9099-C40C66FF867C}">
                  <a14:compatExt spid="_x0000_s149605"/>
                </a:ext>
                <a:ext uri="{FF2B5EF4-FFF2-40B4-BE49-F238E27FC236}">
                  <a16:creationId xmlns:a16="http://schemas.microsoft.com/office/drawing/2014/main" id="{00000000-0008-0000-0D00-00006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288</xdr:row>
          <xdr:rowOff>152400</xdr:rowOff>
        </xdr:from>
        <xdr:to>
          <xdr:col>5</xdr:col>
          <xdr:colOff>228600</xdr:colOff>
          <xdr:row>289</xdr:row>
          <xdr:rowOff>171450</xdr:rowOff>
        </xdr:to>
        <xdr:sp macro="" textlink="">
          <xdr:nvSpPr>
            <xdr:cNvPr id="149606" name="Check Box 102" hidden="1">
              <a:extLst>
                <a:ext uri="{63B3BB69-23CF-44E3-9099-C40C66FF867C}">
                  <a14:compatExt spid="_x0000_s149606"/>
                </a:ext>
                <a:ext uri="{FF2B5EF4-FFF2-40B4-BE49-F238E27FC236}">
                  <a16:creationId xmlns:a16="http://schemas.microsoft.com/office/drawing/2014/main" id="{00000000-0008-0000-0D00-00006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289</xdr:row>
          <xdr:rowOff>152400</xdr:rowOff>
        </xdr:from>
        <xdr:to>
          <xdr:col>5</xdr:col>
          <xdr:colOff>228600</xdr:colOff>
          <xdr:row>290</xdr:row>
          <xdr:rowOff>171450</xdr:rowOff>
        </xdr:to>
        <xdr:sp macro="" textlink="">
          <xdr:nvSpPr>
            <xdr:cNvPr id="149607" name="Check Box 103" hidden="1">
              <a:extLst>
                <a:ext uri="{63B3BB69-23CF-44E3-9099-C40C66FF867C}">
                  <a14:compatExt spid="_x0000_s149607"/>
                </a:ext>
                <a:ext uri="{FF2B5EF4-FFF2-40B4-BE49-F238E27FC236}">
                  <a16:creationId xmlns:a16="http://schemas.microsoft.com/office/drawing/2014/main" id="{00000000-0008-0000-0D00-00006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281</xdr:row>
          <xdr:rowOff>152400</xdr:rowOff>
        </xdr:from>
        <xdr:to>
          <xdr:col>5</xdr:col>
          <xdr:colOff>228600</xdr:colOff>
          <xdr:row>282</xdr:row>
          <xdr:rowOff>171450</xdr:rowOff>
        </xdr:to>
        <xdr:sp macro="" textlink="">
          <xdr:nvSpPr>
            <xdr:cNvPr id="149608" name="Check Box 104" hidden="1">
              <a:extLst>
                <a:ext uri="{63B3BB69-23CF-44E3-9099-C40C66FF867C}">
                  <a14:compatExt spid="_x0000_s149608"/>
                </a:ext>
                <a:ext uri="{FF2B5EF4-FFF2-40B4-BE49-F238E27FC236}">
                  <a16:creationId xmlns:a16="http://schemas.microsoft.com/office/drawing/2014/main" id="{00000000-0008-0000-0D00-00006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282</xdr:row>
          <xdr:rowOff>152400</xdr:rowOff>
        </xdr:from>
        <xdr:to>
          <xdr:col>5</xdr:col>
          <xdr:colOff>228600</xdr:colOff>
          <xdr:row>283</xdr:row>
          <xdr:rowOff>171450</xdr:rowOff>
        </xdr:to>
        <xdr:sp macro="" textlink="">
          <xdr:nvSpPr>
            <xdr:cNvPr id="149609" name="Check Box 105" hidden="1">
              <a:extLst>
                <a:ext uri="{63B3BB69-23CF-44E3-9099-C40C66FF867C}">
                  <a14:compatExt spid="_x0000_s149609"/>
                </a:ext>
                <a:ext uri="{FF2B5EF4-FFF2-40B4-BE49-F238E27FC236}">
                  <a16:creationId xmlns:a16="http://schemas.microsoft.com/office/drawing/2014/main" id="{00000000-0008-0000-0D00-00006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283</xdr:row>
          <xdr:rowOff>152400</xdr:rowOff>
        </xdr:from>
        <xdr:to>
          <xdr:col>5</xdr:col>
          <xdr:colOff>228600</xdr:colOff>
          <xdr:row>284</xdr:row>
          <xdr:rowOff>171450</xdr:rowOff>
        </xdr:to>
        <xdr:sp macro="" textlink="">
          <xdr:nvSpPr>
            <xdr:cNvPr id="149610" name="Check Box 106" hidden="1">
              <a:extLst>
                <a:ext uri="{63B3BB69-23CF-44E3-9099-C40C66FF867C}">
                  <a14:compatExt spid="_x0000_s149610"/>
                </a:ext>
                <a:ext uri="{FF2B5EF4-FFF2-40B4-BE49-F238E27FC236}">
                  <a16:creationId xmlns:a16="http://schemas.microsoft.com/office/drawing/2014/main" id="{00000000-0008-0000-0D00-00006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284</xdr:row>
          <xdr:rowOff>152400</xdr:rowOff>
        </xdr:from>
        <xdr:to>
          <xdr:col>5</xdr:col>
          <xdr:colOff>228600</xdr:colOff>
          <xdr:row>285</xdr:row>
          <xdr:rowOff>171450</xdr:rowOff>
        </xdr:to>
        <xdr:sp macro="" textlink="">
          <xdr:nvSpPr>
            <xdr:cNvPr id="149611" name="Check Box 107" hidden="1">
              <a:extLst>
                <a:ext uri="{63B3BB69-23CF-44E3-9099-C40C66FF867C}">
                  <a14:compatExt spid="_x0000_s149611"/>
                </a:ext>
                <a:ext uri="{FF2B5EF4-FFF2-40B4-BE49-F238E27FC236}">
                  <a16:creationId xmlns:a16="http://schemas.microsoft.com/office/drawing/2014/main" id="{00000000-0008-0000-0D00-00006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285</xdr:row>
          <xdr:rowOff>152400</xdr:rowOff>
        </xdr:from>
        <xdr:to>
          <xdr:col>5</xdr:col>
          <xdr:colOff>228600</xdr:colOff>
          <xdr:row>286</xdr:row>
          <xdr:rowOff>171450</xdr:rowOff>
        </xdr:to>
        <xdr:sp macro="" textlink="">
          <xdr:nvSpPr>
            <xdr:cNvPr id="149612" name="Check Box 108" hidden="1">
              <a:extLst>
                <a:ext uri="{63B3BB69-23CF-44E3-9099-C40C66FF867C}">
                  <a14:compatExt spid="_x0000_s149612"/>
                </a:ext>
                <a:ext uri="{FF2B5EF4-FFF2-40B4-BE49-F238E27FC236}">
                  <a16:creationId xmlns:a16="http://schemas.microsoft.com/office/drawing/2014/main" id="{00000000-0008-0000-0D00-00006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286</xdr:row>
          <xdr:rowOff>152400</xdr:rowOff>
        </xdr:from>
        <xdr:to>
          <xdr:col>5</xdr:col>
          <xdr:colOff>228600</xdr:colOff>
          <xdr:row>287</xdr:row>
          <xdr:rowOff>171450</xdr:rowOff>
        </xdr:to>
        <xdr:sp macro="" textlink="">
          <xdr:nvSpPr>
            <xdr:cNvPr id="149613" name="Check Box 109" hidden="1">
              <a:extLst>
                <a:ext uri="{63B3BB69-23CF-44E3-9099-C40C66FF867C}">
                  <a14:compatExt spid="_x0000_s149613"/>
                </a:ext>
                <a:ext uri="{FF2B5EF4-FFF2-40B4-BE49-F238E27FC236}">
                  <a16:creationId xmlns:a16="http://schemas.microsoft.com/office/drawing/2014/main" id="{00000000-0008-0000-0D00-00006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287</xdr:row>
          <xdr:rowOff>152400</xdr:rowOff>
        </xdr:from>
        <xdr:to>
          <xdr:col>5</xdr:col>
          <xdr:colOff>228600</xdr:colOff>
          <xdr:row>288</xdr:row>
          <xdr:rowOff>171450</xdr:rowOff>
        </xdr:to>
        <xdr:sp macro="" textlink="">
          <xdr:nvSpPr>
            <xdr:cNvPr id="149614" name="Check Box 110" hidden="1">
              <a:extLst>
                <a:ext uri="{63B3BB69-23CF-44E3-9099-C40C66FF867C}">
                  <a14:compatExt spid="_x0000_s149614"/>
                </a:ext>
                <a:ext uri="{FF2B5EF4-FFF2-40B4-BE49-F238E27FC236}">
                  <a16:creationId xmlns:a16="http://schemas.microsoft.com/office/drawing/2014/main" id="{00000000-0008-0000-0D00-00006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288</xdr:row>
          <xdr:rowOff>152400</xdr:rowOff>
        </xdr:from>
        <xdr:to>
          <xdr:col>5</xdr:col>
          <xdr:colOff>228600</xdr:colOff>
          <xdr:row>289</xdr:row>
          <xdr:rowOff>171450</xdr:rowOff>
        </xdr:to>
        <xdr:sp macro="" textlink="">
          <xdr:nvSpPr>
            <xdr:cNvPr id="149615" name="Check Box 111" hidden="1">
              <a:extLst>
                <a:ext uri="{63B3BB69-23CF-44E3-9099-C40C66FF867C}">
                  <a14:compatExt spid="_x0000_s149615"/>
                </a:ext>
                <a:ext uri="{FF2B5EF4-FFF2-40B4-BE49-F238E27FC236}">
                  <a16:creationId xmlns:a16="http://schemas.microsoft.com/office/drawing/2014/main" id="{00000000-0008-0000-0D00-00006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289</xdr:row>
          <xdr:rowOff>152400</xdr:rowOff>
        </xdr:from>
        <xdr:to>
          <xdr:col>5</xdr:col>
          <xdr:colOff>228600</xdr:colOff>
          <xdr:row>290</xdr:row>
          <xdr:rowOff>171450</xdr:rowOff>
        </xdr:to>
        <xdr:sp macro="" textlink="">
          <xdr:nvSpPr>
            <xdr:cNvPr id="149616" name="Check Box 112" hidden="1">
              <a:extLst>
                <a:ext uri="{63B3BB69-23CF-44E3-9099-C40C66FF867C}">
                  <a14:compatExt spid="_x0000_s149616"/>
                </a:ext>
                <a:ext uri="{FF2B5EF4-FFF2-40B4-BE49-F238E27FC236}">
                  <a16:creationId xmlns:a16="http://schemas.microsoft.com/office/drawing/2014/main" id="{00000000-0008-0000-0D00-00007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378</xdr:row>
          <xdr:rowOff>152400</xdr:rowOff>
        </xdr:from>
        <xdr:to>
          <xdr:col>5</xdr:col>
          <xdr:colOff>228600</xdr:colOff>
          <xdr:row>379</xdr:row>
          <xdr:rowOff>171450</xdr:rowOff>
        </xdr:to>
        <xdr:sp macro="" textlink="">
          <xdr:nvSpPr>
            <xdr:cNvPr id="149617" name="Check Box 113" hidden="1">
              <a:extLst>
                <a:ext uri="{63B3BB69-23CF-44E3-9099-C40C66FF867C}">
                  <a14:compatExt spid="_x0000_s149617"/>
                </a:ext>
                <a:ext uri="{FF2B5EF4-FFF2-40B4-BE49-F238E27FC236}">
                  <a16:creationId xmlns:a16="http://schemas.microsoft.com/office/drawing/2014/main" id="{00000000-0008-0000-0D00-00007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379</xdr:row>
          <xdr:rowOff>152400</xdr:rowOff>
        </xdr:from>
        <xdr:to>
          <xdr:col>5</xdr:col>
          <xdr:colOff>228600</xdr:colOff>
          <xdr:row>380</xdr:row>
          <xdr:rowOff>171450</xdr:rowOff>
        </xdr:to>
        <xdr:sp macro="" textlink="">
          <xdr:nvSpPr>
            <xdr:cNvPr id="149618" name="Check Box 114" hidden="1">
              <a:extLst>
                <a:ext uri="{63B3BB69-23CF-44E3-9099-C40C66FF867C}">
                  <a14:compatExt spid="_x0000_s149618"/>
                </a:ext>
                <a:ext uri="{FF2B5EF4-FFF2-40B4-BE49-F238E27FC236}">
                  <a16:creationId xmlns:a16="http://schemas.microsoft.com/office/drawing/2014/main" id="{00000000-0008-0000-0D00-00007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380</xdr:row>
          <xdr:rowOff>152400</xdr:rowOff>
        </xdr:from>
        <xdr:to>
          <xdr:col>5</xdr:col>
          <xdr:colOff>228600</xdr:colOff>
          <xdr:row>381</xdr:row>
          <xdr:rowOff>171450</xdr:rowOff>
        </xdr:to>
        <xdr:sp macro="" textlink="">
          <xdr:nvSpPr>
            <xdr:cNvPr id="149619" name="Check Box 115" hidden="1">
              <a:extLst>
                <a:ext uri="{63B3BB69-23CF-44E3-9099-C40C66FF867C}">
                  <a14:compatExt spid="_x0000_s149619"/>
                </a:ext>
                <a:ext uri="{FF2B5EF4-FFF2-40B4-BE49-F238E27FC236}">
                  <a16:creationId xmlns:a16="http://schemas.microsoft.com/office/drawing/2014/main" id="{00000000-0008-0000-0D00-00007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381</xdr:row>
          <xdr:rowOff>152400</xdr:rowOff>
        </xdr:from>
        <xdr:to>
          <xdr:col>5</xdr:col>
          <xdr:colOff>228600</xdr:colOff>
          <xdr:row>382</xdr:row>
          <xdr:rowOff>171450</xdr:rowOff>
        </xdr:to>
        <xdr:sp macro="" textlink="">
          <xdr:nvSpPr>
            <xdr:cNvPr id="149620" name="Check Box 116" hidden="1">
              <a:extLst>
                <a:ext uri="{63B3BB69-23CF-44E3-9099-C40C66FF867C}">
                  <a14:compatExt spid="_x0000_s149620"/>
                </a:ext>
                <a:ext uri="{FF2B5EF4-FFF2-40B4-BE49-F238E27FC236}">
                  <a16:creationId xmlns:a16="http://schemas.microsoft.com/office/drawing/2014/main" id="{00000000-0008-0000-0D00-00007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382</xdr:row>
          <xdr:rowOff>152400</xdr:rowOff>
        </xdr:from>
        <xdr:to>
          <xdr:col>5</xdr:col>
          <xdr:colOff>228600</xdr:colOff>
          <xdr:row>383</xdr:row>
          <xdr:rowOff>171450</xdr:rowOff>
        </xdr:to>
        <xdr:sp macro="" textlink="">
          <xdr:nvSpPr>
            <xdr:cNvPr id="149621" name="Check Box 117" hidden="1">
              <a:extLst>
                <a:ext uri="{63B3BB69-23CF-44E3-9099-C40C66FF867C}">
                  <a14:compatExt spid="_x0000_s149621"/>
                </a:ext>
                <a:ext uri="{FF2B5EF4-FFF2-40B4-BE49-F238E27FC236}">
                  <a16:creationId xmlns:a16="http://schemas.microsoft.com/office/drawing/2014/main" id="{00000000-0008-0000-0D00-00007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383</xdr:row>
          <xdr:rowOff>152400</xdr:rowOff>
        </xdr:from>
        <xdr:to>
          <xdr:col>5</xdr:col>
          <xdr:colOff>228600</xdr:colOff>
          <xdr:row>384</xdr:row>
          <xdr:rowOff>171450</xdr:rowOff>
        </xdr:to>
        <xdr:sp macro="" textlink="">
          <xdr:nvSpPr>
            <xdr:cNvPr id="149622" name="Check Box 118" hidden="1">
              <a:extLst>
                <a:ext uri="{63B3BB69-23CF-44E3-9099-C40C66FF867C}">
                  <a14:compatExt spid="_x0000_s149622"/>
                </a:ext>
                <a:ext uri="{FF2B5EF4-FFF2-40B4-BE49-F238E27FC236}">
                  <a16:creationId xmlns:a16="http://schemas.microsoft.com/office/drawing/2014/main" id="{00000000-0008-0000-0D00-00007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384</xdr:row>
          <xdr:rowOff>152400</xdr:rowOff>
        </xdr:from>
        <xdr:to>
          <xdr:col>5</xdr:col>
          <xdr:colOff>228600</xdr:colOff>
          <xdr:row>385</xdr:row>
          <xdr:rowOff>171450</xdr:rowOff>
        </xdr:to>
        <xdr:sp macro="" textlink="">
          <xdr:nvSpPr>
            <xdr:cNvPr id="149623" name="Check Box 119" hidden="1">
              <a:extLst>
                <a:ext uri="{63B3BB69-23CF-44E3-9099-C40C66FF867C}">
                  <a14:compatExt spid="_x0000_s149623"/>
                </a:ext>
                <a:ext uri="{FF2B5EF4-FFF2-40B4-BE49-F238E27FC236}">
                  <a16:creationId xmlns:a16="http://schemas.microsoft.com/office/drawing/2014/main" id="{00000000-0008-0000-0D00-00007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385</xdr:row>
          <xdr:rowOff>152400</xdr:rowOff>
        </xdr:from>
        <xdr:to>
          <xdr:col>5</xdr:col>
          <xdr:colOff>228600</xdr:colOff>
          <xdr:row>386</xdr:row>
          <xdr:rowOff>171450</xdr:rowOff>
        </xdr:to>
        <xdr:sp macro="" textlink="">
          <xdr:nvSpPr>
            <xdr:cNvPr id="149624" name="Check Box 120" hidden="1">
              <a:extLst>
                <a:ext uri="{63B3BB69-23CF-44E3-9099-C40C66FF867C}">
                  <a14:compatExt spid="_x0000_s149624"/>
                </a:ext>
                <a:ext uri="{FF2B5EF4-FFF2-40B4-BE49-F238E27FC236}">
                  <a16:creationId xmlns:a16="http://schemas.microsoft.com/office/drawing/2014/main" id="{00000000-0008-0000-0D00-00007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386</xdr:row>
          <xdr:rowOff>152400</xdr:rowOff>
        </xdr:from>
        <xdr:to>
          <xdr:col>5</xdr:col>
          <xdr:colOff>228600</xdr:colOff>
          <xdr:row>387</xdr:row>
          <xdr:rowOff>171450</xdr:rowOff>
        </xdr:to>
        <xdr:sp macro="" textlink="">
          <xdr:nvSpPr>
            <xdr:cNvPr id="149625" name="Check Box 121" hidden="1">
              <a:extLst>
                <a:ext uri="{63B3BB69-23CF-44E3-9099-C40C66FF867C}">
                  <a14:compatExt spid="_x0000_s149625"/>
                </a:ext>
                <a:ext uri="{FF2B5EF4-FFF2-40B4-BE49-F238E27FC236}">
                  <a16:creationId xmlns:a16="http://schemas.microsoft.com/office/drawing/2014/main" id="{00000000-0008-0000-0D00-00007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378</xdr:row>
          <xdr:rowOff>152400</xdr:rowOff>
        </xdr:from>
        <xdr:to>
          <xdr:col>5</xdr:col>
          <xdr:colOff>228600</xdr:colOff>
          <xdr:row>379</xdr:row>
          <xdr:rowOff>171450</xdr:rowOff>
        </xdr:to>
        <xdr:sp macro="" textlink="">
          <xdr:nvSpPr>
            <xdr:cNvPr id="149626" name="Check Box 122" hidden="1">
              <a:extLst>
                <a:ext uri="{63B3BB69-23CF-44E3-9099-C40C66FF867C}">
                  <a14:compatExt spid="_x0000_s149626"/>
                </a:ext>
                <a:ext uri="{FF2B5EF4-FFF2-40B4-BE49-F238E27FC236}">
                  <a16:creationId xmlns:a16="http://schemas.microsoft.com/office/drawing/2014/main" id="{00000000-0008-0000-0D00-00007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379</xdr:row>
          <xdr:rowOff>152400</xdr:rowOff>
        </xdr:from>
        <xdr:to>
          <xdr:col>5</xdr:col>
          <xdr:colOff>228600</xdr:colOff>
          <xdr:row>380</xdr:row>
          <xdr:rowOff>171450</xdr:rowOff>
        </xdr:to>
        <xdr:sp macro="" textlink="">
          <xdr:nvSpPr>
            <xdr:cNvPr id="149627" name="Check Box 123" hidden="1">
              <a:extLst>
                <a:ext uri="{63B3BB69-23CF-44E3-9099-C40C66FF867C}">
                  <a14:compatExt spid="_x0000_s149627"/>
                </a:ext>
                <a:ext uri="{FF2B5EF4-FFF2-40B4-BE49-F238E27FC236}">
                  <a16:creationId xmlns:a16="http://schemas.microsoft.com/office/drawing/2014/main" id="{00000000-0008-0000-0D00-00007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380</xdr:row>
          <xdr:rowOff>152400</xdr:rowOff>
        </xdr:from>
        <xdr:to>
          <xdr:col>5</xdr:col>
          <xdr:colOff>228600</xdr:colOff>
          <xdr:row>381</xdr:row>
          <xdr:rowOff>171450</xdr:rowOff>
        </xdr:to>
        <xdr:sp macro="" textlink="">
          <xdr:nvSpPr>
            <xdr:cNvPr id="149628" name="Check Box 124" hidden="1">
              <a:extLst>
                <a:ext uri="{63B3BB69-23CF-44E3-9099-C40C66FF867C}">
                  <a14:compatExt spid="_x0000_s149628"/>
                </a:ext>
                <a:ext uri="{FF2B5EF4-FFF2-40B4-BE49-F238E27FC236}">
                  <a16:creationId xmlns:a16="http://schemas.microsoft.com/office/drawing/2014/main" id="{00000000-0008-0000-0D00-00007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381</xdr:row>
          <xdr:rowOff>152400</xdr:rowOff>
        </xdr:from>
        <xdr:to>
          <xdr:col>5</xdr:col>
          <xdr:colOff>228600</xdr:colOff>
          <xdr:row>382</xdr:row>
          <xdr:rowOff>171450</xdr:rowOff>
        </xdr:to>
        <xdr:sp macro="" textlink="">
          <xdr:nvSpPr>
            <xdr:cNvPr id="149629" name="Check Box 125" hidden="1">
              <a:extLst>
                <a:ext uri="{63B3BB69-23CF-44E3-9099-C40C66FF867C}">
                  <a14:compatExt spid="_x0000_s149629"/>
                </a:ext>
                <a:ext uri="{FF2B5EF4-FFF2-40B4-BE49-F238E27FC236}">
                  <a16:creationId xmlns:a16="http://schemas.microsoft.com/office/drawing/2014/main" id="{00000000-0008-0000-0D00-00007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382</xdr:row>
          <xdr:rowOff>152400</xdr:rowOff>
        </xdr:from>
        <xdr:to>
          <xdr:col>5</xdr:col>
          <xdr:colOff>228600</xdr:colOff>
          <xdr:row>383</xdr:row>
          <xdr:rowOff>171450</xdr:rowOff>
        </xdr:to>
        <xdr:sp macro="" textlink="">
          <xdr:nvSpPr>
            <xdr:cNvPr id="149630" name="Check Box 126" hidden="1">
              <a:extLst>
                <a:ext uri="{63B3BB69-23CF-44E3-9099-C40C66FF867C}">
                  <a14:compatExt spid="_x0000_s149630"/>
                </a:ext>
                <a:ext uri="{FF2B5EF4-FFF2-40B4-BE49-F238E27FC236}">
                  <a16:creationId xmlns:a16="http://schemas.microsoft.com/office/drawing/2014/main" id="{00000000-0008-0000-0D00-00007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383</xdr:row>
          <xdr:rowOff>152400</xdr:rowOff>
        </xdr:from>
        <xdr:to>
          <xdr:col>5</xdr:col>
          <xdr:colOff>228600</xdr:colOff>
          <xdr:row>384</xdr:row>
          <xdr:rowOff>171450</xdr:rowOff>
        </xdr:to>
        <xdr:sp macro="" textlink="">
          <xdr:nvSpPr>
            <xdr:cNvPr id="149631" name="Check Box 127" hidden="1">
              <a:extLst>
                <a:ext uri="{63B3BB69-23CF-44E3-9099-C40C66FF867C}">
                  <a14:compatExt spid="_x0000_s149631"/>
                </a:ext>
                <a:ext uri="{FF2B5EF4-FFF2-40B4-BE49-F238E27FC236}">
                  <a16:creationId xmlns:a16="http://schemas.microsoft.com/office/drawing/2014/main" id="{00000000-0008-0000-0D00-00007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384</xdr:row>
          <xdr:rowOff>152400</xdr:rowOff>
        </xdr:from>
        <xdr:to>
          <xdr:col>5</xdr:col>
          <xdr:colOff>228600</xdr:colOff>
          <xdr:row>385</xdr:row>
          <xdr:rowOff>171450</xdr:rowOff>
        </xdr:to>
        <xdr:sp macro="" textlink="">
          <xdr:nvSpPr>
            <xdr:cNvPr id="149632" name="Check Box 128" hidden="1">
              <a:extLst>
                <a:ext uri="{63B3BB69-23CF-44E3-9099-C40C66FF867C}">
                  <a14:compatExt spid="_x0000_s149632"/>
                </a:ext>
                <a:ext uri="{FF2B5EF4-FFF2-40B4-BE49-F238E27FC236}">
                  <a16:creationId xmlns:a16="http://schemas.microsoft.com/office/drawing/2014/main" id="{00000000-0008-0000-0D00-00008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385</xdr:row>
          <xdr:rowOff>152400</xdr:rowOff>
        </xdr:from>
        <xdr:to>
          <xdr:col>5</xdr:col>
          <xdr:colOff>228600</xdr:colOff>
          <xdr:row>386</xdr:row>
          <xdr:rowOff>171450</xdr:rowOff>
        </xdr:to>
        <xdr:sp macro="" textlink="">
          <xdr:nvSpPr>
            <xdr:cNvPr id="149633" name="Check Box 129" hidden="1">
              <a:extLst>
                <a:ext uri="{63B3BB69-23CF-44E3-9099-C40C66FF867C}">
                  <a14:compatExt spid="_x0000_s149633"/>
                </a:ext>
                <a:ext uri="{FF2B5EF4-FFF2-40B4-BE49-F238E27FC236}">
                  <a16:creationId xmlns:a16="http://schemas.microsoft.com/office/drawing/2014/main" id="{00000000-0008-0000-0D00-00008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386</xdr:row>
          <xdr:rowOff>152400</xdr:rowOff>
        </xdr:from>
        <xdr:to>
          <xdr:col>5</xdr:col>
          <xdr:colOff>228600</xdr:colOff>
          <xdr:row>387</xdr:row>
          <xdr:rowOff>171450</xdr:rowOff>
        </xdr:to>
        <xdr:sp macro="" textlink="">
          <xdr:nvSpPr>
            <xdr:cNvPr id="149634" name="Check Box 130" hidden="1">
              <a:extLst>
                <a:ext uri="{63B3BB69-23CF-44E3-9099-C40C66FF867C}">
                  <a14:compatExt spid="_x0000_s149634"/>
                </a:ext>
                <a:ext uri="{FF2B5EF4-FFF2-40B4-BE49-F238E27FC236}">
                  <a16:creationId xmlns:a16="http://schemas.microsoft.com/office/drawing/2014/main" id="{00000000-0008-0000-0D00-00008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378</xdr:row>
          <xdr:rowOff>152400</xdr:rowOff>
        </xdr:from>
        <xdr:to>
          <xdr:col>5</xdr:col>
          <xdr:colOff>228600</xdr:colOff>
          <xdr:row>379</xdr:row>
          <xdr:rowOff>171450</xdr:rowOff>
        </xdr:to>
        <xdr:sp macro="" textlink="">
          <xdr:nvSpPr>
            <xdr:cNvPr id="149635" name="Check Box 131" hidden="1">
              <a:extLst>
                <a:ext uri="{63B3BB69-23CF-44E3-9099-C40C66FF867C}">
                  <a14:compatExt spid="_x0000_s149635"/>
                </a:ext>
                <a:ext uri="{FF2B5EF4-FFF2-40B4-BE49-F238E27FC236}">
                  <a16:creationId xmlns:a16="http://schemas.microsoft.com/office/drawing/2014/main" id="{00000000-0008-0000-0D00-00008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379</xdr:row>
          <xdr:rowOff>152400</xdr:rowOff>
        </xdr:from>
        <xdr:to>
          <xdr:col>5</xdr:col>
          <xdr:colOff>228600</xdr:colOff>
          <xdr:row>380</xdr:row>
          <xdr:rowOff>171450</xdr:rowOff>
        </xdr:to>
        <xdr:sp macro="" textlink="">
          <xdr:nvSpPr>
            <xdr:cNvPr id="149636" name="Check Box 132" hidden="1">
              <a:extLst>
                <a:ext uri="{63B3BB69-23CF-44E3-9099-C40C66FF867C}">
                  <a14:compatExt spid="_x0000_s149636"/>
                </a:ext>
                <a:ext uri="{FF2B5EF4-FFF2-40B4-BE49-F238E27FC236}">
                  <a16:creationId xmlns:a16="http://schemas.microsoft.com/office/drawing/2014/main" id="{00000000-0008-0000-0D00-00008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380</xdr:row>
          <xdr:rowOff>152400</xdr:rowOff>
        </xdr:from>
        <xdr:to>
          <xdr:col>5</xdr:col>
          <xdr:colOff>228600</xdr:colOff>
          <xdr:row>381</xdr:row>
          <xdr:rowOff>171450</xdr:rowOff>
        </xdr:to>
        <xdr:sp macro="" textlink="">
          <xdr:nvSpPr>
            <xdr:cNvPr id="149637" name="Check Box 133" hidden="1">
              <a:extLst>
                <a:ext uri="{63B3BB69-23CF-44E3-9099-C40C66FF867C}">
                  <a14:compatExt spid="_x0000_s149637"/>
                </a:ext>
                <a:ext uri="{FF2B5EF4-FFF2-40B4-BE49-F238E27FC236}">
                  <a16:creationId xmlns:a16="http://schemas.microsoft.com/office/drawing/2014/main" id="{00000000-0008-0000-0D00-00008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381</xdr:row>
          <xdr:rowOff>152400</xdr:rowOff>
        </xdr:from>
        <xdr:to>
          <xdr:col>5</xdr:col>
          <xdr:colOff>228600</xdr:colOff>
          <xdr:row>382</xdr:row>
          <xdr:rowOff>171450</xdr:rowOff>
        </xdr:to>
        <xdr:sp macro="" textlink="">
          <xdr:nvSpPr>
            <xdr:cNvPr id="149638" name="Check Box 134" hidden="1">
              <a:extLst>
                <a:ext uri="{63B3BB69-23CF-44E3-9099-C40C66FF867C}">
                  <a14:compatExt spid="_x0000_s149638"/>
                </a:ext>
                <a:ext uri="{FF2B5EF4-FFF2-40B4-BE49-F238E27FC236}">
                  <a16:creationId xmlns:a16="http://schemas.microsoft.com/office/drawing/2014/main" id="{00000000-0008-0000-0D00-00008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382</xdr:row>
          <xdr:rowOff>152400</xdr:rowOff>
        </xdr:from>
        <xdr:to>
          <xdr:col>5</xdr:col>
          <xdr:colOff>228600</xdr:colOff>
          <xdr:row>383</xdr:row>
          <xdr:rowOff>171450</xdr:rowOff>
        </xdr:to>
        <xdr:sp macro="" textlink="">
          <xdr:nvSpPr>
            <xdr:cNvPr id="149639" name="Check Box 135" hidden="1">
              <a:extLst>
                <a:ext uri="{63B3BB69-23CF-44E3-9099-C40C66FF867C}">
                  <a14:compatExt spid="_x0000_s149639"/>
                </a:ext>
                <a:ext uri="{FF2B5EF4-FFF2-40B4-BE49-F238E27FC236}">
                  <a16:creationId xmlns:a16="http://schemas.microsoft.com/office/drawing/2014/main" id="{00000000-0008-0000-0D00-00008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383</xdr:row>
          <xdr:rowOff>152400</xdr:rowOff>
        </xdr:from>
        <xdr:to>
          <xdr:col>5</xdr:col>
          <xdr:colOff>228600</xdr:colOff>
          <xdr:row>384</xdr:row>
          <xdr:rowOff>171450</xdr:rowOff>
        </xdr:to>
        <xdr:sp macro="" textlink="">
          <xdr:nvSpPr>
            <xdr:cNvPr id="149640" name="Check Box 136" hidden="1">
              <a:extLst>
                <a:ext uri="{63B3BB69-23CF-44E3-9099-C40C66FF867C}">
                  <a14:compatExt spid="_x0000_s149640"/>
                </a:ext>
                <a:ext uri="{FF2B5EF4-FFF2-40B4-BE49-F238E27FC236}">
                  <a16:creationId xmlns:a16="http://schemas.microsoft.com/office/drawing/2014/main" id="{00000000-0008-0000-0D00-00008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384</xdr:row>
          <xdr:rowOff>152400</xdr:rowOff>
        </xdr:from>
        <xdr:to>
          <xdr:col>5</xdr:col>
          <xdr:colOff>228600</xdr:colOff>
          <xdr:row>385</xdr:row>
          <xdr:rowOff>171450</xdr:rowOff>
        </xdr:to>
        <xdr:sp macro="" textlink="">
          <xdr:nvSpPr>
            <xdr:cNvPr id="149641" name="Check Box 137" hidden="1">
              <a:extLst>
                <a:ext uri="{63B3BB69-23CF-44E3-9099-C40C66FF867C}">
                  <a14:compatExt spid="_x0000_s149641"/>
                </a:ext>
                <a:ext uri="{FF2B5EF4-FFF2-40B4-BE49-F238E27FC236}">
                  <a16:creationId xmlns:a16="http://schemas.microsoft.com/office/drawing/2014/main" id="{00000000-0008-0000-0D00-00008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385</xdr:row>
          <xdr:rowOff>152400</xdr:rowOff>
        </xdr:from>
        <xdr:to>
          <xdr:col>5</xdr:col>
          <xdr:colOff>228600</xdr:colOff>
          <xdr:row>386</xdr:row>
          <xdr:rowOff>171450</xdr:rowOff>
        </xdr:to>
        <xdr:sp macro="" textlink="">
          <xdr:nvSpPr>
            <xdr:cNvPr id="149642" name="Check Box 138" hidden="1">
              <a:extLst>
                <a:ext uri="{63B3BB69-23CF-44E3-9099-C40C66FF867C}">
                  <a14:compatExt spid="_x0000_s149642"/>
                </a:ext>
                <a:ext uri="{FF2B5EF4-FFF2-40B4-BE49-F238E27FC236}">
                  <a16:creationId xmlns:a16="http://schemas.microsoft.com/office/drawing/2014/main" id="{00000000-0008-0000-0D00-00008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386</xdr:row>
          <xdr:rowOff>152400</xdr:rowOff>
        </xdr:from>
        <xdr:to>
          <xdr:col>5</xdr:col>
          <xdr:colOff>228600</xdr:colOff>
          <xdr:row>387</xdr:row>
          <xdr:rowOff>171450</xdr:rowOff>
        </xdr:to>
        <xdr:sp macro="" textlink="">
          <xdr:nvSpPr>
            <xdr:cNvPr id="149643" name="Check Box 139" hidden="1">
              <a:extLst>
                <a:ext uri="{63B3BB69-23CF-44E3-9099-C40C66FF867C}">
                  <a14:compatExt spid="_x0000_s149643"/>
                </a:ext>
                <a:ext uri="{FF2B5EF4-FFF2-40B4-BE49-F238E27FC236}">
                  <a16:creationId xmlns:a16="http://schemas.microsoft.com/office/drawing/2014/main" id="{00000000-0008-0000-0D00-00008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475</xdr:row>
          <xdr:rowOff>152400</xdr:rowOff>
        </xdr:from>
        <xdr:to>
          <xdr:col>5</xdr:col>
          <xdr:colOff>228600</xdr:colOff>
          <xdr:row>476</xdr:row>
          <xdr:rowOff>171450</xdr:rowOff>
        </xdr:to>
        <xdr:sp macro="" textlink="">
          <xdr:nvSpPr>
            <xdr:cNvPr id="149644" name="Check Box 140" hidden="1">
              <a:extLst>
                <a:ext uri="{63B3BB69-23CF-44E3-9099-C40C66FF867C}">
                  <a14:compatExt spid="_x0000_s149644"/>
                </a:ext>
                <a:ext uri="{FF2B5EF4-FFF2-40B4-BE49-F238E27FC236}">
                  <a16:creationId xmlns:a16="http://schemas.microsoft.com/office/drawing/2014/main" id="{00000000-0008-0000-0D00-00008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476</xdr:row>
          <xdr:rowOff>152400</xdr:rowOff>
        </xdr:from>
        <xdr:to>
          <xdr:col>5</xdr:col>
          <xdr:colOff>228600</xdr:colOff>
          <xdr:row>477</xdr:row>
          <xdr:rowOff>171450</xdr:rowOff>
        </xdr:to>
        <xdr:sp macro="" textlink="">
          <xdr:nvSpPr>
            <xdr:cNvPr id="149645" name="Check Box 141" hidden="1">
              <a:extLst>
                <a:ext uri="{63B3BB69-23CF-44E3-9099-C40C66FF867C}">
                  <a14:compatExt spid="_x0000_s149645"/>
                </a:ext>
                <a:ext uri="{FF2B5EF4-FFF2-40B4-BE49-F238E27FC236}">
                  <a16:creationId xmlns:a16="http://schemas.microsoft.com/office/drawing/2014/main" id="{00000000-0008-0000-0D00-00008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477</xdr:row>
          <xdr:rowOff>152400</xdr:rowOff>
        </xdr:from>
        <xdr:to>
          <xdr:col>5</xdr:col>
          <xdr:colOff>228600</xdr:colOff>
          <xdr:row>478</xdr:row>
          <xdr:rowOff>171450</xdr:rowOff>
        </xdr:to>
        <xdr:sp macro="" textlink="">
          <xdr:nvSpPr>
            <xdr:cNvPr id="149646" name="Check Box 142" hidden="1">
              <a:extLst>
                <a:ext uri="{63B3BB69-23CF-44E3-9099-C40C66FF867C}">
                  <a14:compatExt spid="_x0000_s149646"/>
                </a:ext>
                <a:ext uri="{FF2B5EF4-FFF2-40B4-BE49-F238E27FC236}">
                  <a16:creationId xmlns:a16="http://schemas.microsoft.com/office/drawing/2014/main" id="{00000000-0008-0000-0D00-00008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478</xdr:row>
          <xdr:rowOff>152400</xdr:rowOff>
        </xdr:from>
        <xdr:to>
          <xdr:col>5</xdr:col>
          <xdr:colOff>228600</xdr:colOff>
          <xdr:row>479</xdr:row>
          <xdr:rowOff>171450</xdr:rowOff>
        </xdr:to>
        <xdr:sp macro="" textlink="">
          <xdr:nvSpPr>
            <xdr:cNvPr id="149647" name="Check Box 143" hidden="1">
              <a:extLst>
                <a:ext uri="{63B3BB69-23CF-44E3-9099-C40C66FF867C}">
                  <a14:compatExt spid="_x0000_s149647"/>
                </a:ext>
                <a:ext uri="{FF2B5EF4-FFF2-40B4-BE49-F238E27FC236}">
                  <a16:creationId xmlns:a16="http://schemas.microsoft.com/office/drawing/2014/main" id="{00000000-0008-0000-0D00-00008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479</xdr:row>
          <xdr:rowOff>152400</xdr:rowOff>
        </xdr:from>
        <xdr:to>
          <xdr:col>5</xdr:col>
          <xdr:colOff>228600</xdr:colOff>
          <xdr:row>480</xdr:row>
          <xdr:rowOff>171450</xdr:rowOff>
        </xdr:to>
        <xdr:sp macro="" textlink="">
          <xdr:nvSpPr>
            <xdr:cNvPr id="149648" name="Check Box 144" hidden="1">
              <a:extLst>
                <a:ext uri="{63B3BB69-23CF-44E3-9099-C40C66FF867C}">
                  <a14:compatExt spid="_x0000_s149648"/>
                </a:ext>
                <a:ext uri="{FF2B5EF4-FFF2-40B4-BE49-F238E27FC236}">
                  <a16:creationId xmlns:a16="http://schemas.microsoft.com/office/drawing/2014/main" id="{00000000-0008-0000-0D00-00009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480</xdr:row>
          <xdr:rowOff>152400</xdr:rowOff>
        </xdr:from>
        <xdr:to>
          <xdr:col>5</xdr:col>
          <xdr:colOff>228600</xdr:colOff>
          <xdr:row>481</xdr:row>
          <xdr:rowOff>171450</xdr:rowOff>
        </xdr:to>
        <xdr:sp macro="" textlink="">
          <xdr:nvSpPr>
            <xdr:cNvPr id="149649" name="Check Box 145" hidden="1">
              <a:extLst>
                <a:ext uri="{63B3BB69-23CF-44E3-9099-C40C66FF867C}">
                  <a14:compatExt spid="_x0000_s149649"/>
                </a:ext>
                <a:ext uri="{FF2B5EF4-FFF2-40B4-BE49-F238E27FC236}">
                  <a16:creationId xmlns:a16="http://schemas.microsoft.com/office/drawing/2014/main" id="{00000000-0008-0000-0D00-00009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481</xdr:row>
          <xdr:rowOff>152400</xdr:rowOff>
        </xdr:from>
        <xdr:to>
          <xdr:col>5</xdr:col>
          <xdr:colOff>228600</xdr:colOff>
          <xdr:row>482</xdr:row>
          <xdr:rowOff>171450</xdr:rowOff>
        </xdr:to>
        <xdr:sp macro="" textlink="">
          <xdr:nvSpPr>
            <xdr:cNvPr id="149650" name="Check Box 146" hidden="1">
              <a:extLst>
                <a:ext uri="{63B3BB69-23CF-44E3-9099-C40C66FF867C}">
                  <a14:compatExt spid="_x0000_s149650"/>
                </a:ext>
                <a:ext uri="{FF2B5EF4-FFF2-40B4-BE49-F238E27FC236}">
                  <a16:creationId xmlns:a16="http://schemas.microsoft.com/office/drawing/2014/main" id="{00000000-0008-0000-0D00-00009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482</xdr:row>
          <xdr:rowOff>152400</xdr:rowOff>
        </xdr:from>
        <xdr:to>
          <xdr:col>5</xdr:col>
          <xdr:colOff>228600</xdr:colOff>
          <xdr:row>483</xdr:row>
          <xdr:rowOff>171450</xdr:rowOff>
        </xdr:to>
        <xdr:sp macro="" textlink="">
          <xdr:nvSpPr>
            <xdr:cNvPr id="149651" name="Check Box 147" hidden="1">
              <a:extLst>
                <a:ext uri="{63B3BB69-23CF-44E3-9099-C40C66FF867C}">
                  <a14:compatExt spid="_x0000_s149651"/>
                </a:ext>
                <a:ext uri="{FF2B5EF4-FFF2-40B4-BE49-F238E27FC236}">
                  <a16:creationId xmlns:a16="http://schemas.microsoft.com/office/drawing/2014/main" id="{00000000-0008-0000-0D00-00009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483</xdr:row>
          <xdr:rowOff>152400</xdr:rowOff>
        </xdr:from>
        <xdr:to>
          <xdr:col>5</xdr:col>
          <xdr:colOff>228600</xdr:colOff>
          <xdr:row>484</xdr:row>
          <xdr:rowOff>171450</xdr:rowOff>
        </xdr:to>
        <xdr:sp macro="" textlink="">
          <xdr:nvSpPr>
            <xdr:cNvPr id="149652" name="Check Box 148" hidden="1">
              <a:extLst>
                <a:ext uri="{63B3BB69-23CF-44E3-9099-C40C66FF867C}">
                  <a14:compatExt spid="_x0000_s149652"/>
                </a:ext>
                <a:ext uri="{FF2B5EF4-FFF2-40B4-BE49-F238E27FC236}">
                  <a16:creationId xmlns:a16="http://schemas.microsoft.com/office/drawing/2014/main" id="{00000000-0008-0000-0D00-00009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475</xdr:row>
          <xdr:rowOff>152400</xdr:rowOff>
        </xdr:from>
        <xdr:to>
          <xdr:col>5</xdr:col>
          <xdr:colOff>228600</xdr:colOff>
          <xdr:row>476</xdr:row>
          <xdr:rowOff>171450</xdr:rowOff>
        </xdr:to>
        <xdr:sp macro="" textlink="">
          <xdr:nvSpPr>
            <xdr:cNvPr id="149653" name="Check Box 149" hidden="1">
              <a:extLst>
                <a:ext uri="{63B3BB69-23CF-44E3-9099-C40C66FF867C}">
                  <a14:compatExt spid="_x0000_s149653"/>
                </a:ext>
                <a:ext uri="{FF2B5EF4-FFF2-40B4-BE49-F238E27FC236}">
                  <a16:creationId xmlns:a16="http://schemas.microsoft.com/office/drawing/2014/main" id="{00000000-0008-0000-0D00-00009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476</xdr:row>
          <xdr:rowOff>152400</xdr:rowOff>
        </xdr:from>
        <xdr:to>
          <xdr:col>5</xdr:col>
          <xdr:colOff>228600</xdr:colOff>
          <xdr:row>477</xdr:row>
          <xdr:rowOff>171450</xdr:rowOff>
        </xdr:to>
        <xdr:sp macro="" textlink="">
          <xdr:nvSpPr>
            <xdr:cNvPr id="149654" name="Check Box 150" hidden="1">
              <a:extLst>
                <a:ext uri="{63B3BB69-23CF-44E3-9099-C40C66FF867C}">
                  <a14:compatExt spid="_x0000_s149654"/>
                </a:ext>
                <a:ext uri="{FF2B5EF4-FFF2-40B4-BE49-F238E27FC236}">
                  <a16:creationId xmlns:a16="http://schemas.microsoft.com/office/drawing/2014/main" id="{00000000-0008-0000-0D00-00009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477</xdr:row>
          <xdr:rowOff>152400</xdr:rowOff>
        </xdr:from>
        <xdr:to>
          <xdr:col>5</xdr:col>
          <xdr:colOff>228600</xdr:colOff>
          <xdr:row>478</xdr:row>
          <xdr:rowOff>171450</xdr:rowOff>
        </xdr:to>
        <xdr:sp macro="" textlink="">
          <xdr:nvSpPr>
            <xdr:cNvPr id="149655" name="Check Box 151" hidden="1">
              <a:extLst>
                <a:ext uri="{63B3BB69-23CF-44E3-9099-C40C66FF867C}">
                  <a14:compatExt spid="_x0000_s149655"/>
                </a:ext>
                <a:ext uri="{FF2B5EF4-FFF2-40B4-BE49-F238E27FC236}">
                  <a16:creationId xmlns:a16="http://schemas.microsoft.com/office/drawing/2014/main" id="{00000000-0008-0000-0D00-00009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478</xdr:row>
          <xdr:rowOff>152400</xdr:rowOff>
        </xdr:from>
        <xdr:to>
          <xdr:col>5</xdr:col>
          <xdr:colOff>228600</xdr:colOff>
          <xdr:row>479</xdr:row>
          <xdr:rowOff>171450</xdr:rowOff>
        </xdr:to>
        <xdr:sp macro="" textlink="">
          <xdr:nvSpPr>
            <xdr:cNvPr id="149656" name="Check Box 152" hidden="1">
              <a:extLst>
                <a:ext uri="{63B3BB69-23CF-44E3-9099-C40C66FF867C}">
                  <a14:compatExt spid="_x0000_s149656"/>
                </a:ext>
                <a:ext uri="{FF2B5EF4-FFF2-40B4-BE49-F238E27FC236}">
                  <a16:creationId xmlns:a16="http://schemas.microsoft.com/office/drawing/2014/main" id="{00000000-0008-0000-0D00-00009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479</xdr:row>
          <xdr:rowOff>152400</xdr:rowOff>
        </xdr:from>
        <xdr:to>
          <xdr:col>5</xdr:col>
          <xdr:colOff>228600</xdr:colOff>
          <xdr:row>480</xdr:row>
          <xdr:rowOff>171450</xdr:rowOff>
        </xdr:to>
        <xdr:sp macro="" textlink="">
          <xdr:nvSpPr>
            <xdr:cNvPr id="149657" name="Check Box 153" hidden="1">
              <a:extLst>
                <a:ext uri="{63B3BB69-23CF-44E3-9099-C40C66FF867C}">
                  <a14:compatExt spid="_x0000_s149657"/>
                </a:ext>
                <a:ext uri="{FF2B5EF4-FFF2-40B4-BE49-F238E27FC236}">
                  <a16:creationId xmlns:a16="http://schemas.microsoft.com/office/drawing/2014/main" id="{00000000-0008-0000-0D00-00009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480</xdr:row>
          <xdr:rowOff>152400</xdr:rowOff>
        </xdr:from>
        <xdr:to>
          <xdr:col>5</xdr:col>
          <xdr:colOff>228600</xdr:colOff>
          <xdr:row>481</xdr:row>
          <xdr:rowOff>171450</xdr:rowOff>
        </xdr:to>
        <xdr:sp macro="" textlink="">
          <xdr:nvSpPr>
            <xdr:cNvPr id="149658" name="Check Box 154" hidden="1">
              <a:extLst>
                <a:ext uri="{63B3BB69-23CF-44E3-9099-C40C66FF867C}">
                  <a14:compatExt spid="_x0000_s149658"/>
                </a:ext>
                <a:ext uri="{FF2B5EF4-FFF2-40B4-BE49-F238E27FC236}">
                  <a16:creationId xmlns:a16="http://schemas.microsoft.com/office/drawing/2014/main" id="{00000000-0008-0000-0D00-00009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481</xdr:row>
          <xdr:rowOff>152400</xdr:rowOff>
        </xdr:from>
        <xdr:to>
          <xdr:col>5</xdr:col>
          <xdr:colOff>228600</xdr:colOff>
          <xdr:row>482</xdr:row>
          <xdr:rowOff>171450</xdr:rowOff>
        </xdr:to>
        <xdr:sp macro="" textlink="">
          <xdr:nvSpPr>
            <xdr:cNvPr id="149659" name="Check Box 155" hidden="1">
              <a:extLst>
                <a:ext uri="{63B3BB69-23CF-44E3-9099-C40C66FF867C}">
                  <a14:compatExt spid="_x0000_s149659"/>
                </a:ext>
                <a:ext uri="{FF2B5EF4-FFF2-40B4-BE49-F238E27FC236}">
                  <a16:creationId xmlns:a16="http://schemas.microsoft.com/office/drawing/2014/main" id="{00000000-0008-0000-0D00-00009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482</xdr:row>
          <xdr:rowOff>152400</xdr:rowOff>
        </xdr:from>
        <xdr:to>
          <xdr:col>5</xdr:col>
          <xdr:colOff>228600</xdr:colOff>
          <xdr:row>483</xdr:row>
          <xdr:rowOff>171450</xdr:rowOff>
        </xdr:to>
        <xdr:sp macro="" textlink="">
          <xdr:nvSpPr>
            <xdr:cNvPr id="149660" name="Check Box 156" hidden="1">
              <a:extLst>
                <a:ext uri="{63B3BB69-23CF-44E3-9099-C40C66FF867C}">
                  <a14:compatExt spid="_x0000_s149660"/>
                </a:ext>
                <a:ext uri="{FF2B5EF4-FFF2-40B4-BE49-F238E27FC236}">
                  <a16:creationId xmlns:a16="http://schemas.microsoft.com/office/drawing/2014/main" id="{00000000-0008-0000-0D00-00009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483</xdr:row>
          <xdr:rowOff>152400</xdr:rowOff>
        </xdr:from>
        <xdr:to>
          <xdr:col>5</xdr:col>
          <xdr:colOff>228600</xdr:colOff>
          <xdr:row>484</xdr:row>
          <xdr:rowOff>171450</xdr:rowOff>
        </xdr:to>
        <xdr:sp macro="" textlink="">
          <xdr:nvSpPr>
            <xdr:cNvPr id="149661" name="Check Box 157" hidden="1">
              <a:extLst>
                <a:ext uri="{63B3BB69-23CF-44E3-9099-C40C66FF867C}">
                  <a14:compatExt spid="_x0000_s149661"/>
                </a:ext>
                <a:ext uri="{FF2B5EF4-FFF2-40B4-BE49-F238E27FC236}">
                  <a16:creationId xmlns:a16="http://schemas.microsoft.com/office/drawing/2014/main" id="{00000000-0008-0000-0D00-00009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475</xdr:row>
          <xdr:rowOff>152400</xdr:rowOff>
        </xdr:from>
        <xdr:to>
          <xdr:col>5</xdr:col>
          <xdr:colOff>228600</xdr:colOff>
          <xdr:row>476</xdr:row>
          <xdr:rowOff>171450</xdr:rowOff>
        </xdr:to>
        <xdr:sp macro="" textlink="">
          <xdr:nvSpPr>
            <xdr:cNvPr id="149662" name="Check Box 158" hidden="1">
              <a:extLst>
                <a:ext uri="{63B3BB69-23CF-44E3-9099-C40C66FF867C}">
                  <a14:compatExt spid="_x0000_s149662"/>
                </a:ext>
                <a:ext uri="{FF2B5EF4-FFF2-40B4-BE49-F238E27FC236}">
                  <a16:creationId xmlns:a16="http://schemas.microsoft.com/office/drawing/2014/main" id="{00000000-0008-0000-0D00-00009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476</xdr:row>
          <xdr:rowOff>152400</xdr:rowOff>
        </xdr:from>
        <xdr:to>
          <xdr:col>5</xdr:col>
          <xdr:colOff>228600</xdr:colOff>
          <xdr:row>477</xdr:row>
          <xdr:rowOff>171450</xdr:rowOff>
        </xdr:to>
        <xdr:sp macro="" textlink="">
          <xdr:nvSpPr>
            <xdr:cNvPr id="149663" name="Check Box 159" hidden="1">
              <a:extLst>
                <a:ext uri="{63B3BB69-23CF-44E3-9099-C40C66FF867C}">
                  <a14:compatExt spid="_x0000_s149663"/>
                </a:ext>
                <a:ext uri="{FF2B5EF4-FFF2-40B4-BE49-F238E27FC236}">
                  <a16:creationId xmlns:a16="http://schemas.microsoft.com/office/drawing/2014/main" id="{00000000-0008-0000-0D00-00009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477</xdr:row>
          <xdr:rowOff>152400</xdr:rowOff>
        </xdr:from>
        <xdr:to>
          <xdr:col>5</xdr:col>
          <xdr:colOff>228600</xdr:colOff>
          <xdr:row>478</xdr:row>
          <xdr:rowOff>171450</xdr:rowOff>
        </xdr:to>
        <xdr:sp macro="" textlink="">
          <xdr:nvSpPr>
            <xdr:cNvPr id="149664" name="Check Box 160" hidden="1">
              <a:extLst>
                <a:ext uri="{63B3BB69-23CF-44E3-9099-C40C66FF867C}">
                  <a14:compatExt spid="_x0000_s149664"/>
                </a:ext>
                <a:ext uri="{FF2B5EF4-FFF2-40B4-BE49-F238E27FC236}">
                  <a16:creationId xmlns:a16="http://schemas.microsoft.com/office/drawing/2014/main" id="{00000000-0008-0000-0D00-0000A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478</xdr:row>
          <xdr:rowOff>152400</xdr:rowOff>
        </xdr:from>
        <xdr:to>
          <xdr:col>5</xdr:col>
          <xdr:colOff>228600</xdr:colOff>
          <xdr:row>479</xdr:row>
          <xdr:rowOff>171450</xdr:rowOff>
        </xdr:to>
        <xdr:sp macro="" textlink="">
          <xdr:nvSpPr>
            <xdr:cNvPr id="149665" name="Check Box 161" hidden="1">
              <a:extLst>
                <a:ext uri="{63B3BB69-23CF-44E3-9099-C40C66FF867C}">
                  <a14:compatExt spid="_x0000_s149665"/>
                </a:ext>
                <a:ext uri="{FF2B5EF4-FFF2-40B4-BE49-F238E27FC236}">
                  <a16:creationId xmlns:a16="http://schemas.microsoft.com/office/drawing/2014/main" id="{00000000-0008-0000-0D00-0000A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479</xdr:row>
          <xdr:rowOff>152400</xdr:rowOff>
        </xdr:from>
        <xdr:to>
          <xdr:col>5</xdr:col>
          <xdr:colOff>228600</xdr:colOff>
          <xdr:row>480</xdr:row>
          <xdr:rowOff>171450</xdr:rowOff>
        </xdr:to>
        <xdr:sp macro="" textlink="">
          <xdr:nvSpPr>
            <xdr:cNvPr id="149666" name="Check Box 162" hidden="1">
              <a:extLst>
                <a:ext uri="{63B3BB69-23CF-44E3-9099-C40C66FF867C}">
                  <a14:compatExt spid="_x0000_s149666"/>
                </a:ext>
                <a:ext uri="{FF2B5EF4-FFF2-40B4-BE49-F238E27FC236}">
                  <a16:creationId xmlns:a16="http://schemas.microsoft.com/office/drawing/2014/main" id="{00000000-0008-0000-0D00-0000A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480</xdr:row>
          <xdr:rowOff>152400</xdr:rowOff>
        </xdr:from>
        <xdr:to>
          <xdr:col>5</xdr:col>
          <xdr:colOff>228600</xdr:colOff>
          <xdr:row>481</xdr:row>
          <xdr:rowOff>171450</xdr:rowOff>
        </xdr:to>
        <xdr:sp macro="" textlink="">
          <xdr:nvSpPr>
            <xdr:cNvPr id="149667" name="Check Box 163" hidden="1">
              <a:extLst>
                <a:ext uri="{63B3BB69-23CF-44E3-9099-C40C66FF867C}">
                  <a14:compatExt spid="_x0000_s149667"/>
                </a:ext>
                <a:ext uri="{FF2B5EF4-FFF2-40B4-BE49-F238E27FC236}">
                  <a16:creationId xmlns:a16="http://schemas.microsoft.com/office/drawing/2014/main" id="{00000000-0008-0000-0D00-0000A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481</xdr:row>
          <xdr:rowOff>152400</xdr:rowOff>
        </xdr:from>
        <xdr:to>
          <xdr:col>5</xdr:col>
          <xdr:colOff>228600</xdr:colOff>
          <xdr:row>482</xdr:row>
          <xdr:rowOff>171450</xdr:rowOff>
        </xdr:to>
        <xdr:sp macro="" textlink="">
          <xdr:nvSpPr>
            <xdr:cNvPr id="149668" name="Check Box 164" hidden="1">
              <a:extLst>
                <a:ext uri="{63B3BB69-23CF-44E3-9099-C40C66FF867C}">
                  <a14:compatExt spid="_x0000_s149668"/>
                </a:ext>
                <a:ext uri="{FF2B5EF4-FFF2-40B4-BE49-F238E27FC236}">
                  <a16:creationId xmlns:a16="http://schemas.microsoft.com/office/drawing/2014/main" id="{00000000-0008-0000-0D00-0000A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482</xdr:row>
          <xdr:rowOff>152400</xdr:rowOff>
        </xdr:from>
        <xdr:to>
          <xdr:col>5</xdr:col>
          <xdr:colOff>228600</xdr:colOff>
          <xdr:row>483</xdr:row>
          <xdr:rowOff>171450</xdr:rowOff>
        </xdr:to>
        <xdr:sp macro="" textlink="">
          <xdr:nvSpPr>
            <xdr:cNvPr id="149669" name="Check Box 165" hidden="1">
              <a:extLst>
                <a:ext uri="{63B3BB69-23CF-44E3-9099-C40C66FF867C}">
                  <a14:compatExt spid="_x0000_s149669"/>
                </a:ext>
                <a:ext uri="{FF2B5EF4-FFF2-40B4-BE49-F238E27FC236}">
                  <a16:creationId xmlns:a16="http://schemas.microsoft.com/office/drawing/2014/main" id="{00000000-0008-0000-0D00-0000A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483</xdr:row>
          <xdr:rowOff>152400</xdr:rowOff>
        </xdr:from>
        <xdr:to>
          <xdr:col>5</xdr:col>
          <xdr:colOff>228600</xdr:colOff>
          <xdr:row>484</xdr:row>
          <xdr:rowOff>171450</xdr:rowOff>
        </xdr:to>
        <xdr:sp macro="" textlink="">
          <xdr:nvSpPr>
            <xdr:cNvPr id="149670" name="Check Box 166" hidden="1">
              <a:extLst>
                <a:ext uri="{63B3BB69-23CF-44E3-9099-C40C66FF867C}">
                  <a14:compatExt spid="_x0000_s149670"/>
                </a:ext>
                <a:ext uri="{FF2B5EF4-FFF2-40B4-BE49-F238E27FC236}">
                  <a16:creationId xmlns:a16="http://schemas.microsoft.com/office/drawing/2014/main" id="{00000000-0008-0000-0D00-0000A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475</xdr:row>
          <xdr:rowOff>152400</xdr:rowOff>
        </xdr:from>
        <xdr:to>
          <xdr:col>5</xdr:col>
          <xdr:colOff>228600</xdr:colOff>
          <xdr:row>476</xdr:row>
          <xdr:rowOff>171450</xdr:rowOff>
        </xdr:to>
        <xdr:sp macro="" textlink="">
          <xdr:nvSpPr>
            <xdr:cNvPr id="149671" name="Check Box 167" hidden="1">
              <a:extLst>
                <a:ext uri="{63B3BB69-23CF-44E3-9099-C40C66FF867C}">
                  <a14:compatExt spid="_x0000_s149671"/>
                </a:ext>
                <a:ext uri="{FF2B5EF4-FFF2-40B4-BE49-F238E27FC236}">
                  <a16:creationId xmlns:a16="http://schemas.microsoft.com/office/drawing/2014/main" id="{00000000-0008-0000-0D00-0000A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476</xdr:row>
          <xdr:rowOff>152400</xdr:rowOff>
        </xdr:from>
        <xdr:to>
          <xdr:col>5</xdr:col>
          <xdr:colOff>228600</xdr:colOff>
          <xdr:row>477</xdr:row>
          <xdr:rowOff>171450</xdr:rowOff>
        </xdr:to>
        <xdr:sp macro="" textlink="">
          <xdr:nvSpPr>
            <xdr:cNvPr id="149672" name="Check Box 168" hidden="1">
              <a:extLst>
                <a:ext uri="{63B3BB69-23CF-44E3-9099-C40C66FF867C}">
                  <a14:compatExt spid="_x0000_s149672"/>
                </a:ext>
                <a:ext uri="{FF2B5EF4-FFF2-40B4-BE49-F238E27FC236}">
                  <a16:creationId xmlns:a16="http://schemas.microsoft.com/office/drawing/2014/main" id="{00000000-0008-0000-0D00-0000A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477</xdr:row>
          <xdr:rowOff>152400</xdr:rowOff>
        </xdr:from>
        <xdr:to>
          <xdr:col>5</xdr:col>
          <xdr:colOff>228600</xdr:colOff>
          <xdr:row>478</xdr:row>
          <xdr:rowOff>171450</xdr:rowOff>
        </xdr:to>
        <xdr:sp macro="" textlink="">
          <xdr:nvSpPr>
            <xdr:cNvPr id="149673" name="Check Box 169" hidden="1">
              <a:extLst>
                <a:ext uri="{63B3BB69-23CF-44E3-9099-C40C66FF867C}">
                  <a14:compatExt spid="_x0000_s149673"/>
                </a:ext>
                <a:ext uri="{FF2B5EF4-FFF2-40B4-BE49-F238E27FC236}">
                  <a16:creationId xmlns:a16="http://schemas.microsoft.com/office/drawing/2014/main" id="{00000000-0008-0000-0D00-0000A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478</xdr:row>
          <xdr:rowOff>152400</xdr:rowOff>
        </xdr:from>
        <xdr:to>
          <xdr:col>5</xdr:col>
          <xdr:colOff>228600</xdr:colOff>
          <xdr:row>479</xdr:row>
          <xdr:rowOff>171450</xdr:rowOff>
        </xdr:to>
        <xdr:sp macro="" textlink="">
          <xdr:nvSpPr>
            <xdr:cNvPr id="149674" name="Check Box 170" hidden="1">
              <a:extLst>
                <a:ext uri="{63B3BB69-23CF-44E3-9099-C40C66FF867C}">
                  <a14:compatExt spid="_x0000_s149674"/>
                </a:ext>
                <a:ext uri="{FF2B5EF4-FFF2-40B4-BE49-F238E27FC236}">
                  <a16:creationId xmlns:a16="http://schemas.microsoft.com/office/drawing/2014/main" id="{00000000-0008-0000-0D00-0000A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479</xdr:row>
          <xdr:rowOff>152400</xdr:rowOff>
        </xdr:from>
        <xdr:to>
          <xdr:col>5</xdr:col>
          <xdr:colOff>228600</xdr:colOff>
          <xdr:row>480</xdr:row>
          <xdr:rowOff>171450</xdr:rowOff>
        </xdr:to>
        <xdr:sp macro="" textlink="">
          <xdr:nvSpPr>
            <xdr:cNvPr id="149675" name="Check Box 171" hidden="1">
              <a:extLst>
                <a:ext uri="{63B3BB69-23CF-44E3-9099-C40C66FF867C}">
                  <a14:compatExt spid="_x0000_s149675"/>
                </a:ext>
                <a:ext uri="{FF2B5EF4-FFF2-40B4-BE49-F238E27FC236}">
                  <a16:creationId xmlns:a16="http://schemas.microsoft.com/office/drawing/2014/main" id="{00000000-0008-0000-0D00-0000A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480</xdr:row>
          <xdr:rowOff>152400</xdr:rowOff>
        </xdr:from>
        <xdr:to>
          <xdr:col>5</xdr:col>
          <xdr:colOff>228600</xdr:colOff>
          <xdr:row>481</xdr:row>
          <xdr:rowOff>171450</xdr:rowOff>
        </xdr:to>
        <xdr:sp macro="" textlink="">
          <xdr:nvSpPr>
            <xdr:cNvPr id="149676" name="Check Box 172" hidden="1">
              <a:extLst>
                <a:ext uri="{63B3BB69-23CF-44E3-9099-C40C66FF867C}">
                  <a14:compatExt spid="_x0000_s149676"/>
                </a:ext>
                <a:ext uri="{FF2B5EF4-FFF2-40B4-BE49-F238E27FC236}">
                  <a16:creationId xmlns:a16="http://schemas.microsoft.com/office/drawing/2014/main" id="{00000000-0008-0000-0D00-0000A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481</xdr:row>
          <xdr:rowOff>152400</xdr:rowOff>
        </xdr:from>
        <xdr:to>
          <xdr:col>5</xdr:col>
          <xdr:colOff>228600</xdr:colOff>
          <xdr:row>482</xdr:row>
          <xdr:rowOff>171450</xdr:rowOff>
        </xdr:to>
        <xdr:sp macro="" textlink="">
          <xdr:nvSpPr>
            <xdr:cNvPr id="149677" name="Check Box 173" hidden="1">
              <a:extLst>
                <a:ext uri="{63B3BB69-23CF-44E3-9099-C40C66FF867C}">
                  <a14:compatExt spid="_x0000_s149677"/>
                </a:ext>
                <a:ext uri="{FF2B5EF4-FFF2-40B4-BE49-F238E27FC236}">
                  <a16:creationId xmlns:a16="http://schemas.microsoft.com/office/drawing/2014/main" id="{00000000-0008-0000-0D00-0000A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482</xdr:row>
          <xdr:rowOff>152400</xdr:rowOff>
        </xdr:from>
        <xdr:to>
          <xdr:col>5</xdr:col>
          <xdr:colOff>228600</xdr:colOff>
          <xdr:row>483</xdr:row>
          <xdr:rowOff>171450</xdr:rowOff>
        </xdr:to>
        <xdr:sp macro="" textlink="">
          <xdr:nvSpPr>
            <xdr:cNvPr id="149678" name="Check Box 174" hidden="1">
              <a:extLst>
                <a:ext uri="{63B3BB69-23CF-44E3-9099-C40C66FF867C}">
                  <a14:compatExt spid="_x0000_s149678"/>
                </a:ext>
                <a:ext uri="{FF2B5EF4-FFF2-40B4-BE49-F238E27FC236}">
                  <a16:creationId xmlns:a16="http://schemas.microsoft.com/office/drawing/2014/main" id="{00000000-0008-0000-0D00-0000A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483</xdr:row>
          <xdr:rowOff>152400</xdr:rowOff>
        </xdr:from>
        <xdr:to>
          <xdr:col>5</xdr:col>
          <xdr:colOff>228600</xdr:colOff>
          <xdr:row>484</xdr:row>
          <xdr:rowOff>171450</xdr:rowOff>
        </xdr:to>
        <xdr:sp macro="" textlink="">
          <xdr:nvSpPr>
            <xdr:cNvPr id="149679" name="Check Box 175" hidden="1">
              <a:extLst>
                <a:ext uri="{63B3BB69-23CF-44E3-9099-C40C66FF867C}">
                  <a14:compatExt spid="_x0000_s149679"/>
                </a:ext>
                <a:ext uri="{FF2B5EF4-FFF2-40B4-BE49-F238E27FC236}">
                  <a16:creationId xmlns:a16="http://schemas.microsoft.com/office/drawing/2014/main" id="{00000000-0008-0000-0D00-0000A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7</xdr:row>
          <xdr:rowOff>0</xdr:rowOff>
        </xdr:to>
        <xdr:sp macro="" textlink="">
          <xdr:nvSpPr>
            <xdr:cNvPr id="149680" name="Check Box 176" hidden="1">
              <a:extLst>
                <a:ext uri="{63B3BB69-23CF-44E3-9099-C40C66FF867C}">
                  <a14:compatExt spid="_x0000_s149680"/>
                </a:ext>
                <a:ext uri="{FF2B5EF4-FFF2-40B4-BE49-F238E27FC236}">
                  <a16:creationId xmlns:a16="http://schemas.microsoft.com/office/drawing/2014/main" id="{00000000-0008-0000-0D00-0000B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7</xdr:row>
          <xdr:rowOff>0</xdr:rowOff>
        </xdr:to>
        <xdr:sp macro="" textlink="">
          <xdr:nvSpPr>
            <xdr:cNvPr id="149681" name="Check Box 177" hidden="1">
              <a:extLst>
                <a:ext uri="{63B3BB69-23CF-44E3-9099-C40C66FF867C}">
                  <a14:compatExt spid="_x0000_s149681"/>
                </a:ext>
                <a:ext uri="{FF2B5EF4-FFF2-40B4-BE49-F238E27FC236}">
                  <a16:creationId xmlns:a16="http://schemas.microsoft.com/office/drawing/2014/main" id="{00000000-0008-0000-0D00-0000B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10</xdr:row>
          <xdr:rowOff>0</xdr:rowOff>
        </xdr:to>
        <xdr:sp macro="" textlink="">
          <xdr:nvSpPr>
            <xdr:cNvPr id="149682" name="Check Box 178" hidden="1">
              <a:extLst>
                <a:ext uri="{63B3BB69-23CF-44E3-9099-C40C66FF867C}">
                  <a14:compatExt spid="_x0000_s149682"/>
                </a:ext>
                <a:ext uri="{FF2B5EF4-FFF2-40B4-BE49-F238E27FC236}">
                  <a16:creationId xmlns:a16="http://schemas.microsoft.com/office/drawing/2014/main" id="{00000000-0008-0000-0D00-0000B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10</xdr:row>
          <xdr:rowOff>0</xdr:rowOff>
        </xdr:to>
        <xdr:sp macro="" textlink="">
          <xdr:nvSpPr>
            <xdr:cNvPr id="149683" name="Check Box 179" hidden="1">
              <a:extLst>
                <a:ext uri="{63B3BB69-23CF-44E3-9099-C40C66FF867C}">
                  <a14:compatExt spid="_x0000_s149683"/>
                </a:ext>
                <a:ext uri="{FF2B5EF4-FFF2-40B4-BE49-F238E27FC236}">
                  <a16:creationId xmlns:a16="http://schemas.microsoft.com/office/drawing/2014/main" id="{00000000-0008-0000-0D00-0000B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13</xdr:row>
          <xdr:rowOff>0</xdr:rowOff>
        </xdr:to>
        <xdr:sp macro="" textlink="">
          <xdr:nvSpPr>
            <xdr:cNvPr id="149684" name="Check Box 180" hidden="1">
              <a:extLst>
                <a:ext uri="{63B3BB69-23CF-44E3-9099-C40C66FF867C}">
                  <a14:compatExt spid="_x0000_s149684"/>
                </a:ext>
                <a:ext uri="{FF2B5EF4-FFF2-40B4-BE49-F238E27FC236}">
                  <a16:creationId xmlns:a16="http://schemas.microsoft.com/office/drawing/2014/main" id="{00000000-0008-0000-0D00-0000B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13</xdr:row>
          <xdr:rowOff>0</xdr:rowOff>
        </xdr:to>
        <xdr:sp macro="" textlink="">
          <xdr:nvSpPr>
            <xdr:cNvPr id="149685" name="Check Box 181" hidden="1">
              <a:extLst>
                <a:ext uri="{63B3BB69-23CF-44E3-9099-C40C66FF867C}">
                  <a14:compatExt spid="_x0000_s149685"/>
                </a:ext>
                <a:ext uri="{FF2B5EF4-FFF2-40B4-BE49-F238E27FC236}">
                  <a16:creationId xmlns:a16="http://schemas.microsoft.com/office/drawing/2014/main" id="{00000000-0008-0000-0D00-0000B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196850</xdr:rowOff>
        </xdr:from>
        <xdr:to>
          <xdr:col>5</xdr:col>
          <xdr:colOff>228600</xdr:colOff>
          <xdr:row>32</xdr:row>
          <xdr:rowOff>12700</xdr:rowOff>
        </xdr:to>
        <xdr:sp macro="" textlink="">
          <xdr:nvSpPr>
            <xdr:cNvPr id="149686" name="Check Box 182" hidden="1">
              <a:extLst>
                <a:ext uri="{63B3BB69-23CF-44E3-9099-C40C66FF867C}">
                  <a14:compatExt spid="_x0000_s149686"/>
                </a:ext>
                <a:ext uri="{FF2B5EF4-FFF2-40B4-BE49-F238E27FC236}">
                  <a16:creationId xmlns:a16="http://schemas.microsoft.com/office/drawing/2014/main" id="{00000000-0008-0000-0D00-0000B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184150</xdr:rowOff>
        </xdr:from>
        <xdr:to>
          <xdr:col>5</xdr:col>
          <xdr:colOff>228600</xdr:colOff>
          <xdr:row>33</xdr:row>
          <xdr:rowOff>0</xdr:rowOff>
        </xdr:to>
        <xdr:sp macro="" textlink="">
          <xdr:nvSpPr>
            <xdr:cNvPr id="149687" name="Check Box 183" hidden="1">
              <a:extLst>
                <a:ext uri="{63B3BB69-23CF-44E3-9099-C40C66FF867C}">
                  <a14:compatExt spid="_x0000_s149687"/>
                </a:ext>
                <a:ext uri="{FF2B5EF4-FFF2-40B4-BE49-F238E27FC236}">
                  <a16:creationId xmlns:a16="http://schemas.microsoft.com/office/drawing/2014/main" id="{00000000-0008-0000-0D00-0000B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0</xdr:rowOff>
        </xdr:from>
        <xdr:to>
          <xdr:col>5</xdr:col>
          <xdr:colOff>228600</xdr:colOff>
          <xdr:row>34</xdr:row>
          <xdr:rowOff>19050</xdr:rowOff>
        </xdr:to>
        <xdr:sp macro="" textlink="">
          <xdr:nvSpPr>
            <xdr:cNvPr id="149688" name="Check Box 184" hidden="1">
              <a:extLst>
                <a:ext uri="{63B3BB69-23CF-44E3-9099-C40C66FF867C}">
                  <a14:compatExt spid="_x0000_s149688"/>
                </a:ext>
                <a:ext uri="{FF2B5EF4-FFF2-40B4-BE49-F238E27FC236}">
                  <a16:creationId xmlns:a16="http://schemas.microsoft.com/office/drawing/2014/main" id="{00000000-0008-0000-0D00-0000B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0</xdr:rowOff>
        </xdr:from>
        <xdr:to>
          <xdr:col>5</xdr:col>
          <xdr:colOff>228600</xdr:colOff>
          <xdr:row>35</xdr:row>
          <xdr:rowOff>19050</xdr:rowOff>
        </xdr:to>
        <xdr:sp macro="" textlink="">
          <xdr:nvSpPr>
            <xdr:cNvPr id="149689" name="Check Box 185" hidden="1">
              <a:extLst>
                <a:ext uri="{63B3BB69-23CF-44E3-9099-C40C66FF867C}">
                  <a14:compatExt spid="_x0000_s149689"/>
                </a:ext>
                <a:ext uri="{FF2B5EF4-FFF2-40B4-BE49-F238E27FC236}">
                  <a16:creationId xmlns:a16="http://schemas.microsoft.com/office/drawing/2014/main" id="{00000000-0008-0000-0D00-0000B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25400</xdr:rowOff>
        </xdr:from>
        <xdr:to>
          <xdr:col>5</xdr:col>
          <xdr:colOff>228600</xdr:colOff>
          <xdr:row>36</xdr:row>
          <xdr:rowOff>44450</xdr:rowOff>
        </xdr:to>
        <xdr:sp macro="" textlink="">
          <xdr:nvSpPr>
            <xdr:cNvPr id="149690" name="Check Box 186" hidden="1">
              <a:extLst>
                <a:ext uri="{63B3BB69-23CF-44E3-9099-C40C66FF867C}">
                  <a14:compatExt spid="_x0000_s149690"/>
                </a:ext>
                <a:ext uri="{FF2B5EF4-FFF2-40B4-BE49-F238E27FC236}">
                  <a16:creationId xmlns:a16="http://schemas.microsoft.com/office/drawing/2014/main" id="{00000000-0008-0000-0D00-0000B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36</xdr:row>
          <xdr:rowOff>31750</xdr:rowOff>
        </xdr:from>
        <xdr:to>
          <xdr:col>5</xdr:col>
          <xdr:colOff>222250</xdr:colOff>
          <xdr:row>37</xdr:row>
          <xdr:rowOff>50800</xdr:rowOff>
        </xdr:to>
        <xdr:sp macro="" textlink="">
          <xdr:nvSpPr>
            <xdr:cNvPr id="149691" name="Check Box 187" hidden="1">
              <a:extLst>
                <a:ext uri="{63B3BB69-23CF-44E3-9099-C40C66FF867C}">
                  <a14:compatExt spid="_x0000_s149691"/>
                </a:ext>
                <a:ext uri="{FF2B5EF4-FFF2-40B4-BE49-F238E27FC236}">
                  <a16:creationId xmlns:a16="http://schemas.microsoft.com/office/drawing/2014/main" id="{00000000-0008-0000-0D00-0000B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0</xdr:rowOff>
        </xdr:from>
        <xdr:to>
          <xdr:col>5</xdr:col>
          <xdr:colOff>228600</xdr:colOff>
          <xdr:row>38</xdr:row>
          <xdr:rowOff>19050</xdr:rowOff>
        </xdr:to>
        <xdr:sp macro="" textlink="">
          <xdr:nvSpPr>
            <xdr:cNvPr id="149692" name="Check Box 188" hidden="1">
              <a:extLst>
                <a:ext uri="{63B3BB69-23CF-44E3-9099-C40C66FF867C}">
                  <a14:compatExt spid="_x0000_s149692"/>
                </a:ext>
                <a:ext uri="{FF2B5EF4-FFF2-40B4-BE49-F238E27FC236}">
                  <a16:creationId xmlns:a16="http://schemas.microsoft.com/office/drawing/2014/main" id="{00000000-0008-0000-0D00-0000B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184150</xdr:rowOff>
        </xdr:from>
        <xdr:to>
          <xdr:col>5</xdr:col>
          <xdr:colOff>228600</xdr:colOff>
          <xdr:row>39</xdr:row>
          <xdr:rowOff>0</xdr:rowOff>
        </xdr:to>
        <xdr:sp macro="" textlink="">
          <xdr:nvSpPr>
            <xdr:cNvPr id="149693" name="Check Box 189" hidden="1">
              <a:extLst>
                <a:ext uri="{63B3BB69-23CF-44E3-9099-C40C66FF867C}">
                  <a14:compatExt spid="_x0000_s149693"/>
                </a:ext>
                <a:ext uri="{FF2B5EF4-FFF2-40B4-BE49-F238E27FC236}">
                  <a16:creationId xmlns:a16="http://schemas.microsoft.com/office/drawing/2014/main" id="{00000000-0008-0000-0D00-0000B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39</xdr:row>
          <xdr:rowOff>31750</xdr:rowOff>
        </xdr:from>
        <xdr:to>
          <xdr:col>5</xdr:col>
          <xdr:colOff>222250</xdr:colOff>
          <xdr:row>39</xdr:row>
          <xdr:rowOff>171450</xdr:rowOff>
        </xdr:to>
        <xdr:sp macro="" textlink="">
          <xdr:nvSpPr>
            <xdr:cNvPr id="149694" name="Check Box 190" hidden="1">
              <a:extLst>
                <a:ext uri="{63B3BB69-23CF-44E3-9099-C40C66FF867C}">
                  <a14:compatExt spid="_x0000_s149694"/>
                </a:ext>
                <a:ext uri="{FF2B5EF4-FFF2-40B4-BE49-F238E27FC236}">
                  <a16:creationId xmlns:a16="http://schemas.microsoft.com/office/drawing/2014/main" id="{00000000-0008-0000-0D00-0000B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184150</xdr:rowOff>
        </xdr:from>
        <xdr:to>
          <xdr:col>2</xdr:col>
          <xdr:colOff>590550</xdr:colOff>
          <xdr:row>47</xdr:row>
          <xdr:rowOff>0</xdr:rowOff>
        </xdr:to>
        <xdr:sp macro="" textlink="">
          <xdr:nvSpPr>
            <xdr:cNvPr id="149695" name="Check Box 191" hidden="1">
              <a:extLst>
                <a:ext uri="{63B3BB69-23CF-44E3-9099-C40C66FF867C}">
                  <a14:compatExt spid="_x0000_s149695"/>
                </a:ext>
                <a:ext uri="{FF2B5EF4-FFF2-40B4-BE49-F238E27FC236}">
                  <a16:creationId xmlns:a16="http://schemas.microsoft.com/office/drawing/2014/main" id="{00000000-0008-0000-0D00-0000B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45</xdr:row>
          <xdr:rowOff>190500</xdr:rowOff>
        </xdr:from>
        <xdr:to>
          <xdr:col>5</xdr:col>
          <xdr:colOff>514350</xdr:colOff>
          <xdr:row>47</xdr:row>
          <xdr:rowOff>0</xdr:rowOff>
        </xdr:to>
        <xdr:sp macro="" textlink="">
          <xdr:nvSpPr>
            <xdr:cNvPr id="149696" name="Check Box 192" hidden="1">
              <a:extLst>
                <a:ext uri="{63B3BB69-23CF-44E3-9099-C40C66FF867C}">
                  <a14:compatExt spid="_x0000_s149696"/>
                </a:ext>
                <a:ext uri="{FF2B5EF4-FFF2-40B4-BE49-F238E27FC236}">
                  <a16:creationId xmlns:a16="http://schemas.microsoft.com/office/drawing/2014/main" id="{00000000-0008-0000-0D00-0000C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48</xdr:row>
          <xdr:rowOff>184150</xdr:rowOff>
        </xdr:from>
        <xdr:to>
          <xdr:col>2</xdr:col>
          <xdr:colOff>590550</xdr:colOff>
          <xdr:row>50</xdr:row>
          <xdr:rowOff>0</xdr:rowOff>
        </xdr:to>
        <xdr:sp macro="" textlink="">
          <xdr:nvSpPr>
            <xdr:cNvPr id="149697" name="Check Box 193" hidden="1">
              <a:extLst>
                <a:ext uri="{63B3BB69-23CF-44E3-9099-C40C66FF867C}">
                  <a14:compatExt spid="_x0000_s149697"/>
                </a:ext>
                <a:ext uri="{FF2B5EF4-FFF2-40B4-BE49-F238E27FC236}">
                  <a16:creationId xmlns:a16="http://schemas.microsoft.com/office/drawing/2014/main" id="{00000000-0008-0000-0D00-0000C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48</xdr:row>
          <xdr:rowOff>190500</xdr:rowOff>
        </xdr:from>
        <xdr:to>
          <xdr:col>5</xdr:col>
          <xdr:colOff>514350</xdr:colOff>
          <xdr:row>50</xdr:row>
          <xdr:rowOff>0</xdr:rowOff>
        </xdr:to>
        <xdr:sp macro="" textlink="">
          <xdr:nvSpPr>
            <xdr:cNvPr id="149698" name="Check Box 194" hidden="1">
              <a:extLst>
                <a:ext uri="{63B3BB69-23CF-44E3-9099-C40C66FF867C}">
                  <a14:compatExt spid="_x0000_s149698"/>
                </a:ext>
                <a:ext uri="{FF2B5EF4-FFF2-40B4-BE49-F238E27FC236}">
                  <a16:creationId xmlns:a16="http://schemas.microsoft.com/office/drawing/2014/main" id="{00000000-0008-0000-0D00-0000C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51</xdr:row>
          <xdr:rowOff>184150</xdr:rowOff>
        </xdr:from>
        <xdr:to>
          <xdr:col>2</xdr:col>
          <xdr:colOff>590550</xdr:colOff>
          <xdr:row>53</xdr:row>
          <xdr:rowOff>0</xdr:rowOff>
        </xdr:to>
        <xdr:sp macro="" textlink="">
          <xdr:nvSpPr>
            <xdr:cNvPr id="149699" name="Check Box 195" hidden="1">
              <a:extLst>
                <a:ext uri="{63B3BB69-23CF-44E3-9099-C40C66FF867C}">
                  <a14:compatExt spid="_x0000_s149699"/>
                </a:ext>
                <a:ext uri="{FF2B5EF4-FFF2-40B4-BE49-F238E27FC236}">
                  <a16:creationId xmlns:a16="http://schemas.microsoft.com/office/drawing/2014/main" id="{00000000-0008-0000-0D00-0000C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51</xdr:row>
          <xdr:rowOff>190500</xdr:rowOff>
        </xdr:from>
        <xdr:to>
          <xdr:col>5</xdr:col>
          <xdr:colOff>514350</xdr:colOff>
          <xdr:row>53</xdr:row>
          <xdr:rowOff>0</xdr:rowOff>
        </xdr:to>
        <xdr:sp macro="" textlink="">
          <xdr:nvSpPr>
            <xdr:cNvPr id="149700" name="Check Box 196" hidden="1">
              <a:extLst>
                <a:ext uri="{63B3BB69-23CF-44E3-9099-C40C66FF867C}">
                  <a14:compatExt spid="_x0000_s149700"/>
                </a:ext>
                <a:ext uri="{FF2B5EF4-FFF2-40B4-BE49-F238E27FC236}">
                  <a16:creationId xmlns:a16="http://schemas.microsoft.com/office/drawing/2014/main" id="{00000000-0008-0000-0D00-0000C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149702" name="Check Box 198" hidden="1">
              <a:extLst>
                <a:ext uri="{63B3BB69-23CF-44E3-9099-C40C66FF867C}">
                  <a14:compatExt spid="_x0000_s149702"/>
                </a:ext>
                <a:ext uri="{FF2B5EF4-FFF2-40B4-BE49-F238E27FC236}">
                  <a16:creationId xmlns:a16="http://schemas.microsoft.com/office/drawing/2014/main" id="{00000000-0008-0000-0D00-0000C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149703" name="Check Box 199" hidden="1">
              <a:extLst>
                <a:ext uri="{63B3BB69-23CF-44E3-9099-C40C66FF867C}">
                  <a14:compatExt spid="_x0000_s149703"/>
                </a:ext>
                <a:ext uri="{FF2B5EF4-FFF2-40B4-BE49-F238E27FC236}">
                  <a16:creationId xmlns:a16="http://schemas.microsoft.com/office/drawing/2014/main" id="{00000000-0008-0000-0D00-0000C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149704" name="Check Box 200" hidden="1">
              <a:extLst>
                <a:ext uri="{63B3BB69-23CF-44E3-9099-C40C66FF867C}">
                  <a14:compatExt spid="_x0000_s149704"/>
                </a:ext>
                <a:ext uri="{FF2B5EF4-FFF2-40B4-BE49-F238E27FC236}">
                  <a16:creationId xmlns:a16="http://schemas.microsoft.com/office/drawing/2014/main" id="{00000000-0008-0000-0D00-0000C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149705" name="Check Box 201" hidden="1">
              <a:extLst>
                <a:ext uri="{63B3BB69-23CF-44E3-9099-C40C66FF867C}">
                  <a14:compatExt spid="_x0000_s149705"/>
                </a:ext>
                <a:ext uri="{FF2B5EF4-FFF2-40B4-BE49-F238E27FC236}">
                  <a16:creationId xmlns:a16="http://schemas.microsoft.com/office/drawing/2014/main" id="{00000000-0008-0000-0D00-0000C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149706" name="Check Box 202" hidden="1">
              <a:extLst>
                <a:ext uri="{63B3BB69-23CF-44E3-9099-C40C66FF867C}">
                  <a14:compatExt spid="_x0000_s149706"/>
                </a:ext>
                <a:ext uri="{FF2B5EF4-FFF2-40B4-BE49-F238E27FC236}">
                  <a16:creationId xmlns:a16="http://schemas.microsoft.com/office/drawing/2014/main" id="{00000000-0008-0000-0D00-0000C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149707" name="Check Box 203" hidden="1">
              <a:extLst>
                <a:ext uri="{63B3BB69-23CF-44E3-9099-C40C66FF867C}">
                  <a14:compatExt spid="_x0000_s149707"/>
                </a:ext>
                <a:ext uri="{FF2B5EF4-FFF2-40B4-BE49-F238E27FC236}">
                  <a16:creationId xmlns:a16="http://schemas.microsoft.com/office/drawing/2014/main" id="{00000000-0008-0000-0D00-0000C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149709" name="Check Box 205" hidden="1">
              <a:extLst>
                <a:ext uri="{63B3BB69-23CF-44E3-9099-C40C66FF867C}">
                  <a14:compatExt spid="_x0000_s149709"/>
                </a:ext>
                <a:ext uri="{FF2B5EF4-FFF2-40B4-BE49-F238E27FC236}">
                  <a16:creationId xmlns:a16="http://schemas.microsoft.com/office/drawing/2014/main" id="{00000000-0008-0000-0D00-0000C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85</xdr:row>
          <xdr:rowOff>184150</xdr:rowOff>
        </xdr:from>
        <xdr:to>
          <xdr:col>2</xdr:col>
          <xdr:colOff>590550</xdr:colOff>
          <xdr:row>87</xdr:row>
          <xdr:rowOff>0</xdr:rowOff>
        </xdr:to>
        <xdr:sp macro="" textlink="">
          <xdr:nvSpPr>
            <xdr:cNvPr id="149710" name="Check Box 206" hidden="1">
              <a:extLst>
                <a:ext uri="{63B3BB69-23CF-44E3-9099-C40C66FF867C}">
                  <a14:compatExt spid="_x0000_s149710"/>
                </a:ext>
                <a:ext uri="{FF2B5EF4-FFF2-40B4-BE49-F238E27FC236}">
                  <a16:creationId xmlns:a16="http://schemas.microsoft.com/office/drawing/2014/main" id="{00000000-0008-0000-0D00-0000C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85</xdr:row>
          <xdr:rowOff>190500</xdr:rowOff>
        </xdr:from>
        <xdr:to>
          <xdr:col>5</xdr:col>
          <xdr:colOff>514350</xdr:colOff>
          <xdr:row>87</xdr:row>
          <xdr:rowOff>0</xdr:rowOff>
        </xdr:to>
        <xdr:sp macro="" textlink="">
          <xdr:nvSpPr>
            <xdr:cNvPr id="149711" name="Check Box 207" hidden="1">
              <a:extLst>
                <a:ext uri="{63B3BB69-23CF-44E3-9099-C40C66FF867C}">
                  <a14:compatExt spid="_x0000_s149711"/>
                </a:ext>
                <a:ext uri="{FF2B5EF4-FFF2-40B4-BE49-F238E27FC236}">
                  <a16:creationId xmlns:a16="http://schemas.microsoft.com/office/drawing/2014/main" id="{00000000-0008-0000-0D00-0000C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88</xdr:row>
          <xdr:rowOff>184150</xdr:rowOff>
        </xdr:from>
        <xdr:to>
          <xdr:col>2</xdr:col>
          <xdr:colOff>590550</xdr:colOff>
          <xdr:row>90</xdr:row>
          <xdr:rowOff>0</xdr:rowOff>
        </xdr:to>
        <xdr:sp macro="" textlink="">
          <xdr:nvSpPr>
            <xdr:cNvPr id="149712" name="Check Box 208" hidden="1">
              <a:extLst>
                <a:ext uri="{63B3BB69-23CF-44E3-9099-C40C66FF867C}">
                  <a14:compatExt spid="_x0000_s149712"/>
                </a:ext>
                <a:ext uri="{FF2B5EF4-FFF2-40B4-BE49-F238E27FC236}">
                  <a16:creationId xmlns:a16="http://schemas.microsoft.com/office/drawing/2014/main" id="{00000000-0008-0000-0D00-0000D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88</xdr:row>
          <xdr:rowOff>190500</xdr:rowOff>
        </xdr:from>
        <xdr:to>
          <xdr:col>5</xdr:col>
          <xdr:colOff>514350</xdr:colOff>
          <xdr:row>90</xdr:row>
          <xdr:rowOff>0</xdr:rowOff>
        </xdr:to>
        <xdr:sp macro="" textlink="">
          <xdr:nvSpPr>
            <xdr:cNvPr id="149713" name="Check Box 209" hidden="1">
              <a:extLst>
                <a:ext uri="{63B3BB69-23CF-44E3-9099-C40C66FF867C}">
                  <a14:compatExt spid="_x0000_s149713"/>
                </a:ext>
                <a:ext uri="{FF2B5EF4-FFF2-40B4-BE49-F238E27FC236}">
                  <a16:creationId xmlns:a16="http://schemas.microsoft.com/office/drawing/2014/main" id="{00000000-0008-0000-0D00-0000D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91</xdr:row>
          <xdr:rowOff>184150</xdr:rowOff>
        </xdr:from>
        <xdr:to>
          <xdr:col>2</xdr:col>
          <xdr:colOff>590550</xdr:colOff>
          <xdr:row>93</xdr:row>
          <xdr:rowOff>0</xdr:rowOff>
        </xdr:to>
        <xdr:sp macro="" textlink="">
          <xdr:nvSpPr>
            <xdr:cNvPr id="149714" name="Check Box 210" hidden="1">
              <a:extLst>
                <a:ext uri="{63B3BB69-23CF-44E3-9099-C40C66FF867C}">
                  <a14:compatExt spid="_x0000_s149714"/>
                </a:ext>
                <a:ext uri="{FF2B5EF4-FFF2-40B4-BE49-F238E27FC236}">
                  <a16:creationId xmlns:a16="http://schemas.microsoft.com/office/drawing/2014/main" id="{00000000-0008-0000-0D00-0000D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91</xdr:row>
          <xdr:rowOff>190500</xdr:rowOff>
        </xdr:from>
        <xdr:to>
          <xdr:col>5</xdr:col>
          <xdr:colOff>514350</xdr:colOff>
          <xdr:row>93</xdr:row>
          <xdr:rowOff>0</xdr:rowOff>
        </xdr:to>
        <xdr:sp macro="" textlink="">
          <xdr:nvSpPr>
            <xdr:cNvPr id="149715" name="Check Box 211" hidden="1">
              <a:extLst>
                <a:ext uri="{63B3BB69-23CF-44E3-9099-C40C66FF867C}">
                  <a14:compatExt spid="_x0000_s149715"/>
                </a:ext>
                <a:ext uri="{FF2B5EF4-FFF2-40B4-BE49-F238E27FC236}">
                  <a16:creationId xmlns:a16="http://schemas.microsoft.com/office/drawing/2014/main" id="{00000000-0008-0000-0D00-0000D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49716" name="Check Box 212" hidden="1">
              <a:extLst>
                <a:ext uri="{63B3BB69-23CF-44E3-9099-C40C66FF867C}">
                  <a14:compatExt spid="_x0000_s149716"/>
                </a:ext>
                <a:ext uri="{FF2B5EF4-FFF2-40B4-BE49-F238E27FC236}">
                  <a16:creationId xmlns:a16="http://schemas.microsoft.com/office/drawing/2014/main" id="{00000000-0008-0000-0D00-0000D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49717" name="Check Box 213" hidden="1">
              <a:extLst>
                <a:ext uri="{63B3BB69-23CF-44E3-9099-C40C66FF867C}">
                  <a14:compatExt spid="_x0000_s149717"/>
                </a:ext>
                <a:ext uri="{FF2B5EF4-FFF2-40B4-BE49-F238E27FC236}">
                  <a16:creationId xmlns:a16="http://schemas.microsoft.com/office/drawing/2014/main" id="{00000000-0008-0000-0D00-0000D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49718" name="Check Box 214" hidden="1">
              <a:extLst>
                <a:ext uri="{63B3BB69-23CF-44E3-9099-C40C66FF867C}">
                  <a14:compatExt spid="_x0000_s149718"/>
                </a:ext>
                <a:ext uri="{FF2B5EF4-FFF2-40B4-BE49-F238E27FC236}">
                  <a16:creationId xmlns:a16="http://schemas.microsoft.com/office/drawing/2014/main" id="{00000000-0008-0000-0D00-0000D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49719" name="Check Box 215" hidden="1">
              <a:extLst>
                <a:ext uri="{63B3BB69-23CF-44E3-9099-C40C66FF867C}">
                  <a14:compatExt spid="_x0000_s149719"/>
                </a:ext>
                <a:ext uri="{FF2B5EF4-FFF2-40B4-BE49-F238E27FC236}">
                  <a16:creationId xmlns:a16="http://schemas.microsoft.com/office/drawing/2014/main" id="{00000000-0008-0000-0D00-0000D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49720" name="Check Box 216" hidden="1">
              <a:extLst>
                <a:ext uri="{63B3BB69-23CF-44E3-9099-C40C66FF867C}">
                  <a14:compatExt spid="_x0000_s149720"/>
                </a:ext>
                <a:ext uri="{FF2B5EF4-FFF2-40B4-BE49-F238E27FC236}">
                  <a16:creationId xmlns:a16="http://schemas.microsoft.com/office/drawing/2014/main" id="{00000000-0008-0000-0D00-0000D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49721" name="Check Box 217" hidden="1">
              <a:extLst>
                <a:ext uri="{63B3BB69-23CF-44E3-9099-C40C66FF867C}">
                  <a14:compatExt spid="_x0000_s149721"/>
                </a:ext>
                <a:ext uri="{FF2B5EF4-FFF2-40B4-BE49-F238E27FC236}">
                  <a16:creationId xmlns:a16="http://schemas.microsoft.com/office/drawing/2014/main" id="{00000000-0008-0000-0D00-0000D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49722" name="Check Box 218" hidden="1">
              <a:extLst>
                <a:ext uri="{63B3BB69-23CF-44E3-9099-C40C66FF867C}">
                  <a14:compatExt spid="_x0000_s149722"/>
                </a:ext>
                <a:ext uri="{FF2B5EF4-FFF2-40B4-BE49-F238E27FC236}">
                  <a16:creationId xmlns:a16="http://schemas.microsoft.com/office/drawing/2014/main" id="{00000000-0008-0000-0D00-0000D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49723" name="Check Box 219" hidden="1">
              <a:extLst>
                <a:ext uri="{63B3BB69-23CF-44E3-9099-C40C66FF867C}">
                  <a14:compatExt spid="_x0000_s149723"/>
                </a:ext>
                <a:ext uri="{FF2B5EF4-FFF2-40B4-BE49-F238E27FC236}">
                  <a16:creationId xmlns:a16="http://schemas.microsoft.com/office/drawing/2014/main" id="{00000000-0008-0000-0D00-0000D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49724" name="Check Box 220" hidden="1">
              <a:extLst>
                <a:ext uri="{63B3BB69-23CF-44E3-9099-C40C66FF867C}">
                  <a14:compatExt spid="_x0000_s149724"/>
                </a:ext>
                <a:ext uri="{FF2B5EF4-FFF2-40B4-BE49-F238E27FC236}">
                  <a16:creationId xmlns:a16="http://schemas.microsoft.com/office/drawing/2014/main" id="{00000000-0008-0000-0D00-0000D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125</xdr:row>
          <xdr:rowOff>184150</xdr:rowOff>
        </xdr:from>
        <xdr:to>
          <xdr:col>2</xdr:col>
          <xdr:colOff>590550</xdr:colOff>
          <xdr:row>127</xdr:row>
          <xdr:rowOff>0</xdr:rowOff>
        </xdr:to>
        <xdr:sp macro="" textlink="">
          <xdr:nvSpPr>
            <xdr:cNvPr id="149725" name="Check Box 221" hidden="1">
              <a:extLst>
                <a:ext uri="{63B3BB69-23CF-44E3-9099-C40C66FF867C}">
                  <a14:compatExt spid="_x0000_s149725"/>
                </a:ext>
                <a:ext uri="{FF2B5EF4-FFF2-40B4-BE49-F238E27FC236}">
                  <a16:creationId xmlns:a16="http://schemas.microsoft.com/office/drawing/2014/main" id="{00000000-0008-0000-0D00-0000D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125</xdr:row>
          <xdr:rowOff>190500</xdr:rowOff>
        </xdr:from>
        <xdr:to>
          <xdr:col>5</xdr:col>
          <xdr:colOff>514350</xdr:colOff>
          <xdr:row>127</xdr:row>
          <xdr:rowOff>0</xdr:rowOff>
        </xdr:to>
        <xdr:sp macro="" textlink="">
          <xdr:nvSpPr>
            <xdr:cNvPr id="149726" name="Check Box 222" hidden="1">
              <a:extLst>
                <a:ext uri="{63B3BB69-23CF-44E3-9099-C40C66FF867C}">
                  <a14:compatExt spid="_x0000_s149726"/>
                </a:ext>
                <a:ext uri="{FF2B5EF4-FFF2-40B4-BE49-F238E27FC236}">
                  <a16:creationId xmlns:a16="http://schemas.microsoft.com/office/drawing/2014/main" id="{00000000-0008-0000-0D00-0000D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128</xdr:row>
          <xdr:rowOff>184150</xdr:rowOff>
        </xdr:from>
        <xdr:to>
          <xdr:col>2</xdr:col>
          <xdr:colOff>590550</xdr:colOff>
          <xdr:row>130</xdr:row>
          <xdr:rowOff>0</xdr:rowOff>
        </xdr:to>
        <xdr:sp macro="" textlink="">
          <xdr:nvSpPr>
            <xdr:cNvPr id="149727" name="Check Box 223" hidden="1">
              <a:extLst>
                <a:ext uri="{63B3BB69-23CF-44E3-9099-C40C66FF867C}">
                  <a14:compatExt spid="_x0000_s149727"/>
                </a:ext>
                <a:ext uri="{FF2B5EF4-FFF2-40B4-BE49-F238E27FC236}">
                  <a16:creationId xmlns:a16="http://schemas.microsoft.com/office/drawing/2014/main" id="{00000000-0008-0000-0D00-0000D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128</xdr:row>
          <xdr:rowOff>190500</xdr:rowOff>
        </xdr:from>
        <xdr:to>
          <xdr:col>5</xdr:col>
          <xdr:colOff>514350</xdr:colOff>
          <xdr:row>130</xdr:row>
          <xdr:rowOff>0</xdr:rowOff>
        </xdr:to>
        <xdr:sp macro="" textlink="">
          <xdr:nvSpPr>
            <xdr:cNvPr id="149728" name="Check Box 224" hidden="1">
              <a:extLst>
                <a:ext uri="{63B3BB69-23CF-44E3-9099-C40C66FF867C}">
                  <a14:compatExt spid="_x0000_s149728"/>
                </a:ext>
                <a:ext uri="{FF2B5EF4-FFF2-40B4-BE49-F238E27FC236}">
                  <a16:creationId xmlns:a16="http://schemas.microsoft.com/office/drawing/2014/main" id="{00000000-0008-0000-0D00-0000E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131</xdr:row>
          <xdr:rowOff>184150</xdr:rowOff>
        </xdr:from>
        <xdr:to>
          <xdr:col>2</xdr:col>
          <xdr:colOff>590550</xdr:colOff>
          <xdr:row>133</xdr:row>
          <xdr:rowOff>0</xdr:rowOff>
        </xdr:to>
        <xdr:sp macro="" textlink="">
          <xdr:nvSpPr>
            <xdr:cNvPr id="149729" name="Check Box 225" hidden="1">
              <a:extLst>
                <a:ext uri="{63B3BB69-23CF-44E3-9099-C40C66FF867C}">
                  <a14:compatExt spid="_x0000_s149729"/>
                </a:ext>
                <a:ext uri="{FF2B5EF4-FFF2-40B4-BE49-F238E27FC236}">
                  <a16:creationId xmlns:a16="http://schemas.microsoft.com/office/drawing/2014/main" id="{00000000-0008-0000-0D00-0000E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131</xdr:row>
          <xdr:rowOff>190500</xdr:rowOff>
        </xdr:from>
        <xdr:to>
          <xdr:col>5</xdr:col>
          <xdr:colOff>514350</xdr:colOff>
          <xdr:row>133</xdr:row>
          <xdr:rowOff>0</xdr:rowOff>
        </xdr:to>
        <xdr:sp macro="" textlink="">
          <xdr:nvSpPr>
            <xdr:cNvPr id="149730" name="Check Box 226" hidden="1">
              <a:extLst>
                <a:ext uri="{63B3BB69-23CF-44E3-9099-C40C66FF867C}">
                  <a14:compatExt spid="_x0000_s149730"/>
                </a:ext>
                <a:ext uri="{FF2B5EF4-FFF2-40B4-BE49-F238E27FC236}">
                  <a16:creationId xmlns:a16="http://schemas.microsoft.com/office/drawing/2014/main" id="{00000000-0008-0000-0D00-0000E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49731" name="Check Box 227" hidden="1">
              <a:extLst>
                <a:ext uri="{63B3BB69-23CF-44E3-9099-C40C66FF867C}">
                  <a14:compatExt spid="_x0000_s149731"/>
                </a:ext>
                <a:ext uri="{FF2B5EF4-FFF2-40B4-BE49-F238E27FC236}">
                  <a16:creationId xmlns:a16="http://schemas.microsoft.com/office/drawing/2014/main" id="{00000000-0008-0000-0D00-0000E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49732" name="Check Box 228" hidden="1">
              <a:extLst>
                <a:ext uri="{63B3BB69-23CF-44E3-9099-C40C66FF867C}">
                  <a14:compatExt spid="_x0000_s149732"/>
                </a:ext>
                <a:ext uri="{FF2B5EF4-FFF2-40B4-BE49-F238E27FC236}">
                  <a16:creationId xmlns:a16="http://schemas.microsoft.com/office/drawing/2014/main" id="{00000000-0008-0000-0D00-0000E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49733" name="Check Box 229" hidden="1">
              <a:extLst>
                <a:ext uri="{63B3BB69-23CF-44E3-9099-C40C66FF867C}">
                  <a14:compatExt spid="_x0000_s149733"/>
                </a:ext>
                <a:ext uri="{FF2B5EF4-FFF2-40B4-BE49-F238E27FC236}">
                  <a16:creationId xmlns:a16="http://schemas.microsoft.com/office/drawing/2014/main" id="{00000000-0008-0000-0D00-0000E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88900</xdr:rowOff>
        </xdr:to>
        <xdr:sp macro="" textlink="">
          <xdr:nvSpPr>
            <xdr:cNvPr id="149734" name="Check Box 230" hidden="1">
              <a:extLst>
                <a:ext uri="{63B3BB69-23CF-44E3-9099-C40C66FF867C}">
                  <a14:compatExt spid="_x0000_s149734"/>
                </a:ext>
                <a:ext uri="{FF2B5EF4-FFF2-40B4-BE49-F238E27FC236}">
                  <a16:creationId xmlns:a16="http://schemas.microsoft.com/office/drawing/2014/main" id="{00000000-0008-0000-0D00-0000E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69850</xdr:rowOff>
        </xdr:to>
        <xdr:sp macro="" textlink="">
          <xdr:nvSpPr>
            <xdr:cNvPr id="149737" name="Check Box 233" hidden="1">
              <a:extLst>
                <a:ext uri="{63B3BB69-23CF-44E3-9099-C40C66FF867C}">
                  <a14:compatExt spid="_x0000_s149737"/>
                </a:ext>
                <a:ext uri="{FF2B5EF4-FFF2-40B4-BE49-F238E27FC236}">
                  <a16:creationId xmlns:a16="http://schemas.microsoft.com/office/drawing/2014/main" id="{00000000-0008-0000-0D00-0000E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49738" name="Check Box 234" hidden="1">
              <a:extLst>
                <a:ext uri="{63B3BB69-23CF-44E3-9099-C40C66FF867C}">
                  <a14:compatExt spid="_x0000_s149738"/>
                </a:ext>
                <a:ext uri="{FF2B5EF4-FFF2-40B4-BE49-F238E27FC236}">
                  <a16:creationId xmlns:a16="http://schemas.microsoft.com/office/drawing/2014/main" id="{00000000-0008-0000-0D00-0000E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49739" name="Check Box 235" hidden="1">
              <a:extLst>
                <a:ext uri="{63B3BB69-23CF-44E3-9099-C40C66FF867C}">
                  <a14:compatExt spid="_x0000_s149739"/>
                </a:ext>
                <a:ext uri="{FF2B5EF4-FFF2-40B4-BE49-F238E27FC236}">
                  <a16:creationId xmlns:a16="http://schemas.microsoft.com/office/drawing/2014/main" id="{00000000-0008-0000-0D00-0000E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165</xdr:row>
          <xdr:rowOff>184150</xdr:rowOff>
        </xdr:from>
        <xdr:to>
          <xdr:col>2</xdr:col>
          <xdr:colOff>590550</xdr:colOff>
          <xdr:row>167</xdr:row>
          <xdr:rowOff>0</xdr:rowOff>
        </xdr:to>
        <xdr:sp macro="" textlink="">
          <xdr:nvSpPr>
            <xdr:cNvPr id="149740" name="Check Box 236" hidden="1">
              <a:extLst>
                <a:ext uri="{63B3BB69-23CF-44E3-9099-C40C66FF867C}">
                  <a14:compatExt spid="_x0000_s149740"/>
                </a:ext>
                <a:ext uri="{FF2B5EF4-FFF2-40B4-BE49-F238E27FC236}">
                  <a16:creationId xmlns:a16="http://schemas.microsoft.com/office/drawing/2014/main" id="{00000000-0008-0000-0D00-0000E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165</xdr:row>
          <xdr:rowOff>190500</xdr:rowOff>
        </xdr:from>
        <xdr:to>
          <xdr:col>5</xdr:col>
          <xdr:colOff>514350</xdr:colOff>
          <xdr:row>167</xdr:row>
          <xdr:rowOff>0</xdr:rowOff>
        </xdr:to>
        <xdr:sp macro="" textlink="">
          <xdr:nvSpPr>
            <xdr:cNvPr id="149741" name="Check Box 237" hidden="1">
              <a:extLst>
                <a:ext uri="{63B3BB69-23CF-44E3-9099-C40C66FF867C}">
                  <a14:compatExt spid="_x0000_s149741"/>
                </a:ext>
                <a:ext uri="{FF2B5EF4-FFF2-40B4-BE49-F238E27FC236}">
                  <a16:creationId xmlns:a16="http://schemas.microsoft.com/office/drawing/2014/main" id="{00000000-0008-0000-0D00-0000E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168</xdr:row>
          <xdr:rowOff>184150</xdr:rowOff>
        </xdr:from>
        <xdr:to>
          <xdr:col>2</xdr:col>
          <xdr:colOff>590550</xdr:colOff>
          <xdr:row>170</xdr:row>
          <xdr:rowOff>0</xdr:rowOff>
        </xdr:to>
        <xdr:sp macro="" textlink="">
          <xdr:nvSpPr>
            <xdr:cNvPr id="149742" name="Check Box 238" hidden="1">
              <a:extLst>
                <a:ext uri="{63B3BB69-23CF-44E3-9099-C40C66FF867C}">
                  <a14:compatExt spid="_x0000_s149742"/>
                </a:ext>
                <a:ext uri="{FF2B5EF4-FFF2-40B4-BE49-F238E27FC236}">
                  <a16:creationId xmlns:a16="http://schemas.microsoft.com/office/drawing/2014/main" id="{00000000-0008-0000-0D00-0000E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168</xdr:row>
          <xdr:rowOff>190500</xdr:rowOff>
        </xdr:from>
        <xdr:to>
          <xdr:col>5</xdr:col>
          <xdr:colOff>514350</xdr:colOff>
          <xdr:row>170</xdr:row>
          <xdr:rowOff>0</xdr:rowOff>
        </xdr:to>
        <xdr:sp macro="" textlink="">
          <xdr:nvSpPr>
            <xdr:cNvPr id="149743" name="Check Box 239" hidden="1">
              <a:extLst>
                <a:ext uri="{63B3BB69-23CF-44E3-9099-C40C66FF867C}">
                  <a14:compatExt spid="_x0000_s149743"/>
                </a:ext>
                <a:ext uri="{FF2B5EF4-FFF2-40B4-BE49-F238E27FC236}">
                  <a16:creationId xmlns:a16="http://schemas.microsoft.com/office/drawing/2014/main" id="{00000000-0008-0000-0D00-0000E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171</xdr:row>
          <xdr:rowOff>184150</xdr:rowOff>
        </xdr:from>
        <xdr:to>
          <xdr:col>2</xdr:col>
          <xdr:colOff>590550</xdr:colOff>
          <xdr:row>173</xdr:row>
          <xdr:rowOff>0</xdr:rowOff>
        </xdr:to>
        <xdr:sp macro="" textlink="">
          <xdr:nvSpPr>
            <xdr:cNvPr id="149744" name="Check Box 240" hidden="1">
              <a:extLst>
                <a:ext uri="{63B3BB69-23CF-44E3-9099-C40C66FF867C}">
                  <a14:compatExt spid="_x0000_s149744"/>
                </a:ext>
                <a:ext uri="{FF2B5EF4-FFF2-40B4-BE49-F238E27FC236}">
                  <a16:creationId xmlns:a16="http://schemas.microsoft.com/office/drawing/2014/main" id="{00000000-0008-0000-0D00-0000F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171</xdr:row>
          <xdr:rowOff>190500</xdr:rowOff>
        </xdr:from>
        <xdr:to>
          <xdr:col>5</xdr:col>
          <xdr:colOff>514350</xdr:colOff>
          <xdr:row>173</xdr:row>
          <xdr:rowOff>0</xdr:rowOff>
        </xdr:to>
        <xdr:sp macro="" textlink="">
          <xdr:nvSpPr>
            <xdr:cNvPr id="149745" name="Check Box 241" hidden="1">
              <a:extLst>
                <a:ext uri="{63B3BB69-23CF-44E3-9099-C40C66FF867C}">
                  <a14:compatExt spid="_x0000_s149745"/>
                </a:ext>
                <a:ext uri="{FF2B5EF4-FFF2-40B4-BE49-F238E27FC236}">
                  <a16:creationId xmlns:a16="http://schemas.microsoft.com/office/drawing/2014/main" id="{00000000-0008-0000-0D00-0000F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49746" name="Check Box 242" hidden="1">
              <a:extLst>
                <a:ext uri="{63B3BB69-23CF-44E3-9099-C40C66FF867C}">
                  <a14:compatExt spid="_x0000_s149746"/>
                </a:ext>
                <a:ext uri="{FF2B5EF4-FFF2-40B4-BE49-F238E27FC236}">
                  <a16:creationId xmlns:a16="http://schemas.microsoft.com/office/drawing/2014/main" id="{00000000-0008-0000-0D00-0000F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49747" name="Check Box 243" hidden="1">
              <a:extLst>
                <a:ext uri="{63B3BB69-23CF-44E3-9099-C40C66FF867C}">
                  <a14:compatExt spid="_x0000_s149747"/>
                </a:ext>
                <a:ext uri="{FF2B5EF4-FFF2-40B4-BE49-F238E27FC236}">
                  <a16:creationId xmlns:a16="http://schemas.microsoft.com/office/drawing/2014/main" id="{00000000-0008-0000-0D00-0000F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49748" name="Check Box 244" hidden="1">
              <a:extLst>
                <a:ext uri="{63B3BB69-23CF-44E3-9099-C40C66FF867C}">
                  <a14:compatExt spid="_x0000_s149748"/>
                </a:ext>
                <a:ext uri="{FF2B5EF4-FFF2-40B4-BE49-F238E27FC236}">
                  <a16:creationId xmlns:a16="http://schemas.microsoft.com/office/drawing/2014/main" id="{00000000-0008-0000-0D00-0000F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49749" name="Check Box 245" hidden="1">
              <a:extLst>
                <a:ext uri="{63B3BB69-23CF-44E3-9099-C40C66FF867C}">
                  <a14:compatExt spid="_x0000_s149749"/>
                </a:ext>
                <a:ext uri="{FF2B5EF4-FFF2-40B4-BE49-F238E27FC236}">
                  <a16:creationId xmlns:a16="http://schemas.microsoft.com/office/drawing/2014/main" id="{00000000-0008-0000-0D00-0000F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49750" name="Check Box 246" hidden="1">
              <a:extLst>
                <a:ext uri="{63B3BB69-23CF-44E3-9099-C40C66FF867C}">
                  <a14:compatExt spid="_x0000_s149750"/>
                </a:ext>
                <a:ext uri="{FF2B5EF4-FFF2-40B4-BE49-F238E27FC236}">
                  <a16:creationId xmlns:a16="http://schemas.microsoft.com/office/drawing/2014/main" id="{00000000-0008-0000-0D00-0000F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49754" name="Check Box 250" hidden="1">
              <a:extLst>
                <a:ext uri="{63B3BB69-23CF-44E3-9099-C40C66FF867C}">
                  <a14:compatExt spid="_x0000_s149754"/>
                </a:ext>
                <a:ext uri="{FF2B5EF4-FFF2-40B4-BE49-F238E27FC236}">
                  <a16:creationId xmlns:a16="http://schemas.microsoft.com/office/drawing/2014/main" id="{00000000-0008-0000-0D00-0000F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149756" name="Check Box 252" hidden="1">
              <a:extLst>
                <a:ext uri="{63B3BB69-23CF-44E3-9099-C40C66FF867C}">
                  <a14:compatExt spid="_x0000_s149756"/>
                </a:ext>
                <a:ext uri="{FF2B5EF4-FFF2-40B4-BE49-F238E27FC236}">
                  <a16:creationId xmlns:a16="http://schemas.microsoft.com/office/drawing/2014/main" id="{00000000-0008-0000-0D00-0000F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149757" name="Check Box 253" hidden="1">
              <a:extLst>
                <a:ext uri="{63B3BB69-23CF-44E3-9099-C40C66FF867C}">
                  <a14:compatExt spid="_x0000_s149757"/>
                </a:ext>
                <a:ext uri="{FF2B5EF4-FFF2-40B4-BE49-F238E27FC236}">
                  <a16:creationId xmlns:a16="http://schemas.microsoft.com/office/drawing/2014/main" id="{00000000-0008-0000-0D00-0000F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149758" name="Check Box 254" hidden="1">
              <a:extLst>
                <a:ext uri="{63B3BB69-23CF-44E3-9099-C40C66FF867C}">
                  <a14:compatExt spid="_x0000_s149758"/>
                </a:ext>
                <a:ext uri="{FF2B5EF4-FFF2-40B4-BE49-F238E27FC236}">
                  <a16:creationId xmlns:a16="http://schemas.microsoft.com/office/drawing/2014/main" id="{00000000-0008-0000-0D00-0000F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149759" name="Check Box 255" hidden="1">
              <a:extLst>
                <a:ext uri="{63B3BB69-23CF-44E3-9099-C40C66FF867C}">
                  <a14:compatExt spid="_x0000_s149759"/>
                </a:ext>
                <a:ext uri="{FF2B5EF4-FFF2-40B4-BE49-F238E27FC236}">
                  <a16:creationId xmlns:a16="http://schemas.microsoft.com/office/drawing/2014/main" id="{00000000-0008-0000-0D00-0000F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149760" name="Check Box 256" hidden="1">
              <a:extLst>
                <a:ext uri="{63B3BB69-23CF-44E3-9099-C40C66FF867C}">
                  <a14:compatExt spid="_x0000_s149760"/>
                </a:ext>
                <a:ext uri="{FF2B5EF4-FFF2-40B4-BE49-F238E27FC236}">
                  <a16:creationId xmlns:a16="http://schemas.microsoft.com/office/drawing/2014/main" id="{00000000-0008-0000-0D00-000000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149761" name="Check Box 257" hidden="1">
              <a:extLst>
                <a:ext uri="{63B3BB69-23CF-44E3-9099-C40C66FF867C}">
                  <a14:compatExt spid="_x0000_s149761"/>
                </a:ext>
                <a:ext uri="{FF2B5EF4-FFF2-40B4-BE49-F238E27FC236}">
                  <a16:creationId xmlns:a16="http://schemas.microsoft.com/office/drawing/2014/main" id="{00000000-0008-0000-0D00-000001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149763" name="Check Box 259" hidden="1">
              <a:extLst>
                <a:ext uri="{63B3BB69-23CF-44E3-9099-C40C66FF867C}">
                  <a14:compatExt spid="_x0000_s149763"/>
                </a:ext>
                <a:ext uri="{FF2B5EF4-FFF2-40B4-BE49-F238E27FC236}">
                  <a16:creationId xmlns:a16="http://schemas.microsoft.com/office/drawing/2014/main" id="{00000000-0008-0000-0D00-000003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49764" name="Check Box 260" hidden="1">
              <a:extLst>
                <a:ext uri="{63B3BB69-23CF-44E3-9099-C40C66FF867C}">
                  <a14:compatExt spid="_x0000_s149764"/>
                </a:ext>
                <a:ext uri="{FF2B5EF4-FFF2-40B4-BE49-F238E27FC236}">
                  <a16:creationId xmlns:a16="http://schemas.microsoft.com/office/drawing/2014/main" id="{00000000-0008-0000-0D00-000004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49765" name="Check Box 261" hidden="1">
              <a:extLst>
                <a:ext uri="{63B3BB69-23CF-44E3-9099-C40C66FF867C}">
                  <a14:compatExt spid="_x0000_s149765"/>
                </a:ext>
                <a:ext uri="{FF2B5EF4-FFF2-40B4-BE49-F238E27FC236}">
                  <a16:creationId xmlns:a16="http://schemas.microsoft.com/office/drawing/2014/main" id="{00000000-0008-0000-0D00-00000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49766" name="Check Box 262" hidden="1">
              <a:extLst>
                <a:ext uri="{63B3BB69-23CF-44E3-9099-C40C66FF867C}">
                  <a14:compatExt spid="_x0000_s149766"/>
                </a:ext>
                <a:ext uri="{FF2B5EF4-FFF2-40B4-BE49-F238E27FC236}">
                  <a16:creationId xmlns:a16="http://schemas.microsoft.com/office/drawing/2014/main" id="{00000000-0008-0000-0D00-000006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49767" name="Check Box 263" hidden="1">
              <a:extLst>
                <a:ext uri="{63B3BB69-23CF-44E3-9099-C40C66FF867C}">
                  <a14:compatExt spid="_x0000_s149767"/>
                </a:ext>
                <a:ext uri="{FF2B5EF4-FFF2-40B4-BE49-F238E27FC236}">
                  <a16:creationId xmlns:a16="http://schemas.microsoft.com/office/drawing/2014/main" id="{00000000-0008-0000-0D00-000007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49768" name="Check Box 264" hidden="1">
              <a:extLst>
                <a:ext uri="{63B3BB69-23CF-44E3-9099-C40C66FF867C}">
                  <a14:compatExt spid="_x0000_s149768"/>
                </a:ext>
                <a:ext uri="{FF2B5EF4-FFF2-40B4-BE49-F238E27FC236}">
                  <a16:creationId xmlns:a16="http://schemas.microsoft.com/office/drawing/2014/main" id="{00000000-0008-0000-0D00-000008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49769" name="Check Box 265" hidden="1">
              <a:extLst>
                <a:ext uri="{63B3BB69-23CF-44E3-9099-C40C66FF867C}">
                  <a14:compatExt spid="_x0000_s149769"/>
                </a:ext>
                <a:ext uri="{FF2B5EF4-FFF2-40B4-BE49-F238E27FC236}">
                  <a16:creationId xmlns:a16="http://schemas.microsoft.com/office/drawing/2014/main" id="{00000000-0008-0000-0D00-000009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49770" name="Check Box 266" hidden="1">
              <a:extLst>
                <a:ext uri="{63B3BB69-23CF-44E3-9099-C40C66FF867C}">
                  <a14:compatExt spid="_x0000_s149770"/>
                </a:ext>
                <a:ext uri="{FF2B5EF4-FFF2-40B4-BE49-F238E27FC236}">
                  <a16:creationId xmlns:a16="http://schemas.microsoft.com/office/drawing/2014/main" id="{00000000-0008-0000-0D00-00000A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49771" name="Check Box 267" hidden="1">
              <a:extLst>
                <a:ext uri="{63B3BB69-23CF-44E3-9099-C40C66FF867C}">
                  <a14:compatExt spid="_x0000_s149771"/>
                </a:ext>
                <a:ext uri="{FF2B5EF4-FFF2-40B4-BE49-F238E27FC236}">
                  <a16:creationId xmlns:a16="http://schemas.microsoft.com/office/drawing/2014/main" id="{00000000-0008-0000-0D00-00000B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49772" name="Check Box 268" hidden="1">
              <a:extLst>
                <a:ext uri="{63B3BB69-23CF-44E3-9099-C40C66FF867C}">
                  <a14:compatExt spid="_x0000_s149772"/>
                </a:ext>
                <a:ext uri="{FF2B5EF4-FFF2-40B4-BE49-F238E27FC236}">
                  <a16:creationId xmlns:a16="http://schemas.microsoft.com/office/drawing/2014/main" id="{00000000-0008-0000-0D00-00000C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49773" name="Check Box 269" hidden="1">
              <a:extLst>
                <a:ext uri="{63B3BB69-23CF-44E3-9099-C40C66FF867C}">
                  <a14:compatExt spid="_x0000_s149773"/>
                </a:ext>
                <a:ext uri="{FF2B5EF4-FFF2-40B4-BE49-F238E27FC236}">
                  <a16:creationId xmlns:a16="http://schemas.microsoft.com/office/drawing/2014/main" id="{00000000-0008-0000-0D00-00000D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49774" name="Check Box 270" hidden="1">
              <a:extLst>
                <a:ext uri="{63B3BB69-23CF-44E3-9099-C40C66FF867C}">
                  <a14:compatExt spid="_x0000_s149774"/>
                </a:ext>
                <a:ext uri="{FF2B5EF4-FFF2-40B4-BE49-F238E27FC236}">
                  <a16:creationId xmlns:a16="http://schemas.microsoft.com/office/drawing/2014/main" id="{00000000-0008-0000-0D00-00000E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49775" name="Check Box 271" hidden="1">
              <a:extLst>
                <a:ext uri="{63B3BB69-23CF-44E3-9099-C40C66FF867C}">
                  <a14:compatExt spid="_x0000_s149775"/>
                </a:ext>
                <a:ext uri="{FF2B5EF4-FFF2-40B4-BE49-F238E27FC236}">
                  <a16:creationId xmlns:a16="http://schemas.microsoft.com/office/drawing/2014/main" id="{00000000-0008-0000-0D00-00000F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49776" name="Check Box 272" hidden="1">
              <a:extLst>
                <a:ext uri="{63B3BB69-23CF-44E3-9099-C40C66FF867C}">
                  <a14:compatExt spid="_x0000_s149776"/>
                </a:ext>
                <a:ext uri="{FF2B5EF4-FFF2-40B4-BE49-F238E27FC236}">
                  <a16:creationId xmlns:a16="http://schemas.microsoft.com/office/drawing/2014/main" id="{00000000-0008-0000-0D00-000010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49777" name="Check Box 273" hidden="1">
              <a:extLst>
                <a:ext uri="{63B3BB69-23CF-44E3-9099-C40C66FF867C}">
                  <a14:compatExt spid="_x0000_s149777"/>
                </a:ext>
                <a:ext uri="{FF2B5EF4-FFF2-40B4-BE49-F238E27FC236}">
                  <a16:creationId xmlns:a16="http://schemas.microsoft.com/office/drawing/2014/main" id="{00000000-0008-0000-0D00-000011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49778" name="Check Box 274" hidden="1">
              <a:extLst>
                <a:ext uri="{63B3BB69-23CF-44E3-9099-C40C66FF867C}">
                  <a14:compatExt spid="_x0000_s149778"/>
                </a:ext>
                <a:ext uri="{FF2B5EF4-FFF2-40B4-BE49-F238E27FC236}">
                  <a16:creationId xmlns:a16="http://schemas.microsoft.com/office/drawing/2014/main" id="{00000000-0008-0000-0D00-000012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49779" name="Check Box 275" hidden="1">
              <a:extLst>
                <a:ext uri="{63B3BB69-23CF-44E3-9099-C40C66FF867C}">
                  <a14:compatExt spid="_x0000_s149779"/>
                </a:ext>
                <a:ext uri="{FF2B5EF4-FFF2-40B4-BE49-F238E27FC236}">
                  <a16:creationId xmlns:a16="http://schemas.microsoft.com/office/drawing/2014/main" id="{00000000-0008-0000-0D00-000013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49780" name="Check Box 276" hidden="1">
              <a:extLst>
                <a:ext uri="{63B3BB69-23CF-44E3-9099-C40C66FF867C}">
                  <a14:compatExt spid="_x0000_s149780"/>
                </a:ext>
                <a:ext uri="{FF2B5EF4-FFF2-40B4-BE49-F238E27FC236}">
                  <a16:creationId xmlns:a16="http://schemas.microsoft.com/office/drawing/2014/main" id="{00000000-0008-0000-0D00-000014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49781" name="Check Box 277" hidden="1">
              <a:extLst>
                <a:ext uri="{63B3BB69-23CF-44E3-9099-C40C66FF867C}">
                  <a14:compatExt spid="_x0000_s149781"/>
                </a:ext>
                <a:ext uri="{FF2B5EF4-FFF2-40B4-BE49-F238E27FC236}">
                  <a16:creationId xmlns:a16="http://schemas.microsoft.com/office/drawing/2014/main" id="{00000000-0008-0000-0D00-00001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49782" name="Check Box 278" hidden="1">
              <a:extLst>
                <a:ext uri="{63B3BB69-23CF-44E3-9099-C40C66FF867C}">
                  <a14:compatExt spid="_x0000_s149782"/>
                </a:ext>
                <a:ext uri="{FF2B5EF4-FFF2-40B4-BE49-F238E27FC236}">
                  <a16:creationId xmlns:a16="http://schemas.microsoft.com/office/drawing/2014/main" id="{00000000-0008-0000-0D00-000016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49783" name="Check Box 279" hidden="1">
              <a:extLst>
                <a:ext uri="{63B3BB69-23CF-44E3-9099-C40C66FF867C}">
                  <a14:compatExt spid="_x0000_s149783"/>
                </a:ext>
                <a:ext uri="{FF2B5EF4-FFF2-40B4-BE49-F238E27FC236}">
                  <a16:creationId xmlns:a16="http://schemas.microsoft.com/office/drawing/2014/main" id="{00000000-0008-0000-0D00-000017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49784" name="Check Box 280" hidden="1">
              <a:extLst>
                <a:ext uri="{63B3BB69-23CF-44E3-9099-C40C66FF867C}">
                  <a14:compatExt spid="_x0000_s149784"/>
                </a:ext>
                <a:ext uri="{FF2B5EF4-FFF2-40B4-BE49-F238E27FC236}">
                  <a16:creationId xmlns:a16="http://schemas.microsoft.com/office/drawing/2014/main" id="{00000000-0008-0000-0D00-000018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88900</xdr:rowOff>
        </xdr:to>
        <xdr:sp macro="" textlink="">
          <xdr:nvSpPr>
            <xdr:cNvPr id="149785" name="Check Box 281" hidden="1">
              <a:extLst>
                <a:ext uri="{63B3BB69-23CF-44E3-9099-C40C66FF867C}">
                  <a14:compatExt spid="_x0000_s149785"/>
                </a:ext>
                <a:ext uri="{FF2B5EF4-FFF2-40B4-BE49-F238E27FC236}">
                  <a16:creationId xmlns:a16="http://schemas.microsoft.com/office/drawing/2014/main" id="{00000000-0008-0000-0D00-000019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69850</xdr:rowOff>
        </xdr:to>
        <xdr:sp macro="" textlink="">
          <xdr:nvSpPr>
            <xdr:cNvPr id="149788" name="Check Box 284" hidden="1">
              <a:extLst>
                <a:ext uri="{63B3BB69-23CF-44E3-9099-C40C66FF867C}">
                  <a14:compatExt spid="_x0000_s149788"/>
                </a:ext>
                <a:ext uri="{FF2B5EF4-FFF2-40B4-BE49-F238E27FC236}">
                  <a16:creationId xmlns:a16="http://schemas.microsoft.com/office/drawing/2014/main" id="{00000000-0008-0000-0D00-00001C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49789" name="Check Box 285" hidden="1">
              <a:extLst>
                <a:ext uri="{63B3BB69-23CF-44E3-9099-C40C66FF867C}">
                  <a14:compatExt spid="_x0000_s149789"/>
                </a:ext>
                <a:ext uri="{FF2B5EF4-FFF2-40B4-BE49-F238E27FC236}">
                  <a16:creationId xmlns:a16="http://schemas.microsoft.com/office/drawing/2014/main" id="{00000000-0008-0000-0D00-00001D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49790" name="Check Box 286" hidden="1">
              <a:extLst>
                <a:ext uri="{63B3BB69-23CF-44E3-9099-C40C66FF867C}">
                  <a14:compatExt spid="_x0000_s149790"/>
                </a:ext>
                <a:ext uri="{FF2B5EF4-FFF2-40B4-BE49-F238E27FC236}">
                  <a16:creationId xmlns:a16="http://schemas.microsoft.com/office/drawing/2014/main" id="{00000000-0008-0000-0D00-00001E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49791" name="Check Box 287" hidden="1">
              <a:extLst>
                <a:ext uri="{63B3BB69-23CF-44E3-9099-C40C66FF867C}">
                  <a14:compatExt spid="_x0000_s149791"/>
                </a:ext>
                <a:ext uri="{FF2B5EF4-FFF2-40B4-BE49-F238E27FC236}">
                  <a16:creationId xmlns:a16="http://schemas.microsoft.com/office/drawing/2014/main" id="{00000000-0008-0000-0D00-00001F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49792" name="Check Box 288" hidden="1">
              <a:extLst>
                <a:ext uri="{63B3BB69-23CF-44E3-9099-C40C66FF867C}">
                  <a14:compatExt spid="_x0000_s149792"/>
                </a:ext>
                <a:ext uri="{FF2B5EF4-FFF2-40B4-BE49-F238E27FC236}">
                  <a16:creationId xmlns:a16="http://schemas.microsoft.com/office/drawing/2014/main" id="{00000000-0008-0000-0D00-000020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49793" name="Check Box 289" hidden="1">
              <a:extLst>
                <a:ext uri="{63B3BB69-23CF-44E3-9099-C40C66FF867C}">
                  <a14:compatExt spid="_x0000_s149793"/>
                </a:ext>
                <a:ext uri="{FF2B5EF4-FFF2-40B4-BE49-F238E27FC236}">
                  <a16:creationId xmlns:a16="http://schemas.microsoft.com/office/drawing/2014/main" id="{00000000-0008-0000-0D00-000021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6350</xdr:rowOff>
        </xdr:from>
        <xdr:to>
          <xdr:col>5</xdr:col>
          <xdr:colOff>228600</xdr:colOff>
          <xdr:row>154</xdr:row>
          <xdr:rowOff>146050</xdr:rowOff>
        </xdr:to>
        <xdr:sp macro="" textlink="">
          <xdr:nvSpPr>
            <xdr:cNvPr id="149794" name="Check Box 290" hidden="1">
              <a:extLst>
                <a:ext uri="{63B3BB69-23CF-44E3-9099-C40C66FF867C}">
                  <a14:compatExt spid="_x0000_s149794"/>
                </a:ext>
                <a:ext uri="{FF2B5EF4-FFF2-40B4-BE49-F238E27FC236}">
                  <a16:creationId xmlns:a16="http://schemas.microsoft.com/office/drawing/2014/main" id="{00000000-0008-0000-0D00-000022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69850</xdr:rowOff>
        </xdr:to>
        <xdr:sp macro="" textlink="">
          <xdr:nvSpPr>
            <xdr:cNvPr id="149797" name="Check Box 293" hidden="1">
              <a:extLst>
                <a:ext uri="{63B3BB69-23CF-44E3-9099-C40C66FF867C}">
                  <a14:compatExt spid="_x0000_s149797"/>
                </a:ext>
                <a:ext uri="{FF2B5EF4-FFF2-40B4-BE49-F238E27FC236}">
                  <a16:creationId xmlns:a16="http://schemas.microsoft.com/office/drawing/2014/main" id="{00000000-0008-0000-0D00-00002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49798" name="Check Box 294" hidden="1">
              <a:extLst>
                <a:ext uri="{63B3BB69-23CF-44E3-9099-C40C66FF867C}">
                  <a14:compatExt spid="_x0000_s149798"/>
                </a:ext>
                <a:ext uri="{FF2B5EF4-FFF2-40B4-BE49-F238E27FC236}">
                  <a16:creationId xmlns:a16="http://schemas.microsoft.com/office/drawing/2014/main" id="{00000000-0008-0000-0D00-000026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49799" name="Check Box 295" hidden="1">
              <a:extLst>
                <a:ext uri="{63B3BB69-23CF-44E3-9099-C40C66FF867C}">
                  <a14:compatExt spid="_x0000_s149799"/>
                </a:ext>
                <a:ext uri="{FF2B5EF4-FFF2-40B4-BE49-F238E27FC236}">
                  <a16:creationId xmlns:a16="http://schemas.microsoft.com/office/drawing/2014/main" id="{00000000-0008-0000-0D00-000027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49800" name="Check Box 296" hidden="1">
              <a:extLst>
                <a:ext uri="{63B3BB69-23CF-44E3-9099-C40C66FF867C}">
                  <a14:compatExt spid="_x0000_s149800"/>
                </a:ext>
                <a:ext uri="{FF2B5EF4-FFF2-40B4-BE49-F238E27FC236}">
                  <a16:creationId xmlns:a16="http://schemas.microsoft.com/office/drawing/2014/main" id="{00000000-0008-0000-0D00-000028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49801" name="Check Box 297" hidden="1">
              <a:extLst>
                <a:ext uri="{63B3BB69-23CF-44E3-9099-C40C66FF867C}">
                  <a14:compatExt spid="_x0000_s149801"/>
                </a:ext>
                <a:ext uri="{FF2B5EF4-FFF2-40B4-BE49-F238E27FC236}">
                  <a16:creationId xmlns:a16="http://schemas.microsoft.com/office/drawing/2014/main" id="{00000000-0008-0000-0D00-000029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49802" name="Check Box 298" hidden="1">
              <a:extLst>
                <a:ext uri="{63B3BB69-23CF-44E3-9099-C40C66FF867C}">
                  <a14:compatExt spid="_x0000_s149802"/>
                </a:ext>
                <a:ext uri="{FF2B5EF4-FFF2-40B4-BE49-F238E27FC236}">
                  <a16:creationId xmlns:a16="http://schemas.microsoft.com/office/drawing/2014/main" id="{00000000-0008-0000-0D00-00002A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154</xdr:row>
          <xdr:rowOff>165100</xdr:rowOff>
        </xdr:from>
        <xdr:to>
          <xdr:col>5</xdr:col>
          <xdr:colOff>222250</xdr:colOff>
          <xdr:row>155</xdr:row>
          <xdr:rowOff>184150</xdr:rowOff>
        </xdr:to>
        <xdr:sp macro="" textlink="">
          <xdr:nvSpPr>
            <xdr:cNvPr id="149804" name="Check Box 300" hidden="1">
              <a:extLst>
                <a:ext uri="{63B3BB69-23CF-44E3-9099-C40C66FF867C}">
                  <a14:compatExt spid="_x0000_s149804"/>
                </a:ext>
                <a:ext uri="{FF2B5EF4-FFF2-40B4-BE49-F238E27FC236}">
                  <a16:creationId xmlns:a16="http://schemas.microsoft.com/office/drawing/2014/main" id="{00000000-0008-0000-0D00-00002C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69850</xdr:rowOff>
        </xdr:to>
        <xdr:sp macro="" textlink="">
          <xdr:nvSpPr>
            <xdr:cNvPr id="149806" name="Check Box 302" hidden="1">
              <a:extLst>
                <a:ext uri="{63B3BB69-23CF-44E3-9099-C40C66FF867C}">
                  <a14:compatExt spid="_x0000_s149806"/>
                </a:ext>
                <a:ext uri="{FF2B5EF4-FFF2-40B4-BE49-F238E27FC236}">
                  <a16:creationId xmlns:a16="http://schemas.microsoft.com/office/drawing/2014/main" id="{00000000-0008-0000-0D00-00002E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49807" name="Check Box 303" hidden="1">
              <a:extLst>
                <a:ext uri="{63B3BB69-23CF-44E3-9099-C40C66FF867C}">
                  <a14:compatExt spid="_x0000_s149807"/>
                </a:ext>
                <a:ext uri="{FF2B5EF4-FFF2-40B4-BE49-F238E27FC236}">
                  <a16:creationId xmlns:a16="http://schemas.microsoft.com/office/drawing/2014/main" id="{00000000-0008-0000-0D00-00002F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49808" name="Check Box 304" hidden="1">
              <a:extLst>
                <a:ext uri="{63B3BB69-23CF-44E3-9099-C40C66FF867C}">
                  <a14:compatExt spid="_x0000_s149808"/>
                </a:ext>
                <a:ext uri="{FF2B5EF4-FFF2-40B4-BE49-F238E27FC236}">
                  <a16:creationId xmlns:a16="http://schemas.microsoft.com/office/drawing/2014/main" id="{00000000-0008-0000-0D00-000030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49809" name="Check Box 305" hidden="1">
              <a:extLst>
                <a:ext uri="{63B3BB69-23CF-44E3-9099-C40C66FF867C}">
                  <a14:compatExt spid="_x0000_s149809"/>
                </a:ext>
                <a:ext uri="{FF2B5EF4-FFF2-40B4-BE49-F238E27FC236}">
                  <a16:creationId xmlns:a16="http://schemas.microsoft.com/office/drawing/2014/main" id="{00000000-0008-0000-0D00-000031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49810" name="Check Box 306" hidden="1">
              <a:extLst>
                <a:ext uri="{63B3BB69-23CF-44E3-9099-C40C66FF867C}">
                  <a14:compatExt spid="_x0000_s149810"/>
                </a:ext>
                <a:ext uri="{FF2B5EF4-FFF2-40B4-BE49-F238E27FC236}">
                  <a16:creationId xmlns:a16="http://schemas.microsoft.com/office/drawing/2014/main" id="{00000000-0008-0000-0D00-000032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49811" name="Check Box 307" hidden="1">
              <a:extLst>
                <a:ext uri="{63B3BB69-23CF-44E3-9099-C40C66FF867C}">
                  <a14:compatExt spid="_x0000_s149811"/>
                </a:ext>
                <a:ext uri="{FF2B5EF4-FFF2-40B4-BE49-F238E27FC236}">
                  <a16:creationId xmlns:a16="http://schemas.microsoft.com/office/drawing/2014/main" id="{00000000-0008-0000-0D00-000033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49812" name="Check Box 308" hidden="1">
              <a:extLst>
                <a:ext uri="{63B3BB69-23CF-44E3-9099-C40C66FF867C}">
                  <a14:compatExt spid="_x0000_s149812"/>
                </a:ext>
                <a:ext uri="{FF2B5EF4-FFF2-40B4-BE49-F238E27FC236}">
                  <a16:creationId xmlns:a16="http://schemas.microsoft.com/office/drawing/2014/main" id="{00000000-0008-0000-0D00-000034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49813" name="Check Box 309" hidden="1">
              <a:extLst>
                <a:ext uri="{63B3BB69-23CF-44E3-9099-C40C66FF867C}">
                  <a14:compatExt spid="_x0000_s149813"/>
                </a:ext>
                <a:ext uri="{FF2B5EF4-FFF2-40B4-BE49-F238E27FC236}">
                  <a16:creationId xmlns:a16="http://schemas.microsoft.com/office/drawing/2014/main" id="{00000000-0008-0000-0D00-00003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49817" name="Check Box 313" hidden="1">
              <a:extLst>
                <a:ext uri="{63B3BB69-23CF-44E3-9099-C40C66FF867C}">
                  <a14:compatExt spid="_x0000_s149817"/>
                </a:ext>
                <a:ext uri="{FF2B5EF4-FFF2-40B4-BE49-F238E27FC236}">
                  <a16:creationId xmlns:a16="http://schemas.microsoft.com/office/drawing/2014/main" id="{00000000-0008-0000-0D00-000039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49818" name="Check Box 314" hidden="1">
              <a:extLst>
                <a:ext uri="{63B3BB69-23CF-44E3-9099-C40C66FF867C}">
                  <a14:compatExt spid="_x0000_s149818"/>
                </a:ext>
                <a:ext uri="{FF2B5EF4-FFF2-40B4-BE49-F238E27FC236}">
                  <a16:creationId xmlns:a16="http://schemas.microsoft.com/office/drawing/2014/main" id="{00000000-0008-0000-0D00-00003A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49819" name="Check Box 315" hidden="1">
              <a:extLst>
                <a:ext uri="{63B3BB69-23CF-44E3-9099-C40C66FF867C}">
                  <a14:compatExt spid="_x0000_s149819"/>
                </a:ext>
                <a:ext uri="{FF2B5EF4-FFF2-40B4-BE49-F238E27FC236}">
                  <a16:creationId xmlns:a16="http://schemas.microsoft.com/office/drawing/2014/main" id="{00000000-0008-0000-0D00-00003B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49820" name="Check Box 316" hidden="1">
              <a:extLst>
                <a:ext uri="{63B3BB69-23CF-44E3-9099-C40C66FF867C}">
                  <a14:compatExt spid="_x0000_s149820"/>
                </a:ext>
                <a:ext uri="{FF2B5EF4-FFF2-40B4-BE49-F238E27FC236}">
                  <a16:creationId xmlns:a16="http://schemas.microsoft.com/office/drawing/2014/main" id="{00000000-0008-0000-0D00-00003C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49821" name="Check Box 317" hidden="1">
              <a:extLst>
                <a:ext uri="{63B3BB69-23CF-44E3-9099-C40C66FF867C}">
                  <a14:compatExt spid="_x0000_s149821"/>
                </a:ext>
                <a:ext uri="{FF2B5EF4-FFF2-40B4-BE49-F238E27FC236}">
                  <a16:creationId xmlns:a16="http://schemas.microsoft.com/office/drawing/2014/main" id="{00000000-0008-0000-0D00-00003D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49822" name="Check Box 318" hidden="1">
              <a:extLst>
                <a:ext uri="{63B3BB69-23CF-44E3-9099-C40C66FF867C}">
                  <a14:compatExt spid="_x0000_s149822"/>
                </a:ext>
                <a:ext uri="{FF2B5EF4-FFF2-40B4-BE49-F238E27FC236}">
                  <a16:creationId xmlns:a16="http://schemas.microsoft.com/office/drawing/2014/main" id="{00000000-0008-0000-0D00-00003E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49826" name="Check Box 322" hidden="1">
              <a:extLst>
                <a:ext uri="{63B3BB69-23CF-44E3-9099-C40C66FF867C}">
                  <a14:compatExt spid="_x0000_s149826"/>
                </a:ext>
                <a:ext uri="{FF2B5EF4-FFF2-40B4-BE49-F238E27FC236}">
                  <a16:creationId xmlns:a16="http://schemas.microsoft.com/office/drawing/2014/main" id="{00000000-0008-0000-0D00-000042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49827" name="Check Box 323" hidden="1">
              <a:extLst>
                <a:ext uri="{63B3BB69-23CF-44E3-9099-C40C66FF867C}">
                  <a14:compatExt spid="_x0000_s149827"/>
                </a:ext>
                <a:ext uri="{FF2B5EF4-FFF2-40B4-BE49-F238E27FC236}">
                  <a16:creationId xmlns:a16="http://schemas.microsoft.com/office/drawing/2014/main" id="{00000000-0008-0000-0D00-000043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49828" name="Check Box 324" hidden="1">
              <a:extLst>
                <a:ext uri="{63B3BB69-23CF-44E3-9099-C40C66FF867C}">
                  <a14:compatExt spid="_x0000_s149828"/>
                </a:ext>
                <a:ext uri="{FF2B5EF4-FFF2-40B4-BE49-F238E27FC236}">
                  <a16:creationId xmlns:a16="http://schemas.microsoft.com/office/drawing/2014/main" id="{00000000-0008-0000-0D00-000044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49829" name="Check Box 325" hidden="1">
              <a:extLst>
                <a:ext uri="{63B3BB69-23CF-44E3-9099-C40C66FF867C}">
                  <a14:compatExt spid="_x0000_s149829"/>
                </a:ext>
                <a:ext uri="{FF2B5EF4-FFF2-40B4-BE49-F238E27FC236}">
                  <a16:creationId xmlns:a16="http://schemas.microsoft.com/office/drawing/2014/main" id="{00000000-0008-0000-0D00-00004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49830" name="Check Box 326" hidden="1">
              <a:extLst>
                <a:ext uri="{63B3BB69-23CF-44E3-9099-C40C66FF867C}">
                  <a14:compatExt spid="_x0000_s149830"/>
                </a:ext>
                <a:ext uri="{FF2B5EF4-FFF2-40B4-BE49-F238E27FC236}">
                  <a16:creationId xmlns:a16="http://schemas.microsoft.com/office/drawing/2014/main" id="{00000000-0008-0000-0D00-000046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49831" name="Check Box 327" hidden="1">
              <a:extLst>
                <a:ext uri="{63B3BB69-23CF-44E3-9099-C40C66FF867C}">
                  <a14:compatExt spid="_x0000_s149831"/>
                </a:ext>
                <a:ext uri="{FF2B5EF4-FFF2-40B4-BE49-F238E27FC236}">
                  <a16:creationId xmlns:a16="http://schemas.microsoft.com/office/drawing/2014/main" id="{00000000-0008-0000-0D00-000047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49835" name="Check Box 331" hidden="1">
              <a:extLst>
                <a:ext uri="{63B3BB69-23CF-44E3-9099-C40C66FF867C}">
                  <a14:compatExt spid="_x0000_s149835"/>
                </a:ext>
                <a:ext uri="{FF2B5EF4-FFF2-40B4-BE49-F238E27FC236}">
                  <a16:creationId xmlns:a16="http://schemas.microsoft.com/office/drawing/2014/main" id="{00000000-0008-0000-0D00-00004B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49836" name="Check Box 332" hidden="1">
              <a:extLst>
                <a:ext uri="{63B3BB69-23CF-44E3-9099-C40C66FF867C}">
                  <a14:compatExt spid="_x0000_s149836"/>
                </a:ext>
                <a:ext uri="{FF2B5EF4-FFF2-40B4-BE49-F238E27FC236}">
                  <a16:creationId xmlns:a16="http://schemas.microsoft.com/office/drawing/2014/main" id="{00000000-0008-0000-0D00-00004C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49837" name="Check Box 333" hidden="1">
              <a:extLst>
                <a:ext uri="{63B3BB69-23CF-44E3-9099-C40C66FF867C}">
                  <a14:compatExt spid="_x0000_s149837"/>
                </a:ext>
                <a:ext uri="{FF2B5EF4-FFF2-40B4-BE49-F238E27FC236}">
                  <a16:creationId xmlns:a16="http://schemas.microsoft.com/office/drawing/2014/main" id="{00000000-0008-0000-0D00-00004D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49838" name="Check Box 334" hidden="1">
              <a:extLst>
                <a:ext uri="{63B3BB69-23CF-44E3-9099-C40C66FF867C}">
                  <a14:compatExt spid="_x0000_s149838"/>
                </a:ext>
                <a:ext uri="{FF2B5EF4-FFF2-40B4-BE49-F238E27FC236}">
                  <a16:creationId xmlns:a16="http://schemas.microsoft.com/office/drawing/2014/main" id="{00000000-0008-0000-0D00-00004E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49839" name="Check Box 335" hidden="1">
              <a:extLst>
                <a:ext uri="{63B3BB69-23CF-44E3-9099-C40C66FF867C}">
                  <a14:compatExt spid="_x0000_s149839"/>
                </a:ext>
                <a:ext uri="{FF2B5EF4-FFF2-40B4-BE49-F238E27FC236}">
                  <a16:creationId xmlns:a16="http://schemas.microsoft.com/office/drawing/2014/main" id="{00000000-0008-0000-0D00-00004F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49840" name="Check Box 336" hidden="1">
              <a:extLst>
                <a:ext uri="{63B3BB69-23CF-44E3-9099-C40C66FF867C}">
                  <a14:compatExt spid="_x0000_s149840"/>
                </a:ext>
                <a:ext uri="{FF2B5EF4-FFF2-40B4-BE49-F238E27FC236}">
                  <a16:creationId xmlns:a16="http://schemas.microsoft.com/office/drawing/2014/main" id="{00000000-0008-0000-0D00-000050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49844" name="Check Box 340" hidden="1">
              <a:extLst>
                <a:ext uri="{63B3BB69-23CF-44E3-9099-C40C66FF867C}">
                  <a14:compatExt spid="_x0000_s149844"/>
                </a:ext>
                <a:ext uri="{FF2B5EF4-FFF2-40B4-BE49-F238E27FC236}">
                  <a16:creationId xmlns:a16="http://schemas.microsoft.com/office/drawing/2014/main" id="{00000000-0008-0000-0D00-000054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184150</xdr:rowOff>
        </xdr:from>
        <xdr:to>
          <xdr:col>5</xdr:col>
          <xdr:colOff>228600</xdr:colOff>
          <xdr:row>72</xdr:row>
          <xdr:rowOff>0</xdr:rowOff>
        </xdr:to>
        <xdr:sp macro="" textlink="">
          <xdr:nvSpPr>
            <xdr:cNvPr id="149845" name="Check Box 341" hidden="1">
              <a:extLst>
                <a:ext uri="{63B3BB69-23CF-44E3-9099-C40C66FF867C}">
                  <a14:compatExt spid="_x0000_s149845"/>
                </a:ext>
                <a:ext uri="{FF2B5EF4-FFF2-40B4-BE49-F238E27FC236}">
                  <a16:creationId xmlns:a16="http://schemas.microsoft.com/office/drawing/2014/main" id="{00000000-0008-0000-0D00-00005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165100</xdr:rowOff>
        </xdr:from>
        <xdr:to>
          <xdr:col>5</xdr:col>
          <xdr:colOff>228600</xdr:colOff>
          <xdr:row>78</xdr:row>
          <xdr:rowOff>184150</xdr:rowOff>
        </xdr:to>
        <xdr:sp macro="" textlink="">
          <xdr:nvSpPr>
            <xdr:cNvPr id="149846" name="Check Box 342" hidden="1">
              <a:extLst>
                <a:ext uri="{63B3BB69-23CF-44E3-9099-C40C66FF867C}">
                  <a14:compatExt spid="_x0000_s149846"/>
                </a:ext>
                <a:ext uri="{FF2B5EF4-FFF2-40B4-BE49-F238E27FC236}">
                  <a16:creationId xmlns:a16="http://schemas.microsoft.com/office/drawing/2014/main" id="{00000000-0008-0000-0D00-000056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139700</xdr:rowOff>
        </xdr:from>
        <xdr:to>
          <xdr:col>5</xdr:col>
          <xdr:colOff>228600</xdr:colOff>
          <xdr:row>156</xdr:row>
          <xdr:rowOff>158750</xdr:rowOff>
        </xdr:to>
        <xdr:sp macro="" textlink="">
          <xdr:nvSpPr>
            <xdr:cNvPr id="149847" name="Check Box 343" hidden="1">
              <a:extLst>
                <a:ext uri="{63B3BB69-23CF-44E3-9099-C40C66FF867C}">
                  <a14:compatExt spid="_x0000_s149847"/>
                </a:ext>
                <a:ext uri="{FF2B5EF4-FFF2-40B4-BE49-F238E27FC236}">
                  <a16:creationId xmlns:a16="http://schemas.microsoft.com/office/drawing/2014/main" id="{00000000-0008-0000-0D00-000057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49849" name="Check Box 345" hidden="1">
              <a:extLst>
                <a:ext uri="{63B3BB69-23CF-44E3-9099-C40C66FF867C}">
                  <a14:compatExt spid="_x0000_s149849"/>
                </a:ext>
                <a:ext uri="{FF2B5EF4-FFF2-40B4-BE49-F238E27FC236}">
                  <a16:creationId xmlns:a16="http://schemas.microsoft.com/office/drawing/2014/main" id="{00000000-0008-0000-0D00-000059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195</xdr:row>
          <xdr:rowOff>152400</xdr:rowOff>
        </xdr:from>
        <xdr:to>
          <xdr:col>5</xdr:col>
          <xdr:colOff>234950</xdr:colOff>
          <xdr:row>196</xdr:row>
          <xdr:rowOff>171450</xdr:rowOff>
        </xdr:to>
        <xdr:sp macro="" textlink="">
          <xdr:nvSpPr>
            <xdr:cNvPr id="149851" name="Check Box 347" hidden="1">
              <a:extLst>
                <a:ext uri="{63B3BB69-23CF-44E3-9099-C40C66FF867C}">
                  <a14:compatExt spid="_x0000_s149851"/>
                </a:ext>
                <a:ext uri="{FF2B5EF4-FFF2-40B4-BE49-F238E27FC236}">
                  <a16:creationId xmlns:a16="http://schemas.microsoft.com/office/drawing/2014/main" id="{00000000-0008-0000-0D00-00005B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190500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1B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26</xdr:row>
          <xdr:rowOff>171450</xdr:rowOff>
        </xdr:from>
        <xdr:to>
          <xdr:col>1</xdr:col>
          <xdr:colOff>609600</xdr:colOff>
          <xdr:row>28</xdr:row>
          <xdr:rowOff>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1B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565150</xdr:colOff>
          <xdr:row>16</xdr:row>
          <xdr:rowOff>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1B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1B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171450</xdr:rowOff>
        </xdr:from>
        <xdr:to>
          <xdr:col>1</xdr:col>
          <xdr:colOff>571500</xdr:colOff>
          <xdr:row>25</xdr:row>
          <xdr:rowOff>171450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1B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584200</xdr:colOff>
          <xdr:row>19</xdr:row>
          <xdr:rowOff>241300</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1B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1B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222250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1B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74</xdr:row>
          <xdr:rowOff>0</xdr:rowOff>
        </xdr:from>
        <xdr:to>
          <xdr:col>1</xdr:col>
          <xdr:colOff>704850</xdr:colOff>
          <xdr:row>75</xdr:row>
          <xdr:rowOff>19050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74</xdr:row>
          <xdr:rowOff>0</xdr:rowOff>
        </xdr:from>
        <xdr:to>
          <xdr:col>5</xdr:col>
          <xdr:colOff>285750</xdr:colOff>
          <xdr:row>75</xdr:row>
          <xdr:rowOff>19050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82</xdr:row>
          <xdr:rowOff>190500</xdr:rowOff>
        </xdr:from>
        <xdr:to>
          <xdr:col>1</xdr:col>
          <xdr:colOff>704850</xdr:colOff>
          <xdr:row>84</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190500</xdr:rowOff>
        </xdr:from>
        <xdr:to>
          <xdr:col>5</xdr:col>
          <xdr:colOff>285750</xdr:colOff>
          <xdr:row>84</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190500</xdr:rowOff>
        </xdr:from>
        <xdr:to>
          <xdr:col>1</xdr:col>
          <xdr:colOff>704850</xdr:colOff>
          <xdr:row>90</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190500</xdr:rowOff>
        </xdr:from>
        <xdr:to>
          <xdr:col>5</xdr:col>
          <xdr:colOff>285750</xdr:colOff>
          <xdr:row>90</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113</xdr:row>
          <xdr:rowOff>190500</xdr:rowOff>
        </xdr:from>
        <xdr:to>
          <xdr:col>1</xdr:col>
          <xdr:colOff>704850</xdr:colOff>
          <xdr:row>115</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113</xdr:row>
          <xdr:rowOff>190500</xdr:rowOff>
        </xdr:from>
        <xdr:to>
          <xdr:col>5</xdr:col>
          <xdr:colOff>285750</xdr:colOff>
          <xdr:row>115</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1009650</xdr:colOff>
      <xdr:row>0</xdr:row>
      <xdr:rowOff>19050</xdr:rowOff>
    </xdr:from>
    <xdr:to>
      <xdr:col>7</xdr:col>
      <xdr:colOff>266700</xdr:colOff>
      <xdr:row>0</xdr:row>
      <xdr:rowOff>666669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57425" y="19050"/>
          <a:ext cx="2790825" cy="647619"/>
        </a:xfrm>
        <a:prstGeom prst="rect">
          <a:avLst/>
        </a:prstGeom>
      </xdr:spPr>
    </xdr:pic>
    <xdr:clientData/>
  </xdr:twoCellAnchor>
  <xdr:twoCellAnchor editAs="oneCell">
    <xdr:from>
      <xdr:col>1</xdr:col>
      <xdr:colOff>47625</xdr:colOff>
      <xdr:row>0</xdr:row>
      <xdr:rowOff>19050</xdr:rowOff>
    </xdr:from>
    <xdr:to>
      <xdr:col>2</xdr:col>
      <xdr:colOff>778764</xdr:colOff>
      <xdr:row>0</xdr:row>
      <xdr:rowOff>671322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5" y="19050"/>
          <a:ext cx="165506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5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190500</xdr:rowOff>
        </xdr:from>
        <xdr:to>
          <xdr:col>3</xdr:col>
          <xdr:colOff>0</xdr:colOff>
          <xdr:row>13</xdr:row>
          <xdr:rowOff>19050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5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13</xdr:row>
          <xdr:rowOff>190500</xdr:rowOff>
        </xdr:from>
        <xdr:to>
          <xdr:col>3</xdr:col>
          <xdr:colOff>0</xdr:colOff>
          <xdr:row>15</xdr:row>
          <xdr:rowOff>19050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5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15</xdr:row>
          <xdr:rowOff>190500</xdr:rowOff>
        </xdr:from>
        <xdr:to>
          <xdr:col>3</xdr:col>
          <xdr:colOff>0</xdr:colOff>
          <xdr:row>16</xdr:row>
          <xdr:rowOff>209550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5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190500</xdr:rowOff>
        </xdr:from>
        <xdr:to>
          <xdr:col>3</xdr:col>
          <xdr:colOff>0</xdr:colOff>
          <xdr:row>19</xdr:row>
          <xdr:rowOff>19050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5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7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7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7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95250</xdr:colOff>
          <xdr:row>64</xdr:row>
          <xdr:rowOff>19050</xdr:rowOff>
        </xdr:from>
        <xdr:to>
          <xdr:col>9</xdr:col>
          <xdr:colOff>400050</xdr:colOff>
          <xdr:row>65</xdr:row>
          <xdr:rowOff>31750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8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76</xdr:row>
          <xdr:rowOff>0</xdr:rowOff>
        </xdr:from>
        <xdr:to>
          <xdr:col>3</xdr:col>
          <xdr:colOff>0</xdr:colOff>
          <xdr:row>77</xdr:row>
          <xdr:rowOff>19050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9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43</xdr:row>
          <xdr:rowOff>152400</xdr:rowOff>
        </xdr:from>
        <xdr:to>
          <xdr:col>9</xdr:col>
          <xdr:colOff>457200</xdr:colOff>
          <xdr:row>44</xdr:row>
          <xdr:rowOff>171450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A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33</xdr:row>
          <xdr:rowOff>152400</xdr:rowOff>
        </xdr:from>
        <xdr:to>
          <xdr:col>9</xdr:col>
          <xdr:colOff>457200</xdr:colOff>
          <xdr:row>34</xdr:row>
          <xdr:rowOff>171450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B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C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AMIF%20hankehanke%20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intahanke%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N19">
            <v>0</v>
          </cell>
        </row>
      </sheetData>
      <sheetData sheetId="17">
        <row r="19">
          <cell r="H19">
            <v>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Erityistavoite"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T_kustannusmallit"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trlProp" Target="../ctrlProps/ctrlProp3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63" Type="http://schemas.openxmlformats.org/officeDocument/2006/relationships/ctrlProp" Target="../ctrlProps/ctrlProp95.xml"/><Relationship Id="rId84" Type="http://schemas.openxmlformats.org/officeDocument/2006/relationships/ctrlProp" Target="../ctrlProps/ctrlProp116.xml"/><Relationship Id="rId138" Type="http://schemas.openxmlformats.org/officeDocument/2006/relationships/ctrlProp" Target="../ctrlProps/ctrlProp170.xml"/><Relationship Id="rId159" Type="http://schemas.openxmlformats.org/officeDocument/2006/relationships/ctrlProp" Target="../ctrlProps/ctrlProp191.xml"/><Relationship Id="rId170" Type="http://schemas.openxmlformats.org/officeDocument/2006/relationships/ctrlProp" Target="../ctrlProps/ctrlProp202.xml"/><Relationship Id="rId191" Type="http://schemas.openxmlformats.org/officeDocument/2006/relationships/ctrlProp" Target="../ctrlProps/ctrlProp223.xml"/><Relationship Id="rId205" Type="http://schemas.openxmlformats.org/officeDocument/2006/relationships/ctrlProp" Target="../ctrlProps/ctrlProp237.xml"/><Relationship Id="rId226" Type="http://schemas.openxmlformats.org/officeDocument/2006/relationships/ctrlProp" Target="../ctrlProps/ctrlProp258.xml"/><Relationship Id="rId247" Type="http://schemas.openxmlformats.org/officeDocument/2006/relationships/ctrlProp" Target="../ctrlProps/ctrlProp279.xml"/><Relationship Id="rId107" Type="http://schemas.openxmlformats.org/officeDocument/2006/relationships/ctrlProp" Target="../ctrlProps/ctrlProp139.xml"/><Relationship Id="rId268" Type="http://schemas.openxmlformats.org/officeDocument/2006/relationships/ctrlProp" Target="../ctrlProps/ctrlProp300.xml"/><Relationship Id="rId11" Type="http://schemas.openxmlformats.org/officeDocument/2006/relationships/ctrlProp" Target="../ctrlProps/ctrlProp43.xml"/><Relationship Id="rId32" Type="http://schemas.openxmlformats.org/officeDocument/2006/relationships/ctrlProp" Target="../ctrlProps/ctrlProp64.xml"/><Relationship Id="rId53" Type="http://schemas.openxmlformats.org/officeDocument/2006/relationships/ctrlProp" Target="../ctrlProps/ctrlProp85.xml"/><Relationship Id="rId74" Type="http://schemas.openxmlformats.org/officeDocument/2006/relationships/ctrlProp" Target="../ctrlProps/ctrlProp106.xml"/><Relationship Id="rId128" Type="http://schemas.openxmlformats.org/officeDocument/2006/relationships/ctrlProp" Target="../ctrlProps/ctrlProp160.xml"/><Relationship Id="rId149" Type="http://schemas.openxmlformats.org/officeDocument/2006/relationships/ctrlProp" Target="../ctrlProps/ctrlProp181.xml"/><Relationship Id="rId5" Type="http://schemas.openxmlformats.org/officeDocument/2006/relationships/ctrlProp" Target="../ctrlProps/ctrlProp37.xml"/><Relationship Id="rId95" Type="http://schemas.openxmlformats.org/officeDocument/2006/relationships/ctrlProp" Target="../ctrlProps/ctrlProp127.xml"/><Relationship Id="rId160" Type="http://schemas.openxmlformats.org/officeDocument/2006/relationships/ctrlProp" Target="../ctrlProps/ctrlProp192.xml"/><Relationship Id="rId181" Type="http://schemas.openxmlformats.org/officeDocument/2006/relationships/ctrlProp" Target="../ctrlProps/ctrlProp213.xml"/><Relationship Id="rId216" Type="http://schemas.openxmlformats.org/officeDocument/2006/relationships/ctrlProp" Target="../ctrlProps/ctrlProp248.xml"/><Relationship Id="rId237" Type="http://schemas.openxmlformats.org/officeDocument/2006/relationships/ctrlProp" Target="../ctrlProps/ctrlProp269.xml"/><Relationship Id="rId258" Type="http://schemas.openxmlformats.org/officeDocument/2006/relationships/ctrlProp" Target="../ctrlProps/ctrlProp290.xml"/><Relationship Id="rId279" Type="http://schemas.openxmlformats.org/officeDocument/2006/relationships/ctrlProp" Target="../ctrlProps/ctrlProp311.xml"/><Relationship Id="rId22" Type="http://schemas.openxmlformats.org/officeDocument/2006/relationships/ctrlProp" Target="../ctrlProps/ctrlProp54.xml"/><Relationship Id="rId43" Type="http://schemas.openxmlformats.org/officeDocument/2006/relationships/ctrlProp" Target="../ctrlProps/ctrlProp75.xml"/><Relationship Id="rId64" Type="http://schemas.openxmlformats.org/officeDocument/2006/relationships/ctrlProp" Target="../ctrlProps/ctrlProp96.xml"/><Relationship Id="rId118" Type="http://schemas.openxmlformats.org/officeDocument/2006/relationships/ctrlProp" Target="../ctrlProps/ctrlProp150.xml"/><Relationship Id="rId139" Type="http://schemas.openxmlformats.org/officeDocument/2006/relationships/ctrlProp" Target="../ctrlProps/ctrlProp171.xml"/><Relationship Id="rId85" Type="http://schemas.openxmlformats.org/officeDocument/2006/relationships/ctrlProp" Target="../ctrlProps/ctrlProp117.xml"/><Relationship Id="rId150" Type="http://schemas.openxmlformats.org/officeDocument/2006/relationships/ctrlProp" Target="../ctrlProps/ctrlProp182.xml"/><Relationship Id="rId171" Type="http://schemas.openxmlformats.org/officeDocument/2006/relationships/ctrlProp" Target="../ctrlProps/ctrlProp203.xml"/><Relationship Id="rId192" Type="http://schemas.openxmlformats.org/officeDocument/2006/relationships/ctrlProp" Target="../ctrlProps/ctrlProp224.xml"/><Relationship Id="rId206" Type="http://schemas.openxmlformats.org/officeDocument/2006/relationships/ctrlProp" Target="../ctrlProps/ctrlProp238.xml"/><Relationship Id="rId227" Type="http://schemas.openxmlformats.org/officeDocument/2006/relationships/ctrlProp" Target="../ctrlProps/ctrlProp259.xml"/><Relationship Id="rId248" Type="http://schemas.openxmlformats.org/officeDocument/2006/relationships/ctrlProp" Target="../ctrlProps/ctrlProp280.xml"/><Relationship Id="rId269" Type="http://schemas.openxmlformats.org/officeDocument/2006/relationships/ctrlProp" Target="../ctrlProps/ctrlProp301.xml"/><Relationship Id="rId12" Type="http://schemas.openxmlformats.org/officeDocument/2006/relationships/ctrlProp" Target="../ctrlProps/ctrlProp44.xml"/><Relationship Id="rId33" Type="http://schemas.openxmlformats.org/officeDocument/2006/relationships/ctrlProp" Target="../ctrlProps/ctrlProp65.xml"/><Relationship Id="rId108" Type="http://schemas.openxmlformats.org/officeDocument/2006/relationships/ctrlProp" Target="../ctrlProps/ctrlProp140.xml"/><Relationship Id="rId129" Type="http://schemas.openxmlformats.org/officeDocument/2006/relationships/ctrlProp" Target="../ctrlProps/ctrlProp161.xml"/><Relationship Id="rId280" Type="http://schemas.openxmlformats.org/officeDocument/2006/relationships/ctrlProp" Target="../ctrlProps/ctrlProp312.xml"/><Relationship Id="rId54" Type="http://schemas.openxmlformats.org/officeDocument/2006/relationships/ctrlProp" Target="../ctrlProps/ctrlProp86.xml"/><Relationship Id="rId75" Type="http://schemas.openxmlformats.org/officeDocument/2006/relationships/ctrlProp" Target="../ctrlProps/ctrlProp107.xml"/><Relationship Id="rId96" Type="http://schemas.openxmlformats.org/officeDocument/2006/relationships/ctrlProp" Target="../ctrlProps/ctrlProp128.xml"/><Relationship Id="rId140" Type="http://schemas.openxmlformats.org/officeDocument/2006/relationships/ctrlProp" Target="../ctrlProps/ctrlProp172.xml"/><Relationship Id="rId161" Type="http://schemas.openxmlformats.org/officeDocument/2006/relationships/ctrlProp" Target="../ctrlProps/ctrlProp193.xml"/><Relationship Id="rId182" Type="http://schemas.openxmlformats.org/officeDocument/2006/relationships/ctrlProp" Target="../ctrlProps/ctrlProp214.xml"/><Relationship Id="rId217" Type="http://schemas.openxmlformats.org/officeDocument/2006/relationships/ctrlProp" Target="../ctrlProps/ctrlProp249.xml"/><Relationship Id="rId6" Type="http://schemas.openxmlformats.org/officeDocument/2006/relationships/ctrlProp" Target="../ctrlProps/ctrlProp38.xml"/><Relationship Id="rId238" Type="http://schemas.openxmlformats.org/officeDocument/2006/relationships/ctrlProp" Target="../ctrlProps/ctrlProp270.xml"/><Relationship Id="rId259" Type="http://schemas.openxmlformats.org/officeDocument/2006/relationships/ctrlProp" Target="../ctrlProps/ctrlProp291.xml"/><Relationship Id="rId23" Type="http://schemas.openxmlformats.org/officeDocument/2006/relationships/ctrlProp" Target="../ctrlProps/ctrlProp55.xml"/><Relationship Id="rId119" Type="http://schemas.openxmlformats.org/officeDocument/2006/relationships/ctrlProp" Target="../ctrlProps/ctrlProp151.xml"/><Relationship Id="rId270" Type="http://schemas.openxmlformats.org/officeDocument/2006/relationships/ctrlProp" Target="../ctrlProps/ctrlProp302.xml"/><Relationship Id="rId44" Type="http://schemas.openxmlformats.org/officeDocument/2006/relationships/ctrlProp" Target="../ctrlProps/ctrlProp76.xml"/><Relationship Id="rId65" Type="http://schemas.openxmlformats.org/officeDocument/2006/relationships/ctrlProp" Target="../ctrlProps/ctrlProp97.xml"/><Relationship Id="rId86" Type="http://schemas.openxmlformats.org/officeDocument/2006/relationships/ctrlProp" Target="../ctrlProps/ctrlProp118.xml"/><Relationship Id="rId130" Type="http://schemas.openxmlformats.org/officeDocument/2006/relationships/ctrlProp" Target="../ctrlProps/ctrlProp162.xml"/><Relationship Id="rId151" Type="http://schemas.openxmlformats.org/officeDocument/2006/relationships/ctrlProp" Target="../ctrlProps/ctrlProp183.xml"/><Relationship Id="rId172" Type="http://schemas.openxmlformats.org/officeDocument/2006/relationships/ctrlProp" Target="../ctrlProps/ctrlProp204.xml"/><Relationship Id="rId193" Type="http://schemas.openxmlformats.org/officeDocument/2006/relationships/ctrlProp" Target="../ctrlProps/ctrlProp225.xml"/><Relationship Id="rId207" Type="http://schemas.openxmlformats.org/officeDocument/2006/relationships/ctrlProp" Target="../ctrlProps/ctrlProp239.xml"/><Relationship Id="rId228" Type="http://schemas.openxmlformats.org/officeDocument/2006/relationships/ctrlProp" Target="../ctrlProps/ctrlProp260.xml"/><Relationship Id="rId249" Type="http://schemas.openxmlformats.org/officeDocument/2006/relationships/ctrlProp" Target="../ctrlProps/ctrlProp28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260" Type="http://schemas.openxmlformats.org/officeDocument/2006/relationships/ctrlProp" Target="../ctrlProps/ctrlProp292.xml"/><Relationship Id="rId265" Type="http://schemas.openxmlformats.org/officeDocument/2006/relationships/ctrlProp" Target="../ctrlProps/ctrlProp297.xml"/><Relationship Id="rId281" Type="http://schemas.openxmlformats.org/officeDocument/2006/relationships/ctrlProp" Target="../ctrlProps/ctrlProp313.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141" Type="http://schemas.openxmlformats.org/officeDocument/2006/relationships/ctrlProp" Target="../ctrlProps/ctrlProp173.xml"/><Relationship Id="rId146" Type="http://schemas.openxmlformats.org/officeDocument/2006/relationships/ctrlProp" Target="../ctrlProps/ctrlProp178.xml"/><Relationship Id="rId167" Type="http://schemas.openxmlformats.org/officeDocument/2006/relationships/ctrlProp" Target="../ctrlProps/ctrlProp199.xml"/><Relationship Id="rId188" Type="http://schemas.openxmlformats.org/officeDocument/2006/relationships/ctrlProp" Target="../ctrlProps/ctrlProp220.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162" Type="http://schemas.openxmlformats.org/officeDocument/2006/relationships/ctrlProp" Target="../ctrlProps/ctrlProp194.xml"/><Relationship Id="rId183" Type="http://schemas.openxmlformats.org/officeDocument/2006/relationships/ctrlProp" Target="../ctrlProps/ctrlProp215.xml"/><Relationship Id="rId213" Type="http://schemas.openxmlformats.org/officeDocument/2006/relationships/ctrlProp" Target="../ctrlProps/ctrlProp245.xml"/><Relationship Id="rId218" Type="http://schemas.openxmlformats.org/officeDocument/2006/relationships/ctrlProp" Target="../ctrlProps/ctrlProp250.xml"/><Relationship Id="rId234" Type="http://schemas.openxmlformats.org/officeDocument/2006/relationships/ctrlProp" Target="../ctrlProps/ctrlProp266.xml"/><Relationship Id="rId239" Type="http://schemas.openxmlformats.org/officeDocument/2006/relationships/ctrlProp" Target="../ctrlProps/ctrlProp271.xml"/><Relationship Id="rId2" Type="http://schemas.openxmlformats.org/officeDocument/2006/relationships/drawing" Target="../drawings/drawing10.xml"/><Relationship Id="rId29" Type="http://schemas.openxmlformats.org/officeDocument/2006/relationships/ctrlProp" Target="../ctrlProps/ctrlProp61.xml"/><Relationship Id="rId250" Type="http://schemas.openxmlformats.org/officeDocument/2006/relationships/ctrlProp" Target="../ctrlProps/ctrlProp282.xml"/><Relationship Id="rId255" Type="http://schemas.openxmlformats.org/officeDocument/2006/relationships/ctrlProp" Target="../ctrlProps/ctrlProp287.xml"/><Relationship Id="rId271" Type="http://schemas.openxmlformats.org/officeDocument/2006/relationships/ctrlProp" Target="../ctrlProps/ctrlProp303.xml"/><Relationship Id="rId276" Type="http://schemas.openxmlformats.org/officeDocument/2006/relationships/ctrlProp" Target="../ctrlProps/ctrlProp308.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131" Type="http://schemas.openxmlformats.org/officeDocument/2006/relationships/ctrlProp" Target="../ctrlProps/ctrlProp163.xml"/><Relationship Id="rId136" Type="http://schemas.openxmlformats.org/officeDocument/2006/relationships/ctrlProp" Target="../ctrlProps/ctrlProp168.xml"/><Relationship Id="rId157" Type="http://schemas.openxmlformats.org/officeDocument/2006/relationships/ctrlProp" Target="../ctrlProps/ctrlProp189.xml"/><Relationship Id="rId178" Type="http://schemas.openxmlformats.org/officeDocument/2006/relationships/ctrlProp" Target="../ctrlProps/ctrlProp210.xml"/><Relationship Id="rId61" Type="http://schemas.openxmlformats.org/officeDocument/2006/relationships/ctrlProp" Target="../ctrlProps/ctrlProp93.xml"/><Relationship Id="rId82" Type="http://schemas.openxmlformats.org/officeDocument/2006/relationships/ctrlProp" Target="../ctrlProps/ctrlProp114.xml"/><Relationship Id="rId152" Type="http://schemas.openxmlformats.org/officeDocument/2006/relationships/ctrlProp" Target="../ctrlProps/ctrlProp184.xml"/><Relationship Id="rId173" Type="http://schemas.openxmlformats.org/officeDocument/2006/relationships/ctrlProp" Target="../ctrlProps/ctrlProp205.xml"/><Relationship Id="rId194" Type="http://schemas.openxmlformats.org/officeDocument/2006/relationships/ctrlProp" Target="../ctrlProps/ctrlProp226.xml"/><Relationship Id="rId199" Type="http://schemas.openxmlformats.org/officeDocument/2006/relationships/ctrlProp" Target="../ctrlProps/ctrlProp231.xml"/><Relationship Id="rId203" Type="http://schemas.openxmlformats.org/officeDocument/2006/relationships/ctrlProp" Target="../ctrlProps/ctrlProp235.xml"/><Relationship Id="rId208" Type="http://schemas.openxmlformats.org/officeDocument/2006/relationships/ctrlProp" Target="../ctrlProps/ctrlProp240.xml"/><Relationship Id="rId229" Type="http://schemas.openxmlformats.org/officeDocument/2006/relationships/ctrlProp" Target="../ctrlProps/ctrlProp261.xml"/><Relationship Id="rId19" Type="http://schemas.openxmlformats.org/officeDocument/2006/relationships/ctrlProp" Target="../ctrlProps/ctrlProp51.xml"/><Relationship Id="rId224" Type="http://schemas.openxmlformats.org/officeDocument/2006/relationships/ctrlProp" Target="../ctrlProps/ctrlProp256.xml"/><Relationship Id="rId240" Type="http://schemas.openxmlformats.org/officeDocument/2006/relationships/ctrlProp" Target="../ctrlProps/ctrlProp272.xml"/><Relationship Id="rId245" Type="http://schemas.openxmlformats.org/officeDocument/2006/relationships/ctrlProp" Target="../ctrlProps/ctrlProp277.xml"/><Relationship Id="rId261" Type="http://schemas.openxmlformats.org/officeDocument/2006/relationships/ctrlProp" Target="../ctrlProps/ctrlProp293.xml"/><Relationship Id="rId266" Type="http://schemas.openxmlformats.org/officeDocument/2006/relationships/ctrlProp" Target="../ctrlProps/ctrlProp298.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26" Type="http://schemas.openxmlformats.org/officeDocument/2006/relationships/ctrlProp" Target="../ctrlProps/ctrlProp158.xml"/><Relationship Id="rId147" Type="http://schemas.openxmlformats.org/officeDocument/2006/relationships/ctrlProp" Target="../ctrlProps/ctrlProp179.xml"/><Relationship Id="rId168" Type="http://schemas.openxmlformats.org/officeDocument/2006/relationships/ctrlProp" Target="../ctrlProps/ctrlProp200.xml"/><Relationship Id="rId282" Type="http://schemas.openxmlformats.org/officeDocument/2006/relationships/ctrlProp" Target="../ctrlProps/ctrlProp314.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142" Type="http://schemas.openxmlformats.org/officeDocument/2006/relationships/ctrlProp" Target="../ctrlProps/ctrlProp174.xml"/><Relationship Id="rId163" Type="http://schemas.openxmlformats.org/officeDocument/2006/relationships/ctrlProp" Target="../ctrlProps/ctrlProp195.xml"/><Relationship Id="rId184" Type="http://schemas.openxmlformats.org/officeDocument/2006/relationships/ctrlProp" Target="../ctrlProps/ctrlProp216.xml"/><Relationship Id="rId189" Type="http://schemas.openxmlformats.org/officeDocument/2006/relationships/ctrlProp" Target="../ctrlProps/ctrlProp221.xml"/><Relationship Id="rId219" Type="http://schemas.openxmlformats.org/officeDocument/2006/relationships/ctrlProp" Target="../ctrlProps/ctrlProp251.xml"/><Relationship Id="rId3" Type="http://schemas.openxmlformats.org/officeDocument/2006/relationships/vmlDrawing" Target="../drawings/vmlDrawing10.vml"/><Relationship Id="rId214" Type="http://schemas.openxmlformats.org/officeDocument/2006/relationships/ctrlProp" Target="../ctrlProps/ctrlProp246.xml"/><Relationship Id="rId230" Type="http://schemas.openxmlformats.org/officeDocument/2006/relationships/ctrlProp" Target="../ctrlProps/ctrlProp262.xml"/><Relationship Id="rId235" Type="http://schemas.openxmlformats.org/officeDocument/2006/relationships/ctrlProp" Target="../ctrlProps/ctrlProp267.xml"/><Relationship Id="rId251" Type="http://schemas.openxmlformats.org/officeDocument/2006/relationships/ctrlProp" Target="../ctrlProps/ctrlProp283.xml"/><Relationship Id="rId256" Type="http://schemas.openxmlformats.org/officeDocument/2006/relationships/ctrlProp" Target="../ctrlProps/ctrlProp288.xml"/><Relationship Id="rId277" Type="http://schemas.openxmlformats.org/officeDocument/2006/relationships/ctrlProp" Target="../ctrlProps/ctrlProp309.x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137" Type="http://schemas.openxmlformats.org/officeDocument/2006/relationships/ctrlProp" Target="../ctrlProps/ctrlProp169.xml"/><Relationship Id="rId158" Type="http://schemas.openxmlformats.org/officeDocument/2006/relationships/ctrlProp" Target="../ctrlProps/ctrlProp190.xml"/><Relationship Id="rId272" Type="http://schemas.openxmlformats.org/officeDocument/2006/relationships/ctrlProp" Target="../ctrlProps/ctrlProp304.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32" Type="http://schemas.openxmlformats.org/officeDocument/2006/relationships/ctrlProp" Target="../ctrlProps/ctrlProp164.xml"/><Relationship Id="rId153" Type="http://schemas.openxmlformats.org/officeDocument/2006/relationships/ctrlProp" Target="../ctrlProps/ctrlProp185.xml"/><Relationship Id="rId174" Type="http://schemas.openxmlformats.org/officeDocument/2006/relationships/ctrlProp" Target="../ctrlProps/ctrlProp206.xml"/><Relationship Id="rId179" Type="http://schemas.openxmlformats.org/officeDocument/2006/relationships/ctrlProp" Target="../ctrlProps/ctrlProp211.xml"/><Relationship Id="rId195" Type="http://schemas.openxmlformats.org/officeDocument/2006/relationships/ctrlProp" Target="../ctrlProps/ctrlProp227.xml"/><Relationship Id="rId209" Type="http://schemas.openxmlformats.org/officeDocument/2006/relationships/ctrlProp" Target="../ctrlProps/ctrlProp241.xml"/><Relationship Id="rId190" Type="http://schemas.openxmlformats.org/officeDocument/2006/relationships/ctrlProp" Target="../ctrlProps/ctrlProp222.xml"/><Relationship Id="rId204" Type="http://schemas.openxmlformats.org/officeDocument/2006/relationships/ctrlProp" Target="../ctrlProps/ctrlProp236.xml"/><Relationship Id="rId220" Type="http://schemas.openxmlformats.org/officeDocument/2006/relationships/ctrlProp" Target="../ctrlProps/ctrlProp252.xml"/><Relationship Id="rId225" Type="http://schemas.openxmlformats.org/officeDocument/2006/relationships/ctrlProp" Target="../ctrlProps/ctrlProp257.xml"/><Relationship Id="rId241" Type="http://schemas.openxmlformats.org/officeDocument/2006/relationships/ctrlProp" Target="../ctrlProps/ctrlProp273.xml"/><Relationship Id="rId246" Type="http://schemas.openxmlformats.org/officeDocument/2006/relationships/ctrlProp" Target="../ctrlProps/ctrlProp278.xml"/><Relationship Id="rId267" Type="http://schemas.openxmlformats.org/officeDocument/2006/relationships/ctrlProp" Target="../ctrlProps/ctrlProp299.xml"/><Relationship Id="rId15" Type="http://schemas.openxmlformats.org/officeDocument/2006/relationships/ctrlProp" Target="../ctrlProps/ctrlProp47.xml"/><Relationship Id="rId36" Type="http://schemas.openxmlformats.org/officeDocument/2006/relationships/ctrlProp" Target="../ctrlProps/ctrlProp68.xml"/><Relationship Id="rId57" Type="http://schemas.openxmlformats.org/officeDocument/2006/relationships/ctrlProp" Target="../ctrlProps/ctrlProp89.xml"/><Relationship Id="rId106" Type="http://schemas.openxmlformats.org/officeDocument/2006/relationships/ctrlProp" Target="../ctrlProps/ctrlProp138.xml"/><Relationship Id="rId127" Type="http://schemas.openxmlformats.org/officeDocument/2006/relationships/ctrlProp" Target="../ctrlProps/ctrlProp159.xml"/><Relationship Id="rId262" Type="http://schemas.openxmlformats.org/officeDocument/2006/relationships/ctrlProp" Target="../ctrlProps/ctrlProp294.xml"/><Relationship Id="rId283" Type="http://schemas.openxmlformats.org/officeDocument/2006/relationships/ctrlProp" Target="../ctrlProps/ctrlProp315.xml"/><Relationship Id="rId10" Type="http://schemas.openxmlformats.org/officeDocument/2006/relationships/ctrlProp" Target="../ctrlProps/ctrlProp42.xml"/><Relationship Id="rId31" Type="http://schemas.openxmlformats.org/officeDocument/2006/relationships/ctrlProp" Target="../ctrlProps/ctrlProp63.xml"/><Relationship Id="rId52" Type="http://schemas.openxmlformats.org/officeDocument/2006/relationships/ctrlProp" Target="../ctrlProps/ctrlProp84.xml"/><Relationship Id="rId73" Type="http://schemas.openxmlformats.org/officeDocument/2006/relationships/ctrlProp" Target="../ctrlProps/ctrlProp105.xml"/><Relationship Id="rId78" Type="http://schemas.openxmlformats.org/officeDocument/2006/relationships/ctrlProp" Target="../ctrlProps/ctrlProp110.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143" Type="http://schemas.openxmlformats.org/officeDocument/2006/relationships/ctrlProp" Target="../ctrlProps/ctrlProp175.xml"/><Relationship Id="rId148" Type="http://schemas.openxmlformats.org/officeDocument/2006/relationships/ctrlProp" Target="../ctrlProps/ctrlProp180.xml"/><Relationship Id="rId164" Type="http://schemas.openxmlformats.org/officeDocument/2006/relationships/ctrlProp" Target="../ctrlProps/ctrlProp196.xml"/><Relationship Id="rId169" Type="http://schemas.openxmlformats.org/officeDocument/2006/relationships/ctrlProp" Target="../ctrlProps/ctrlProp201.xml"/><Relationship Id="rId185" Type="http://schemas.openxmlformats.org/officeDocument/2006/relationships/ctrlProp" Target="../ctrlProps/ctrlProp217.xml"/><Relationship Id="rId4" Type="http://schemas.openxmlformats.org/officeDocument/2006/relationships/ctrlProp" Target="../ctrlProps/ctrlProp36.xml"/><Relationship Id="rId9" Type="http://schemas.openxmlformats.org/officeDocument/2006/relationships/ctrlProp" Target="../ctrlProps/ctrlProp41.xml"/><Relationship Id="rId180" Type="http://schemas.openxmlformats.org/officeDocument/2006/relationships/ctrlProp" Target="../ctrlProps/ctrlProp212.xml"/><Relationship Id="rId210" Type="http://schemas.openxmlformats.org/officeDocument/2006/relationships/ctrlProp" Target="../ctrlProps/ctrlProp242.xml"/><Relationship Id="rId215" Type="http://schemas.openxmlformats.org/officeDocument/2006/relationships/ctrlProp" Target="../ctrlProps/ctrlProp247.xml"/><Relationship Id="rId236" Type="http://schemas.openxmlformats.org/officeDocument/2006/relationships/ctrlProp" Target="../ctrlProps/ctrlProp268.xml"/><Relationship Id="rId257" Type="http://schemas.openxmlformats.org/officeDocument/2006/relationships/ctrlProp" Target="../ctrlProps/ctrlProp289.xml"/><Relationship Id="rId278" Type="http://schemas.openxmlformats.org/officeDocument/2006/relationships/ctrlProp" Target="../ctrlProps/ctrlProp310.xml"/><Relationship Id="rId26" Type="http://schemas.openxmlformats.org/officeDocument/2006/relationships/ctrlProp" Target="../ctrlProps/ctrlProp58.xml"/><Relationship Id="rId231" Type="http://schemas.openxmlformats.org/officeDocument/2006/relationships/ctrlProp" Target="../ctrlProps/ctrlProp263.xml"/><Relationship Id="rId252" Type="http://schemas.openxmlformats.org/officeDocument/2006/relationships/ctrlProp" Target="../ctrlProps/ctrlProp284.xml"/><Relationship Id="rId273" Type="http://schemas.openxmlformats.org/officeDocument/2006/relationships/ctrlProp" Target="../ctrlProps/ctrlProp305.xml"/><Relationship Id="rId47" Type="http://schemas.openxmlformats.org/officeDocument/2006/relationships/ctrlProp" Target="../ctrlProps/ctrlProp79.xml"/><Relationship Id="rId68" Type="http://schemas.openxmlformats.org/officeDocument/2006/relationships/ctrlProp" Target="../ctrlProps/ctrlProp100.xml"/><Relationship Id="rId89" Type="http://schemas.openxmlformats.org/officeDocument/2006/relationships/ctrlProp" Target="../ctrlProps/ctrlProp121.xml"/><Relationship Id="rId112" Type="http://schemas.openxmlformats.org/officeDocument/2006/relationships/ctrlProp" Target="../ctrlProps/ctrlProp144.xml"/><Relationship Id="rId133" Type="http://schemas.openxmlformats.org/officeDocument/2006/relationships/ctrlProp" Target="../ctrlProps/ctrlProp165.xml"/><Relationship Id="rId154" Type="http://schemas.openxmlformats.org/officeDocument/2006/relationships/ctrlProp" Target="../ctrlProps/ctrlProp186.xml"/><Relationship Id="rId175" Type="http://schemas.openxmlformats.org/officeDocument/2006/relationships/ctrlProp" Target="../ctrlProps/ctrlProp207.xml"/><Relationship Id="rId196" Type="http://schemas.openxmlformats.org/officeDocument/2006/relationships/ctrlProp" Target="../ctrlProps/ctrlProp228.xml"/><Relationship Id="rId200" Type="http://schemas.openxmlformats.org/officeDocument/2006/relationships/ctrlProp" Target="../ctrlProps/ctrlProp232.xml"/><Relationship Id="rId16" Type="http://schemas.openxmlformats.org/officeDocument/2006/relationships/ctrlProp" Target="../ctrlProps/ctrlProp48.xml"/><Relationship Id="rId221" Type="http://schemas.openxmlformats.org/officeDocument/2006/relationships/ctrlProp" Target="../ctrlProps/ctrlProp253.xml"/><Relationship Id="rId242" Type="http://schemas.openxmlformats.org/officeDocument/2006/relationships/ctrlProp" Target="../ctrlProps/ctrlProp274.xml"/><Relationship Id="rId263" Type="http://schemas.openxmlformats.org/officeDocument/2006/relationships/ctrlProp" Target="../ctrlProps/ctrlProp295.xml"/><Relationship Id="rId284" Type="http://schemas.openxmlformats.org/officeDocument/2006/relationships/ctrlProp" Target="../ctrlProps/ctrlProp316.xml"/><Relationship Id="rId37" Type="http://schemas.openxmlformats.org/officeDocument/2006/relationships/ctrlProp" Target="../ctrlProps/ctrlProp69.xml"/><Relationship Id="rId58" Type="http://schemas.openxmlformats.org/officeDocument/2006/relationships/ctrlProp" Target="../ctrlProps/ctrlProp90.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144" Type="http://schemas.openxmlformats.org/officeDocument/2006/relationships/ctrlProp" Target="../ctrlProps/ctrlProp176.xml"/><Relationship Id="rId90" Type="http://schemas.openxmlformats.org/officeDocument/2006/relationships/ctrlProp" Target="../ctrlProps/ctrlProp122.xml"/><Relationship Id="rId165" Type="http://schemas.openxmlformats.org/officeDocument/2006/relationships/ctrlProp" Target="../ctrlProps/ctrlProp197.xml"/><Relationship Id="rId186" Type="http://schemas.openxmlformats.org/officeDocument/2006/relationships/ctrlProp" Target="../ctrlProps/ctrlProp218.xml"/><Relationship Id="rId211" Type="http://schemas.openxmlformats.org/officeDocument/2006/relationships/ctrlProp" Target="../ctrlProps/ctrlProp243.xml"/><Relationship Id="rId232" Type="http://schemas.openxmlformats.org/officeDocument/2006/relationships/ctrlProp" Target="../ctrlProps/ctrlProp264.xml"/><Relationship Id="rId253" Type="http://schemas.openxmlformats.org/officeDocument/2006/relationships/ctrlProp" Target="../ctrlProps/ctrlProp285.xml"/><Relationship Id="rId274" Type="http://schemas.openxmlformats.org/officeDocument/2006/relationships/ctrlProp" Target="../ctrlProps/ctrlProp306.xml"/><Relationship Id="rId27" Type="http://schemas.openxmlformats.org/officeDocument/2006/relationships/ctrlProp" Target="../ctrlProps/ctrlProp59.xml"/><Relationship Id="rId48" Type="http://schemas.openxmlformats.org/officeDocument/2006/relationships/ctrlProp" Target="../ctrlProps/ctrlProp80.xml"/><Relationship Id="rId69" Type="http://schemas.openxmlformats.org/officeDocument/2006/relationships/ctrlProp" Target="../ctrlProps/ctrlProp101.xml"/><Relationship Id="rId113" Type="http://schemas.openxmlformats.org/officeDocument/2006/relationships/ctrlProp" Target="../ctrlProps/ctrlProp145.xml"/><Relationship Id="rId134" Type="http://schemas.openxmlformats.org/officeDocument/2006/relationships/ctrlProp" Target="../ctrlProps/ctrlProp166.xml"/><Relationship Id="rId80" Type="http://schemas.openxmlformats.org/officeDocument/2006/relationships/ctrlProp" Target="../ctrlProps/ctrlProp112.xml"/><Relationship Id="rId155" Type="http://schemas.openxmlformats.org/officeDocument/2006/relationships/ctrlProp" Target="../ctrlProps/ctrlProp187.xml"/><Relationship Id="rId176" Type="http://schemas.openxmlformats.org/officeDocument/2006/relationships/ctrlProp" Target="../ctrlProps/ctrlProp208.xml"/><Relationship Id="rId197" Type="http://schemas.openxmlformats.org/officeDocument/2006/relationships/ctrlProp" Target="../ctrlProps/ctrlProp229.xml"/><Relationship Id="rId201" Type="http://schemas.openxmlformats.org/officeDocument/2006/relationships/ctrlProp" Target="../ctrlProps/ctrlProp233.xml"/><Relationship Id="rId222" Type="http://schemas.openxmlformats.org/officeDocument/2006/relationships/ctrlProp" Target="../ctrlProps/ctrlProp254.xml"/><Relationship Id="rId243" Type="http://schemas.openxmlformats.org/officeDocument/2006/relationships/ctrlProp" Target="../ctrlProps/ctrlProp275.xml"/><Relationship Id="rId264" Type="http://schemas.openxmlformats.org/officeDocument/2006/relationships/ctrlProp" Target="../ctrlProps/ctrlProp296.xml"/><Relationship Id="rId285" Type="http://schemas.openxmlformats.org/officeDocument/2006/relationships/ctrlProp" Target="../ctrlProps/ctrlProp317.xml"/><Relationship Id="rId17" Type="http://schemas.openxmlformats.org/officeDocument/2006/relationships/ctrlProp" Target="../ctrlProps/ctrlProp49.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24" Type="http://schemas.openxmlformats.org/officeDocument/2006/relationships/ctrlProp" Target="../ctrlProps/ctrlProp156.xml"/><Relationship Id="rId70" Type="http://schemas.openxmlformats.org/officeDocument/2006/relationships/ctrlProp" Target="../ctrlProps/ctrlProp102.xml"/><Relationship Id="rId91" Type="http://schemas.openxmlformats.org/officeDocument/2006/relationships/ctrlProp" Target="../ctrlProps/ctrlProp123.xml"/><Relationship Id="rId145" Type="http://schemas.openxmlformats.org/officeDocument/2006/relationships/ctrlProp" Target="../ctrlProps/ctrlProp177.xml"/><Relationship Id="rId166" Type="http://schemas.openxmlformats.org/officeDocument/2006/relationships/ctrlProp" Target="../ctrlProps/ctrlProp198.xml"/><Relationship Id="rId187" Type="http://schemas.openxmlformats.org/officeDocument/2006/relationships/ctrlProp" Target="../ctrlProps/ctrlProp219.xml"/><Relationship Id="rId1" Type="http://schemas.openxmlformats.org/officeDocument/2006/relationships/printerSettings" Target="../printerSettings/printerSettings16.bin"/><Relationship Id="rId212" Type="http://schemas.openxmlformats.org/officeDocument/2006/relationships/ctrlProp" Target="../ctrlProps/ctrlProp244.xml"/><Relationship Id="rId233" Type="http://schemas.openxmlformats.org/officeDocument/2006/relationships/ctrlProp" Target="../ctrlProps/ctrlProp265.xml"/><Relationship Id="rId254" Type="http://schemas.openxmlformats.org/officeDocument/2006/relationships/ctrlProp" Target="../ctrlProps/ctrlProp286.xml"/><Relationship Id="rId28" Type="http://schemas.openxmlformats.org/officeDocument/2006/relationships/ctrlProp" Target="../ctrlProps/ctrlProp60.xml"/><Relationship Id="rId49" Type="http://schemas.openxmlformats.org/officeDocument/2006/relationships/ctrlProp" Target="../ctrlProps/ctrlProp81.xml"/><Relationship Id="rId114" Type="http://schemas.openxmlformats.org/officeDocument/2006/relationships/ctrlProp" Target="../ctrlProps/ctrlProp146.xml"/><Relationship Id="rId275" Type="http://schemas.openxmlformats.org/officeDocument/2006/relationships/ctrlProp" Target="../ctrlProps/ctrlProp307.xml"/><Relationship Id="rId60" Type="http://schemas.openxmlformats.org/officeDocument/2006/relationships/ctrlProp" Target="../ctrlProps/ctrlProp92.xml"/><Relationship Id="rId81" Type="http://schemas.openxmlformats.org/officeDocument/2006/relationships/ctrlProp" Target="../ctrlProps/ctrlProp113.xml"/><Relationship Id="rId135" Type="http://schemas.openxmlformats.org/officeDocument/2006/relationships/ctrlProp" Target="../ctrlProps/ctrlProp167.xml"/><Relationship Id="rId156" Type="http://schemas.openxmlformats.org/officeDocument/2006/relationships/ctrlProp" Target="../ctrlProps/ctrlProp188.xml"/><Relationship Id="rId177" Type="http://schemas.openxmlformats.org/officeDocument/2006/relationships/ctrlProp" Target="../ctrlProps/ctrlProp209.xml"/><Relationship Id="rId198" Type="http://schemas.openxmlformats.org/officeDocument/2006/relationships/ctrlProp" Target="../ctrlProps/ctrlProp230.xml"/><Relationship Id="rId202" Type="http://schemas.openxmlformats.org/officeDocument/2006/relationships/ctrlProp" Target="../ctrlProps/ctrlProp234.xml"/><Relationship Id="rId223" Type="http://schemas.openxmlformats.org/officeDocument/2006/relationships/ctrlProp" Target="../ctrlProps/ctrlProp255.xml"/><Relationship Id="rId244" Type="http://schemas.openxmlformats.org/officeDocument/2006/relationships/ctrlProp" Target="../ctrlProps/ctrlProp276.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2.x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3.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2.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21.xml"/><Relationship Id="rId3" Type="http://schemas.openxmlformats.org/officeDocument/2006/relationships/drawing" Target="../drawings/drawing11.xml"/><Relationship Id="rId7" Type="http://schemas.openxmlformats.org/officeDocument/2006/relationships/ctrlProp" Target="../ctrlProps/ctrlProp320.xml"/><Relationship Id="rId12" Type="http://schemas.openxmlformats.org/officeDocument/2006/relationships/ctrlProp" Target="../ctrlProps/ctrlProp325.xml"/><Relationship Id="rId2" Type="http://schemas.openxmlformats.org/officeDocument/2006/relationships/printerSettings" Target="../printerSettings/printerSettings30.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319.xml"/><Relationship Id="rId11" Type="http://schemas.openxmlformats.org/officeDocument/2006/relationships/ctrlProp" Target="../ctrlProps/ctrlProp324.xml"/><Relationship Id="rId5" Type="http://schemas.openxmlformats.org/officeDocument/2006/relationships/ctrlProp" Target="../ctrlProps/ctrlProp318.xml"/><Relationship Id="rId10" Type="http://schemas.openxmlformats.org/officeDocument/2006/relationships/ctrlProp" Target="../ctrlProps/ctrlProp323.xml"/><Relationship Id="rId4" Type="http://schemas.openxmlformats.org/officeDocument/2006/relationships/vmlDrawing" Target="../drawings/vmlDrawing12.vml"/><Relationship Id="rId9" Type="http://schemas.openxmlformats.org/officeDocument/2006/relationships/ctrlProp" Target="../ctrlProps/ctrlProp3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3.vml"/><Relationship Id="rId9"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0"/>
  <sheetViews>
    <sheetView showGridLines="0" tabSelected="1" zoomScaleNormal="100" workbookViewId="0">
      <selection activeCell="N17" sqref="N17"/>
    </sheetView>
  </sheetViews>
  <sheetFormatPr defaultColWidth="9.23046875" defaultRowHeight="15.5" x14ac:dyDescent="0.35"/>
  <cols>
    <col min="1" max="1" width="2.765625" style="412" customWidth="1"/>
    <col min="2" max="2" width="3.765625" style="412" customWidth="1"/>
    <col min="3" max="3" width="19.765625" style="412" customWidth="1"/>
    <col min="4" max="4" width="4.765625" style="412" customWidth="1"/>
    <col min="5" max="5" width="8.765625" style="412" customWidth="1"/>
    <col min="6" max="6" width="9.23046875" style="412"/>
    <col min="7" max="8" width="8.765625" style="412" customWidth="1"/>
    <col min="9" max="9" width="9.23046875" style="412"/>
    <col min="10" max="10" width="8.765625" style="412" customWidth="1"/>
    <col min="11" max="11" width="10.23046875" style="412" customWidth="1"/>
    <col min="12" max="12" width="9.765625" style="412" customWidth="1"/>
    <col min="13" max="13" width="12.23046875" style="412" customWidth="1"/>
    <col min="14" max="16384" width="9.23046875" style="412"/>
  </cols>
  <sheetData>
    <row r="1" spans="1:22" ht="71.25" customHeight="1" x14ac:dyDescent="0.35">
      <c r="A1" s="411" t="s">
        <v>581</v>
      </c>
      <c r="C1" s="413"/>
      <c r="D1" s="413"/>
      <c r="E1" s="413"/>
      <c r="F1" s="413"/>
      <c r="G1" s="413"/>
      <c r="H1" s="413"/>
      <c r="I1" s="582"/>
      <c r="J1" s="582"/>
      <c r="K1" s="582"/>
      <c r="L1" s="413"/>
      <c r="M1" s="413"/>
      <c r="N1" s="413"/>
      <c r="O1" s="413"/>
      <c r="P1" s="413"/>
      <c r="Q1" s="413"/>
      <c r="R1" s="413"/>
      <c r="S1" s="413"/>
      <c r="T1" s="413"/>
      <c r="U1" s="413"/>
      <c r="V1" s="413"/>
    </row>
    <row r="2" spans="1:22" ht="14.25" customHeight="1" x14ac:dyDescent="0.35">
      <c r="B2" s="414"/>
      <c r="C2" s="415"/>
      <c r="D2" s="415"/>
      <c r="E2" s="415"/>
      <c r="F2" s="415"/>
      <c r="G2" s="415"/>
      <c r="H2" s="415"/>
      <c r="I2" s="583"/>
      <c r="J2" s="583"/>
      <c r="K2" s="415"/>
      <c r="M2" s="413" t="s">
        <v>342</v>
      </c>
      <c r="N2" s="413"/>
      <c r="O2" s="413"/>
      <c r="P2" s="413"/>
      <c r="Q2" s="413"/>
      <c r="R2" s="413"/>
      <c r="S2" s="413"/>
      <c r="T2" s="413"/>
      <c r="U2" s="413"/>
      <c r="V2" s="413"/>
    </row>
    <row r="3" spans="1:22" x14ac:dyDescent="0.35">
      <c r="B3" s="584" t="s">
        <v>86</v>
      </c>
      <c r="C3" s="584"/>
      <c r="D3" s="584"/>
      <c r="E3" s="584"/>
      <c r="F3" s="584"/>
      <c r="G3" s="584"/>
      <c r="H3" s="584"/>
      <c r="I3" s="584"/>
      <c r="J3" s="584"/>
      <c r="K3" s="584"/>
      <c r="M3" s="413"/>
      <c r="N3" s="413"/>
      <c r="O3" s="413"/>
      <c r="P3" s="413"/>
      <c r="Q3" s="413"/>
      <c r="R3" s="413"/>
      <c r="S3" s="413"/>
      <c r="T3" s="413"/>
      <c r="U3" s="413"/>
      <c r="V3" s="413"/>
    </row>
    <row r="4" spans="1:22" x14ac:dyDescent="0.35">
      <c r="B4" s="584" t="s">
        <v>85</v>
      </c>
      <c r="C4" s="584"/>
      <c r="D4" s="584"/>
      <c r="E4" s="584"/>
      <c r="F4" s="584"/>
      <c r="G4" s="584"/>
      <c r="H4" s="584"/>
      <c r="I4" s="584"/>
      <c r="J4" s="584"/>
      <c r="K4" s="584"/>
      <c r="M4" s="413"/>
      <c r="N4" s="416" t="s">
        <v>375</v>
      </c>
      <c r="O4" s="413"/>
      <c r="P4" s="413"/>
      <c r="Q4" s="416"/>
      <c r="R4" s="413"/>
      <c r="S4" s="413"/>
      <c r="T4" s="413"/>
      <c r="U4" s="413"/>
      <c r="V4" s="413"/>
    </row>
    <row r="5" spans="1:22" x14ac:dyDescent="0.35">
      <c r="B5" s="415"/>
      <c r="C5" s="417"/>
      <c r="D5" s="583"/>
      <c r="E5" s="583"/>
      <c r="F5" s="417"/>
      <c r="G5" s="418"/>
      <c r="H5" s="417"/>
      <c r="I5" s="417"/>
      <c r="J5" s="417"/>
      <c r="K5" s="417"/>
      <c r="M5" s="413"/>
      <c r="N5" s="524" t="s">
        <v>343</v>
      </c>
      <c r="O5" s="413"/>
      <c r="P5" s="413"/>
      <c r="Q5" s="419"/>
      <c r="R5" s="413"/>
      <c r="S5" s="413"/>
      <c r="T5" s="413"/>
      <c r="U5" s="413"/>
      <c r="V5" s="413"/>
    </row>
    <row r="6" spans="1:22" x14ac:dyDescent="0.35">
      <c r="B6" s="529" t="s">
        <v>480</v>
      </c>
      <c r="C6" s="526"/>
      <c r="D6" s="526"/>
      <c r="E6" s="526"/>
      <c r="F6" s="526"/>
      <c r="G6" s="526"/>
      <c r="H6" s="526"/>
      <c r="I6" s="526"/>
      <c r="J6" s="526"/>
      <c r="K6" s="526"/>
      <c r="L6" s="437"/>
      <c r="M6" s="413"/>
      <c r="N6" s="524" t="s">
        <v>345</v>
      </c>
      <c r="O6" s="413"/>
      <c r="P6" s="413"/>
      <c r="Q6" s="419"/>
      <c r="R6" s="413"/>
      <c r="S6" s="413"/>
      <c r="T6" s="413"/>
      <c r="U6" s="413"/>
      <c r="V6" s="413"/>
    </row>
    <row r="7" spans="1:22" x14ac:dyDescent="0.35">
      <c r="B7" s="529" t="s">
        <v>501</v>
      </c>
      <c r="C7" s="526"/>
      <c r="D7" s="526"/>
      <c r="E7" s="526"/>
      <c r="F7" s="526"/>
      <c r="G7" s="526"/>
      <c r="H7" s="526"/>
      <c r="I7" s="526"/>
      <c r="J7" s="526"/>
      <c r="K7" s="526"/>
      <c r="L7" s="437"/>
      <c r="M7" s="413"/>
      <c r="N7" s="525" t="s">
        <v>117</v>
      </c>
      <c r="O7" s="413"/>
      <c r="P7" s="413"/>
      <c r="Q7" s="419"/>
      <c r="R7" s="413"/>
      <c r="S7" s="413"/>
      <c r="T7" s="413"/>
      <c r="U7" s="413"/>
      <c r="V7" s="413"/>
    </row>
    <row r="8" spans="1:22" x14ac:dyDescent="0.35">
      <c r="B8" s="526"/>
      <c r="C8" s="526"/>
      <c r="D8" s="526"/>
      <c r="E8" s="526"/>
      <c r="F8" s="526"/>
      <c r="G8" s="526"/>
      <c r="H8" s="526"/>
      <c r="I8" s="526"/>
      <c r="J8" s="526"/>
      <c r="K8" s="526"/>
      <c r="L8" s="437"/>
      <c r="M8" s="413"/>
      <c r="N8" s="524" t="s">
        <v>9</v>
      </c>
      <c r="O8" s="413"/>
      <c r="P8" s="413"/>
      <c r="Q8" s="419"/>
      <c r="R8" s="419"/>
      <c r="S8" s="419"/>
      <c r="T8" s="413"/>
      <c r="U8" s="413"/>
      <c r="V8" s="413"/>
    </row>
    <row r="9" spans="1:22" x14ac:dyDescent="0.35">
      <c r="B9" s="529" t="s">
        <v>89</v>
      </c>
      <c r="C9" s="526"/>
      <c r="D9" s="526"/>
      <c r="E9" s="526"/>
      <c r="F9" s="526"/>
      <c r="G9" s="526"/>
      <c r="H9" s="526"/>
      <c r="I9" s="526"/>
      <c r="J9" s="526"/>
      <c r="K9" s="526"/>
      <c r="L9" s="437"/>
      <c r="M9" s="413"/>
      <c r="N9" s="524" t="s">
        <v>140</v>
      </c>
      <c r="O9" s="413"/>
      <c r="P9" s="413"/>
      <c r="Q9" s="419"/>
      <c r="R9" s="413"/>
      <c r="S9" s="413"/>
      <c r="T9" s="413"/>
      <c r="U9" s="413"/>
      <c r="V9" s="413"/>
    </row>
    <row r="10" spans="1:22" x14ac:dyDescent="0.35">
      <c r="B10" s="530" t="s">
        <v>494</v>
      </c>
      <c r="C10" s="526"/>
      <c r="D10" s="526"/>
      <c r="E10" s="526"/>
      <c r="F10" s="526"/>
      <c r="G10" s="526"/>
      <c r="H10" s="526"/>
      <c r="I10" s="526"/>
      <c r="J10" s="526"/>
      <c r="K10" s="526"/>
      <c r="L10" s="437"/>
      <c r="M10" s="413"/>
      <c r="N10" s="524" t="s">
        <v>87</v>
      </c>
      <c r="O10" s="413"/>
      <c r="P10" s="413"/>
      <c r="Q10" s="419"/>
      <c r="R10" s="413"/>
      <c r="S10" s="413"/>
      <c r="T10" s="413"/>
      <c r="U10" s="413"/>
      <c r="V10" s="413"/>
    </row>
    <row r="11" spans="1:22" x14ac:dyDescent="0.35">
      <c r="B11" s="572" t="s">
        <v>582</v>
      </c>
      <c r="C11" s="526"/>
      <c r="D11" s="526"/>
      <c r="E11" s="526"/>
      <c r="F11" s="526"/>
      <c r="G11" s="526"/>
      <c r="H11" s="526"/>
      <c r="I11" s="526"/>
      <c r="J11" s="526"/>
      <c r="K11" s="526"/>
      <c r="L11" s="437"/>
      <c r="M11" s="413"/>
      <c r="N11" s="524" t="s">
        <v>576</v>
      </c>
      <c r="O11" s="413"/>
      <c r="P11" s="413"/>
      <c r="Q11" s="419"/>
      <c r="R11" s="413"/>
      <c r="S11" s="413"/>
      <c r="T11" s="413"/>
      <c r="U11" s="413"/>
      <c r="V11" s="413"/>
    </row>
    <row r="12" spans="1:22" x14ac:dyDescent="0.35">
      <c r="B12" s="526" t="s">
        <v>249</v>
      </c>
      <c r="C12" s="526"/>
      <c r="D12" s="526"/>
      <c r="E12" s="526"/>
      <c r="F12" s="526"/>
      <c r="G12" s="526"/>
      <c r="H12" s="526"/>
      <c r="I12" s="526"/>
      <c r="J12" s="526"/>
      <c r="K12" s="526"/>
      <c r="L12" s="527"/>
      <c r="M12" s="413"/>
      <c r="N12" s="524" t="s">
        <v>346</v>
      </c>
      <c r="O12" s="413"/>
      <c r="P12" s="413"/>
      <c r="Q12" s="419"/>
      <c r="R12" s="413"/>
      <c r="S12" s="413"/>
      <c r="T12" s="413"/>
      <c r="U12" s="413"/>
      <c r="V12" s="413"/>
    </row>
    <row r="13" spans="1:22" x14ac:dyDescent="0.35">
      <c r="B13" s="529" t="s">
        <v>502</v>
      </c>
      <c r="C13" s="526"/>
      <c r="D13" s="526"/>
      <c r="E13" s="526"/>
      <c r="F13" s="526"/>
      <c r="G13" s="526"/>
      <c r="H13" s="526"/>
      <c r="I13" s="526"/>
      <c r="J13" s="526"/>
      <c r="K13" s="526"/>
      <c r="L13" s="437"/>
      <c r="M13" s="413"/>
      <c r="N13" s="525" t="s">
        <v>376</v>
      </c>
      <c r="O13" s="413"/>
      <c r="P13" s="413"/>
      <c r="Q13" s="419"/>
      <c r="R13" s="413"/>
      <c r="S13" s="413"/>
      <c r="T13" s="413"/>
      <c r="U13" s="413"/>
      <c r="V13" s="413"/>
    </row>
    <row r="14" spans="1:22" x14ac:dyDescent="0.35">
      <c r="B14" s="529" t="s">
        <v>453</v>
      </c>
      <c r="C14" s="526"/>
      <c r="D14" s="526"/>
      <c r="E14" s="526"/>
      <c r="F14" s="526"/>
      <c r="G14" s="526"/>
      <c r="H14" s="526"/>
      <c r="I14" s="526"/>
      <c r="J14" s="526"/>
      <c r="K14" s="526"/>
      <c r="L14" s="437"/>
      <c r="M14" s="413"/>
      <c r="N14" s="525" t="s">
        <v>377</v>
      </c>
      <c r="O14" s="413"/>
      <c r="P14" s="413"/>
      <c r="Q14" s="419"/>
      <c r="R14" s="413"/>
      <c r="S14" s="413"/>
      <c r="T14" s="413"/>
      <c r="U14" s="413"/>
      <c r="V14" s="413"/>
    </row>
    <row r="15" spans="1:22" x14ac:dyDescent="0.35">
      <c r="B15" s="529"/>
      <c r="C15" s="526"/>
      <c r="D15" s="526"/>
      <c r="E15" s="526"/>
      <c r="F15" s="526"/>
      <c r="G15" s="526"/>
      <c r="H15" s="526"/>
      <c r="I15" s="526"/>
      <c r="J15" s="526"/>
      <c r="K15" s="526"/>
      <c r="L15" s="437"/>
      <c r="M15" s="413"/>
      <c r="N15" s="525" t="s">
        <v>443</v>
      </c>
      <c r="O15" s="413"/>
      <c r="P15" s="413"/>
      <c r="Q15" s="419"/>
      <c r="R15" s="413"/>
      <c r="S15" s="413"/>
      <c r="T15" s="413"/>
      <c r="U15" s="413"/>
      <c r="V15" s="413"/>
    </row>
    <row r="16" spans="1:22" x14ac:dyDescent="0.35">
      <c r="B16" s="578" t="s">
        <v>347</v>
      </c>
      <c r="C16" s="577"/>
      <c r="D16" s="577"/>
      <c r="E16" s="577"/>
      <c r="F16" s="577"/>
      <c r="G16" s="577"/>
      <c r="H16" s="577"/>
      <c r="I16" s="577"/>
      <c r="J16" s="577"/>
      <c r="K16" s="577"/>
      <c r="L16" s="437"/>
      <c r="M16" s="413"/>
      <c r="N16" s="525" t="s">
        <v>529</v>
      </c>
      <c r="O16" s="413"/>
      <c r="P16" s="413"/>
      <c r="Q16" s="419"/>
      <c r="R16" s="413"/>
      <c r="S16" s="413"/>
      <c r="T16" s="413"/>
      <c r="U16" s="413"/>
      <c r="V16" s="413"/>
    </row>
    <row r="17" spans="2:22" ht="15" customHeight="1" x14ac:dyDescent="0.35">
      <c r="B17" s="576" t="s">
        <v>503</v>
      </c>
      <c r="C17" s="577"/>
      <c r="D17" s="577"/>
      <c r="E17" s="577"/>
      <c r="F17" s="577"/>
      <c r="G17" s="577"/>
      <c r="H17" s="577"/>
      <c r="I17" s="577"/>
      <c r="J17" s="577"/>
      <c r="K17" s="577"/>
      <c r="L17" s="437"/>
      <c r="M17" s="413"/>
      <c r="N17" s="524" t="s">
        <v>379</v>
      </c>
      <c r="O17" s="413"/>
      <c r="P17" s="413"/>
      <c r="Q17" s="419"/>
      <c r="R17" s="413"/>
      <c r="S17" s="413"/>
      <c r="T17" s="413"/>
      <c r="U17" s="413"/>
      <c r="V17" s="413"/>
    </row>
    <row r="18" spans="2:22" ht="15" customHeight="1" x14ac:dyDescent="0.35">
      <c r="B18" s="576" t="s">
        <v>504</v>
      </c>
      <c r="C18" s="577"/>
      <c r="D18" s="577"/>
      <c r="E18" s="577"/>
      <c r="F18" s="577"/>
      <c r="G18" s="577"/>
      <c r="H18" s="577"/>
      <c r="I18" s="577"/>
      <c r="J18" s="577"/>
      <c r="K18" s="577"/>
      <c r="L18" s="437"/>
      <c r="M18" s="413"/>
      <c r="N18" s="524" t="s">
        <v>344</v>
      </c>
      <c r="O18" s="413"/>
      <c r="P18" s="413"/>
      <c r="Q18" s="419"/>
      <c r="R18" s="413"/>
      <c r="S18" s="413"/>
      <c r="T18" s="413"/>
      <c r="U18" s="413"/>
      <c r="V18" s="413"/>
    </row>
    <row r="19" spans="2:22" ht="15" customHeight="1" x14ac:dyDescent="0.35">
      <c r="B19" s="554"/>
      <c r="C19" s="555"/>
      <c r="D19" s="555"/>
      <c r="E19" s="555"/>
      <c r="F19" s="555"/>
      <c r="G19" s="555"/>
      <c r="H19" s="555"/>
      <c r="I19" s="555"/>
      <c r="J19" s="555"/>
      <c r="K19" s="555"/>
      <c r="L19" s="437"/>
      <c r="N19" s="525" t="s">
        <v>490</v>
      </c>
      <c r="O19" s="413"/>
      <c r="P19" s="413"/>
      <c r="Q19" s="419"/>
      <c r="R19" s="413"/>
      <c r="S19" s="413"/>
      <c r="T19" s="413"/>
      <c r="U19" s="413"/>
      <c r="V19" s="413"/>
    </row>
    <row r="20" spans="2:22" x14ac:dyDescent="0.35">
      <c r="B20" s="576" t="s">
        <v>579</v>
      </c>
      <c r="C20" s="577"/>
      <c r="D20" s="577"/>
      <c r="E20" s="577"/>
      <c r="F20" s="577"/>
      <c r="G20" s="577"/>
      <c r="H20" s="577"/>
      <c r="I20" s="577"/>
      <c r="J20" s="577"/>
      <c r="K20" s="577"/>
      <c r="L20" s="527"/>
      <c r="M20" s="413"/>
      <c r="N20" s="524" t="s">
        <v>577</v>
      </c>
      <c r="O20" s="413"/>
      <c r="P20" s="413"/>
      <c r="Q20" s="419"/>
      <c r="R20" s="413"/>
      <c r="S20" s="421"/>
      <c r="T20" s="413"/>
      <c r="U20" s="413"/>
      <c r="V20" s="413"/>
    </row>
    <row r="21" spans="2:22" x14ac:dyDescent="0.35">
      <c r="B21" s="533"/>
      <c r="C21" s="437"/>
      <c r="D21" s="437"/>
      <c r="E21" s="437"/>
      <c r="F21" s="437"/>
      <c r="G21" s="437"/>
      <c r="H21" s="437"/>
      <c r="I21" s="437"/>
      <c r="J21" s="437"/>
      <c r="K21" s="437"/>
      <c r="L21" s="437"/>
      <c r="M21" s="413"/>
      <c r="N21" s="524" t="s">
        <v>71</v>
      </c>
      <c r="O21" s="413"/>
      <c r="P21" s="413"/>
      <c r="Q21" s="419"/>
      <c r="R21" s="413"/>
      <c r="S21" s="413"/>
      <c r="T21" s="413"/>
      <c r="U21" s="413"/>
      <c r="V21" s="413"/>
    </row>
    <row r="22" spans="2:22" x14ac:dyDescent="0.35">
      <c r="B22" s="528" t="s">
        <v>43</v>
      </c>
      <c r="C22" s="531"/>
      <c r="D22" s="531"/>
      <c r="E22" s="531"/>
      <c r="F22" s="531"/>
      <c r="G22" s="531"/>
      <c r="H22" s="531"/>
      <c r="I22" s="531"/>
      <c r="J22" s="531"/>
      <c r="K22" s="531"/>
      <c r="L22" s="437"/>
      <c r="M22" s="413"/>
      <c r="N22" s="524" t="s">
        <v>133</v>
      </c>
      <c r="O22" s="413"/>
      <c r="P22" s="413"/>
      <c r="Q22" s="419"/>
      <c r="R22" s="413"/>
      <c r="S22" s="413"/>
      <c r="T22" s="413"/>
      <c r="U22" s="413"/>
      <c r="V22" s="413"/>
    </row>
    <row r="23" spans="2:22" ht="12.75" customHeight="1" x14ac:dyDescent="0.35">
      <c r="B23" s="531"/>
      <c r="C23" s="531"/>
      <c r="D23" s="531"/>
      <c r="E23" s="531"/>
      <c r="F23" s="531"/>
      <c r="G23" s="531"/>
      <c r="H23" s="531"/>
      <c r="I23" s="531"/>
      <c r="J23" s="531"/>
      <c r="K23" s="531"/>
      <c r="L23" s="437"/>
      <c r="M23" s="413"/>
      <c r="N23" s="524" t="s">
        <v>134</v>
      </c>
      <c r="O23" s="413"/>
      <c r="P23" s="413"/>
      <c r="Q23" s="419"/>
      <c r="R23" s="413"/>
      <c r="S23" s="413"/>
      <c r="T23" s="413"/>
      <c r="U23" s="413"/>
      <c r="V23" s="413"/>
    </row>
    <row r="24" spans="2:22" x14ac:dyDescent="0.35">
      <c r="B24" s="533" t="s">
        <v>562</v>
      </c>
      <c r="C24" s="531"/>
      <c r="D24" s="531"/>
      <c r="E24" s="531"/>
      <c r="F24" s="531"/>
      <c r="G24" s="531"/>
      <c r="H24" s="531"/>
      <c r="I24" s="531"/>
      <c r="J24" s="531"/>
      <c r="K24" s="531"/>
      <c r="L24" s="437"/>
      <c r="M24" s="413"/>
      <c r="N24" s="524" t="s">
        <v>135</v>
      </c>
      <c r="O24" s="413"/>
      <c r="P24" s="413"/>
      <c r="Q24" s="419"/>
      <c r="R24" s="413"/>
      <c r="S24" s="413"/>
      <c r="T24" s="413"/>
      <c r="U24" s="413"/>
      <c r="V24" s="413"/>
    </row>
    <row r="25" spans="2:22" x14ac:dyDescent="0.35">
      <c r="B25" s="531"/>
      <c r="C25" s="531"/>
      <c r="D25" s="531"/>
      <c r="E25" s="531"/>
      <c r="F25" s="531"/>
      <c r="G25" s="531"/>
      <c r="H25" s="531"/>
      <c r="I25" s="531"/>
      <c r="J25" s="531"/>
      <c r="K25" s="531"/>
      <c r="L25" s="437"/>
      <c r="M25" s="413"/>
      <c r="N25" s="524" t="s">
        <v>136</v>
      </c>
      <c r="O25" s="413"/>
      <c r="P25" s="413"/>
      <c r="Q25" s="419"/>
      <c r="R25" s="413"/>
      <c r="S25" s="413"/>
      <c r="T25" s="413"/>
      <c r="U25" s="413"/>
      <c r="V25" s="413"/>
    </row>
    <row r="26" spans="2:22" x14ac:dyDescent="0.35">
      <c r="B26" s="579" t="s">
        <v>575</v>
      </c>
      <c r="C26" s="580"/>
      <c r="D26" s="580"/>
      <c r="E26" s="580"/>
      <c r="F26" s="580"/>
      <c r="G26" s="580"/>
      <c r="H26" s="580"/>
      <c r="I26" s="580"/>
      <c r="J26" s="580"/>
      <c r="K26" s="580"/>
      <c r="L26" s="437"/>
      <c r="M26" s="413"/>
      <c r="N26" s="524" t="s">
        <v>77</v>
      </c>
      <c r="P26" s="413"/>
      <c r="Q26" s="413"/>
      <c r="R26" s="413"/>
      <c r="S26" s="413"/>
      <c r="T26" s="413"/>
      <c r="U26" s="413"/>
      <c r="V26" s="413"/>
    </row>
    <row r="27" spans="2:22" x14ac:dyDescent="0.35">
      <c r="B27" s="580"/>
      <c r="C27" s="580"/>
      <c r="D27" s="580"/>
      <c r="E27" s="580"/>
      <c r="F27" s="580"/>
      <c r="G27" s="580"/>
      <c r="H27" s="580"/>
      <c r="I27" s="580"/>
      <c r="J27" s="580"/>
      <c r="K27" s="580"/>
      <c r="L27" s="437"/>
      <c r="M27" s="413"/>
      <c r="N27" s="524" t="s">
        <v>74</v>
      </c>
      <c r="O27" s="413"/>
      <c r="P27" s="413"/>
      <c r="Q27" s="413"/>
      <c r="R27" s="413"/>
      <c r="S27" s="413"/>
      <c r="T27" s="413"/>
      <c r="U27" s="413"/>
      <c r="V27" s="413"/>
    </row>
    <row r="28" spans="2:22" ht="15" customHeight="1" x14ac:dyDescent="0.35">
      <c r="B28" s="580"/>
      <c r="C28" s="580"/>
      <c r="D28" s="580"/>
      <c r="E28" s="580"/>
      <c r="F28" s="580"/>
      <c r="G28" s="580"/>
      <c r="H28" s="580"/>
      <c r="I28" s="580"/>
      <c r="J28" s="580"/>
      <c r="K28" s="580"/>
      <c r="L28" s="437"/>
      <c r="M28" s="413"/>
      <c r="N28" s="525" t="s">
        <v>131</v>
      </c>
      <c r="O28" s="413"/>
      <c r="P28" s="413"/>
      <c r="Q28" s="413"/>
      <c r="R28" s="413"/>
      <c r="S28" s="413"/>
      <c r="T28" s="413"/>
      <c r="U28" s="413"/>
      <c r="V28" s="413"/>
    </row>
    <row r="29" spans="2:22" x14ac:dyDescent="0.35">
      <c r="B29" s="581"/>
      <c r="C29" s="581"/>
      <c r="D29" s="581"/>
      <c r="E29" s="581"/>
      <c r="F29" s="581"/>
      <c r="G29" s="581"/>
      <c r="H29" s="581"/>
      <c r="I29" s="581"/>
      <c r="J29" s="581"/>
      <c r="K29" s="581"/>
      <c r="L29" s="437"/>
      <c r="M29" s="413"/>
      <c r="N29" s="524" t="s">
        <v>578</v>
      </c>
      <c r="P29" s="413"/>
      <c r="Q29" s="413"/>
      <c r="R29" s="413"/>
      <c r="S29" s="413"/>
      <c r="T29" s="413"/>
      <c r="U29" s="413"/>
      <c r="V29" s="413"/>
    </row>
    <row r="30" spans="2:22" x14ac:dyDescent="0.35">
      <c r="B30" s="532"/>
      <c r="C30" s="532"/>
      <c r="D30" s="532"/>
      <c r="E30" s="532"/>
      <c r="F30" s="532"/>
      <c r="G30" s="532"/>
      <c r="H30" s="532"/>
      <c r="I30" s="532"/>
      <c r="J30" s="532"/>
      <c r="K30" s="532"/>
      <c r="L30" s="437"/>
      <c r="N30" s="524" t="s">
        <v>44</v>
      </c>
    </row>
    <row r="31" spans="2:22" x14ac:dyDescent="0.35">
      <c r="B31" s="575" t="s">
        <v>250</v>
      </c>
      <c r="C31" s="575"/>
      <c r="D31" s="575"/>
      <c r="E31" s="575"/>
      <c r="F31" s="575"/>
      <c r="G31" s="575"/>
      <c r="H31" s="575"/>
      <c r="I31" s="575"/>
      <c r="J31" s="575"/>
      <c r="K31" s="575"/>
      <c r="L31" s="437"/>
    </row>
    <row r="32" spans="2:22" x14ac:dyDescent="0.35">
      <c r="B32" s="575"/>
      <c r="C32" s="575"/>
      <c r="D32" s="575"/>
      <c r="E32" s="575"/>
      <c r="F32" s="575"/>
      <c r="G32" s="575"/>
      <c r="H32" s="575"/>
      <c r="I32" s="575"/>
      <c r="J32" s="575"/>
      <c r="K32" s="575"/>
      <c r="L32" s="437"/>
      <c r="N32" s="420"/>
      <c r="S32" s="421"/>
    </row>
    <row r="33" spans="2:15" x14ac:dyDescent="0.35">
      <c r="B33" s="423"/>
      <c r="N33" s="420"/>
    </row>
    <row r="34" spans="2:15" x14ac:dyDescent="0.35">
      <c r="B34" s="574" t="s">
        <v>583</v>
      </c>
      <c r="C34" s="575"/>
      <c r="D34" s="575"/>
      <c r="E34" s="575"/>
      <c r="F34" s="575"/>
      <c r="G34" s="575"/>
      <c r="H34" s="575"/>
      <c r="I34" s="575"/>
      <c r="J34" s="575"/>
      <c r="K34" s="575"/>
    </row>
    <row r="35" spans="2:15" x14ac:dyDescent="0.35">
      <c r="B35" s="575"/>
      <c r="C35" s="575"/>
      <c r="D35" s="575"/>
      <c r="E35" s="575"/>
      <c r="F35" s="575"/>
      <c r="G35" s="575"/>
      <c r="H35" s="575"/>
      <c r="I35" s="575"/>
      <c r="J35" s="575"/>
      <c r="K35" s="575"/>
    </row>
    <row r="40" spans="2:15" x14ac:dyDescent="0.35">
      <c r="M40" s="422"/>
      <c r="N40" s="422"/>
      <c r="O40" s="422"/>
    </row>
    <row r="41" spans="2:15" x14ac:dyDescent="0.35">
      <c r="M41" s="422"/>
      <c r="N41" s="422"/>
      <c r="O41" s="422"/>
    </row>
    <row r="42" spans="2:15" x14ac:dyDescent="0.35">
      <c r="M42" s="422"/>
      <c r="N42" s="422"/>
      <c r="O42" s="422"/>
    </row>
    <row r="43" spans="2:15" x14ac:dyDescent="0.35">
      <c r="M43" s="422"/>
      <c r="N43" s="422"/>
      <c r="O43" s="422"/>
    </row>
    <row r="44" spans="2:15" x14ac:dyDescent="0.35">
      <c r="L44" s="424"/>
      <c r="M44" s="422"/>
      <c r="N44" s="422"/>
      <c r="O44" s="422"/>
    </row>
    <row r="45" spans="2:15" x14ac:dyDescent="0.35">
      <c r="L45" s="422"/>
      <c r="M45" s="422"/>
      <c r="N45" s="422"/>
      <c r="O45" s="422"/>
    </row>
    <row r="46" spans="2:15" x14ac:dyDescent="0.35">
      <c r="L46" s="422"/>
      <c r="M46" s="422"/>
      <c r="N46" s="422"/>
      <c r="O46" s="422"/>
    </row>
    <row r="47" spans="2:15" x14ac:dyDescent="0.35">
      <c r="L47" s="422"/>
    </row>
    <row r="48" spans="2:15" x14ac:dyDescent="0.35">
      <c r="L48" s="422"/>
    </row>
    <row r="49" spans="12:12" x14ac:dyDescent="0.35">
      <c r="L49" s="422"/>
    </row>
    <row r="50" spans="12:12" x14ac:dyDescent="0.35">
      <c r="L50" s="422"/>
    </row>
  </sheetData>
  <sheetProtection sheet="1" selectLockedCells="1"/>
  <mergeCells count="12">
    <mergeCell ref="B16:K16"/>
    <mergeCell ref="B26:K29"/>
    <mergeCell ref="I1:K1"/>
    <mergeCell ref="I2:J2"/>
    <mergeCell ref="B3:K3"/>
    <mergeCell ref="B4:K4"/>
    <mergeCell ref="D5:E5"/>
    <mergeCell ref="B34:K35"/>
    <mergeCell ref="B31:K32"/>
    <mergeCell ref="B17:K17"/>
    <mergeCell ref="B20:K20"/>
    <mergeCell ref="B18:K18"/>
  </mergeCells>
  <hyperlinks>
    <hyperlink ref="Q8:S8" location="'Indikaattorit- maksatus'!Tulostusalue" display="Indikaattorit - maksatus" xr:uid="{00000000-0004-0000-0000-000000000000}"/>
    <hyperlink ref="N5" location="'Hakijan tiedot'!A1" display="Hakijan tiedot" xr:uid="{00000000-0004-0000-0000-000001000000}"/>
    <hyperlink ref="N6" location="'3v EU-rahoitus'!A1" display="3v EU-rahoitus" xr:uid="{00000000-0004-0000-0000-000002000000}"/>
    <hyperlink ref="N8" location="Yhteistyötahot!A1" display="Yhteistyötahot" xr:uid="{00000000-0004-0000-0000-000003000000}"/>
    <hyperlink ref="N9" location="Suunnitelma!A1" display="Suunnitelma" xr:uid="{00000000-0004-0000-0000-000004000000}"/>
    <hyperlink ref="N10" location="Aikataulu!A1" display="Aikataulu" xr:uid="{00000000-0004-0000-0000-000005000000}"/>
    <hyperlink ref="N11" location="'Toimien tyypit ja teemat'!A1" display="Toimien teemat ja tyypit" xr:uid="{00000000-0004-0000-0000-000006000000}"/>
    <hyperlink ref="N12" location="'Indikaattorit ET 1'!A1" display="Indikaattorit ET 1" xr:uid="{00000000-0004-0000-0000-000007000000}"/>
    <hyperlink ref="N17" location="Hankinta!A1" display="Hankinta " xr:uid="{00000000-0004-0000-0000-000008000000}"/>
    <hyperlink ref="N18" location="'Budjetin perustiedot'!A1" display="Budjetin perustiedot" xr:uid="{00000000-0004-0000-0000-000009000000}"/>
    <hyperlink ref="N20" location="'Tosiasiallinen palkkakust.'!A1" display="Tosiasiallinen palkkakustannus" xr:uid="{00000000-0004-0000-0000-00000A000000}"/>
    <hyperlink ref="N21" location="'Muut henkilöstökustannukset'!A1" display="Muut henkilöstökustannukset" xr:uid="{00000000-0004-0000-0000-00000B000000}"/>
    <hyperlink ref="N22" location="Ostopalvelut!A1" display="Ostopalvelut" xr:uid="{00000000-0004-0000-0000-00000C000000}"/>
    <hyperlink ref="N23" location="'Käyttö- ja kiinteä omaisuus'!A1" display="Käyttö- ja kiinteä omaisuus" xr:uid="{00000000-0004-0000-0000-00000D000000}"/>
    <hyperlink ref="N24" location="Matkakustannukset!A1" display="Matkakustannukset" xr:uid="{00000000-0004-0000-0000-00000E000000}"/>
    <hyperlink ref="N25" location="'Muut hankekustannukset'!A1" display="Muut hankekustannukset" xr:uid="{00000000-0004-0000-0000-00000F000000}"/>
    <hyperlink ref="N26" location="'Hankkeen kustannukset'!A1" display="Hankkeen kustannukset" xr:uid="{00000000-0004-0000-0000-000010000000}"/>
    <hyperlink ref="N27" location="Rahoitus!A1" display="Rahoitus" xr:uid="{00000000-0004-0000-0000-000011000000}"/>
    <hyperlink ref="N30" location="Allekirjoitus!A1" display="Allekirjoitus" xr:uid="{00000000-0004-0000-0000-000013000000}"/>
    <hyperlink ref="N13" location="'Indikaattorit ET 2'!A1" display="Indikaattorit ET 2" xr:uid="{00000000-0004-0000-0000-000014000000}"/>
    <hyperlink ref="N14" location="'Indikaattorit ET 3'!A1" display="Indikaattorit ET 3" xr:uid="{00000000-0004-0000-0000-000015000000}"/>
    <hyperlink ref="N28" location="'EU-rahoitusosuus'!A1" display="EU-rahoitusosuus" xr:uid="{00000000-0004-0000-0000-000016000000}"/>
    <hyperlink ref="N7" location="'Siirron saajat'!A1" display="Siirron saajat" xr:uid="{00000000-0004-0000-0000-000017000000}"/>
    <hyperlink ref="N15" location="'Indikaattorit ET 4'!A1" display="Indikaattorit ET 4" xr:uid="{00000000-0004-0000-0000-000018000000}"/>
    <hyperlink ref="N19" location="'Palkkakust. yksikkökustannukset'!A1" display="Palkkakustannusten yksikkökustannukset" xr:uid="{00000000-0004-0000-0000-000019000000}"/>
    <hyperlink ref="N16" location="'Horisont. periaatteet'!A1" display="Horisontaaliset periaatteet" xr:uid="{00000000-0004-0000-0000-00001A000000}"/>
    <hyperlink ref="N29" location="Ennakot!A1" display="Ennakot" xr:uid="{6AD78FBA-7CB7-4285-9629-627AAFA59FC9}"/>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8"/>
  <sheetViews>
    <sheetView showGridLines="0" zoomScaleNormal="100" workbookViewId="0">
      <selection activeCell="K67" sqref="K67"/>
    </sheetView>
  </sheetViews>
  <sheetFormatPr defaultColWidth="9.23046875" defaultRowHeight="15.5" x14ac:dyDescent="0.35"/>
  <cols>
    <col min="1" max="2" width="3.765625" style="20" customWidth="1"/>
    <col min="3" max="3" width="5.23046875" style="128" customWidth="1"/>
    <col min="4" max="4" width="9.765625" style="20" customWidth="1"/>
    <col min="5" max="5" width="5.07421875" style="142" customWidth="1"/>
    <col min="6" max="6" width="9.765625" style="20" customWidth="1"/>
    <col min="7" max="7" width="5.07421875" style="142" customWidth="1"/>
    <col min="8" max="8" width="9.765625" style="20" customWidth="1"/>
    <col min="9" max="9" width="8.23046875" style="142" customWidth="1"/>
    <col min="10" max="11" width="9.765625" style="20" customWidth="1"/>
    <col min="12" max="12" width="3.765625" style="142" customWidth="1"/>
    <col min="13" max="13" width="3.765625" style="20" customWidth="1"/>
    <col min="14" max="16384" width="9.23046875" style="20"/>
  </cols>
  <sheetData>
    <row r="1" spans="1:26" s="3" customFormat="1" ht="16.149999999999999" customHeight="1" x14ac:dyDescent="0.2">
      <c r="A1" s="14" t="s">
        <v>279</v>
      </c>
      <c r="B1" s="14"/>
      <c r="C1" s="14"/>
      <c r="D1" s="13"/>
      <c r="E1" s="7"/>
      <c r="F1" s="6"/>
      <c r="G1" s="7"/>
      <c r="H1" s="6"/>
      <c r="I1" s="7"/>
      <c r="J1" s="6"/>
      <c r="K1" s="7"/>
      <c r="L1" s="6"/>
      <c r="M1" s="7"/>
      <c r="N1" s="7"/>
    </row>
    <row r="2" spans="1:26" ht="16.149999999999999" customHeight="1" x14ac:dyDescent="0.35">
      <c r="C2" s="139"/>
      <c r="D2" s="140"/>
      <c r="E2" s="141"/>
      <c r="F2" s="140"/>
      <c r="G2" s="141"/>
      <c r="H2" s="140"/>
      <c r="I2" s="141"/>
      <c r="J2" s="140"/>
      <c r="K2" s="140"/>
      <c r="L2" s="141"/>
    </row>
    <row r="3" spans="1:26" ht="68.650000000000006" customHeight="1" x14ac:dyDescent="0.35">
      <c r="B3" s="705" t="s">
        <v>540</v>
      </c>
      <c r="C3" s="705"/>
      <c r="D3" s="705"/>
      <c r="E3" s="705"/>
      <c r="F3" s="705"/>
      <c r="G3" s="705"/>
      <c r="H3" s="705"/>
      <c r="I3" s="705"/>
      <c r="J3" s="705"/>
      <c r="K3" s="705"/>
      <c r="L3" s="705"/>
      <c r="M3" s="300"/>
      <c r="N3" s="300"/>
      <c r="O3" s="300"/>
    </row>
    <row r="4" spans="1:26" s="3" customFormat="1" ht="19" customHeight="1" x14ac:dyDescent="0.35">
      <c r="B4" s="719"/>
      <c r="C4" s="719"/>
      <c r="D4" s="719"/>
      <c r="E4" s="719"/>
      <c r="F4" s="719"/>
      <c r="G4" s="719"/>
      <c r="H4" s="719"/>
      <c r="I4" s="719"/>
      <c r="J4" s="719"/>
      <c r="K4" s="719"/>
      <c r="L4" s="719"/>
      <c r="M4" s="490"/>
      <c r="N4" s="490"/>
      <c r="O4" s="490"/>
      <c r="P4" s="57"/>
      <c r="T4" s="20"/>
      <c r="U4" s="20"/>
      <c r="V4" s="20"/>
      <c r="W4" s="20"/>
      <c r="X4" s="20"/>
      <c r="Y4" s="20"/>
    </row>
    <row r="5" spans="1:26" ht="16.149999999999999" customHeight="1" x14ac:dyDescent="0.35">
      <c r="B5" s="23"/>
      <c r="C5" s="23"/>
      <c r="D5" s="23"/>
      <c r="E5" s="491"/>
      <c r="F5" s="23"/>
      <c r="G5" s="23"/>
      <c r="H5" s="23"/>
      <c r="I5" s="23"/>
      <c r="J5" s="23"/>
      <c r="K5" s="23"/>
      <c r="L5" s="23"/>
      <c r="M5" s="23"/>
      <c r="N5" s="23"/>
      <c r="O5" s="23"/>
    </row>
    <row r="6" spans="1:26" ht="16.149999999999999" customHeight="1" x14ac:dyDescent="0.35">
      <c r="B6" s="256"/>
      <c r="C6" s="368"/>
      <c r="D6" s="368"/>
      <c r="E6" s="368"/>
      <c r="F6" s="368"/>
      <c r="G6" s="368"/>
      <c r="H6" s="368"/>
      <c r="I6" s="368"/>
      <c r="J6" s="368"/>
      <c r="K6" s="350"/>
      <c r="L6" s="351"/>
      <c r="N6" s="639" t="s">
        <v>88</v>
      </c>
      <c r="O6" s="640"/>
      <c r="P6" s="641"/>
      <c r="Z6" s="22"/>
    </row>
    <row r="7" spans="1:26" ht="16.149999999999999" customHeight="1" x14ac:dyDescent="0.35">
      <c r="B7" s="26"/>
      <c r="C7" s="349"/>
      <c r="D7" s="272" t="s">
        <v>276</v>
      </c>
      <c r="E7" s="352"/>
      <c r="F7" s="347"/>
      <c r="G7" s="352"/>
      <c r="H7" s="347"/>
      <c r="I7" s="352"/>
      <c r="J7" s="347"/>
      <c r="K7" s="347"/>
      <c r="L7" s="353"/>
    </row>
    <row r="8" spans="1:26" ht="16.149999999999999" customHeight="1" x14ac:dyDescent="0.35">
      <c r="B8" s="26"/>
      <c r="C8" s="349"/>
      <c r="D8" s="369"/>
      <c r="E8" s="352"/>
      <c r="F8" s="347"/>
      <c r="G8" s="352"/>
      <c r="H8" s="347"/>
      <c r="I8" s="352"/>
      <c r="J8" s="347"/>
      <c r="K8" s="347"/>
      <c r="L8" s="353"/>
    </row>
    <row r="9" spans="1:26" ht="16.149999999999999" customHeight="1" x14ac:dyDescent="0.35">
      <c r="B9" s="26"/>
      <c r="C9" s="336" t="s">
        <v>415</v>
      </c>
      <c r="D9" s="27"/>
      <c r="E9" s="337"/>
      <c r="F9" s="27"/>
      <c r="G9" s="337"/>
      <c r="H9" s="27"/>
      <c r="I9" s="337"/>
      <c r="J9" s="27"/>
      <c r="K9" s="562"/>
      <c r="L9" s="354"/>
      <c r="N9" s="462"/>
    </row>
    <row r="10" spans="1:26" ht="16.149999999999999" customHeight="1" x14ac:dyDescent="0.35">
      <c r="B10" s="26"/>
      <c r="C10" s="27"/>
      <c r="D10" s="105"/>
      <c r="E10" s="27"/>
      <c r="F10" s="337"/>
      <c r="G10" s="27"/>
      <c r="H10" s="337"/>
      <c r="I10" s="27"/>
      <c r="J10" s="337"/>
      <c r="K10" s="337"/>
      <c r="L10" s="28"/>
      <c r="O10" s="104"/>
    </row>
    <row r="11" spans="1:26" ht="16.149999999999999" customHeight="1" x14ac:dyDescent="0.35">
      <c r="B11" s="257"/>
      <c r="C11" s="345"/>
      <c r="D11" s="137"/>
      <c r="E11" s="338"/>
      <c r="F11" s="137"/>
      <c r="G11" s="338"/>
      <c r="H11" s="137"/>
      <c r="I11" s="338"/>
      <c r="J11" s="715"/>
      <c r="K11" s="715"/>
      <c r="L11" s="716"/>
    </row>
    <row r="12" spans="1:26" ht="16.149999999999999" customHeight="1" x14ac:dyDescent="0.35">
      <c r="B12" s="26"/>
      <c r="C12" s="336"/>
      <c r="D12" s="27"/>
      <c r="E12" s="337"/>
      <c r="F12" s="27"/>
      <c r="G12" s="337"/>
      <c r="H12" s="27"/>
      <c r="I12" s="337"/>
      <c r="J12" s="27"/>
      <c r="K12" s="27"/>
      <c r="L12" s="354"/>
    </row>
    <row r="13" spans="1:26" ht="16.149999999999999" customHeight="1" x14ac:dyDescent="0.35">
      <c r="B13" s="26"/>
      <c r="C13" s="709" t="s">
        <v>414</v>
      </c>
      <c r="D13" s="709"/>
      <c r="E13" s="709"/>
      <c r="F13" s="709"/>
      <c r="G13" s="709"/>
      <c r="H13" s="709"/>
      <c r="I13" s="709"/>
      <c r="J13" s="709"/>
      <c r="K13" s="709"/>
      <c r="L13" s="717"/>
    </row>
    <row r="14" spans="1:26" ht="16.149999999999999" customHeight="1" x14ac:dyDescent="0.35">
      <c r="B14" s="26"/>
      <c r="C14" s="709"/>
      <c r="D14" s="709"/>
      <c r="E14" s="709"/>
      <c r="F14" s="709"/>
      <c r="G14" s="709"/>
      <c r="H14" s="709"/>
      <c r="I14" s="709"/>
      <c r="J14" s="709"/>
      <c r="K14" s="709"/>
      <c r="L14" s="717"/>
    </row>
    <row r="15" spans="1:26" ht="16.149999999999999" customHeight="1" x14ac:dyDescent="0.35">
      <c r="B15" s="26"/>
      <c r="C15" s="27"/>
      <c r="D15" s="105"/>
      <c r="E15" s="27"/>
      <c r="F15" s="337"/>
      <c r="G15" s="27"/>
      <c r="H15" s="337"/>
      <c r="I15" s="27"/>
      <c r="J15" s="337"/>
      <c r="K15" s="562"/>
      <c r="L15" s="28"/>
      <c r="O15" s="104"/>
    </row>
    <row r="16" spans="1:26" ht="16.149999999999999" customHeight="1" x14ac:dyDescent="0.35">
      <c r="B16" s="257"/>
      <c r="C16" s="345"/>
      <c r="D16" s="137"/>
      <c r="E16" s="338"/>
      <c r="F16" s="137"/>
      <c r="G16" s="338"/>
      <c r="H16" s="137"/>
      <c r="I16" s="338"/>
      <c r="J16" s="715"/>
      <c r="K16" s="715"/>
      <c r="L16" s="716"/>
    </row>
    <row r="17" spans="2:15" ht="16.149999999999999" customHeight="1" x14ac:dyDescent="0.35">
      <c r="B17" s="26"/>
      <c r="C17" s="356"/>
      <c r="D17" s="132"/>
      <c r="E17" s="341"/>
      <c r="F17" s="132"/>
      <c r="G17" s="341"/>
      <c r="H17" s="132"/>
      <c r="I17" s="341"/>
      <c r="J17" s="132"/>
      <c r="K17" s="132"/>
      <c r="L17" s="357"/>
    </row>
    <row r="18" spans="2:15" ht="16.149999999999999" customHeight="1" x14ac:dyDescent="0.35">
      <c r="B18" s="26"/>
      <c r="C18" s="710" t="s">
        <v>413</v>
      </c>
      <c r="D18" s="710"/>
      <c r="E18" s="710"/>
      <c r="F18" s="710"/>
      <c r="G18" s="710"/>
      <c r="H18" s="710"/>
      <c r="I18" s="710"/>
      <c r="J18" s="710"/>
      <c r="K18" s="710"/>
      <c r="L18" s="718"/>
    </row>
    <row r="19" spans="2:15" ht="16.149999999999999" customHeight="1" x14ac:dyDescent="0.35">
      <c r="B19" s="26"/>
      <c r="C19" s="27"/>
      <c r="D19" s="105"/>
      <c r="E19" s="27"/>
      <c r="F19" s="337"/>
      <c r="G19" s="27"/>
      <c r="H19" s="337"/>
      <c r="I19" s="27"/>
      <c r="J19" s="337"/>
      <c r="K19" s="562"/>
      <c r="L19" s="28"/>
      <c r="O19" s="104"/>
    </row>
    <row r="20" spans="2:15" ht="16.149999999999999" customHeight="1" x14ac:dyDescent="0.35">
      <c r="B20" s="257"/>
      <c r="C20" s="345"/>
      <c r="D20" s="137"/>
      <c r="E20" s="338"/>
      <c r="F20" s="137"/>
      <c r="G20" s="338"/>
      <c r="H20" s="137"/>
      <c r="I20" s="338"/>
      <c r="J20" s="715"/>
      <c r="K20" s="715"/>
      <c r="L20" s="716"/>
    </row>
    <row r="21" spans="2:15" ht="16.149999999999999" customHeight="1" x14ac:dyDescent="0.35">
      <c r="B21" s="26"/>
      <c r="C21" s="356"/>
      <c r="D21" s="132"/>
      <c r="E21" s="341"/>
      <c r="F21" s="132"/>
      <c r="G21" s="341"/>
      <c r="H21" s="132"/>
      <c r="I21" s="341"/>
      <c r="J21" s="132"/>
      <c r="K21" s="132"/>
      <c r="L21" s="357"/>
    </row>
    <row r="22" spans="2:15" ht="16.149999999999999" customHeight="1" x14ac:dyDescent="0.35">
      <c r="B22" s="26"/>
      <c r="C22" s="342" t="s">
        <v>412</v>
      </c>
      <c r="D22" s="342"/>
      <c r="E22" s="343"/>
      <c r="F22" s="342"/>
      <c r="G22" s="343"/>
      <c r="H22" s="342"/>
      <c r="I22" s="343"/>
      <c r="J22" s="342"/>
      <c r="K22" s="562"/>
      <c r="L22" s="358"/>
    </row>
    <row r="23" spans="2:15" ht="16.149999999999999" customHeight="1" x14ac:dyDescent="0.35">
      <c r="B23" s="26"/>
      <c r="C23" s="27"/>
      <c r="D23" s="105"/>
      <c r="E23" s="27"/>
      <c r="F23" s="337"/>
      <c r="G23" s="27"/>
      <c r="H23" s="337"/>
      <c r="I23" s="27"/>
      <c r="J23" s="337"/>
      <c r="K23" s="337"/>
      <c r="L23" s="28"/>
      <c r="O23" s="104"/>
    </row>
    <row r="24" spans="2:15" ht="16.149999999999999" customHeight="1" x14ac:dyDescent="0.35">
      <c r="B24" s="257"/>
      <c r="C24" s="345"/>
      <c r="D24" s="137"/>
      <c r="E24" s="338"/>
      <c r="F24" s="137"/>
      <c r="G24" s="338"/>
      <c r="H24" s="137"/>
      <c r="I24" s="338"/>
      <c r="J24" s="715"/>
      <c r="K24" s="715"/>
      <c r="L24" s="716"/>
    </row>
    <row r="25" spans="2:15" ht="16.149999999999999" customHeight="1" x14ac:dyDescent="0.35">
      <c r="B25" s="26"/>
      <c r="C25" s="336"/>
      <c r="D25" s="27"/>
      <c r="E25" s="337"/>
      <c r="F25" s="27"/>
      <c r="G25" s="337"/>
      <c r="H25" s="27"/>
      <c r="I25" s="337"/>
      <c r="J25" s="27"/>
      <c r="K25" s="27"/>
      <c r="L25" s="354"/>
    </row>
    <row r="26" spans="2:15" ht="16.149999999999999" customHeight="1" x14ac:dyDescent="0.35">
      <c r="B26" s="26"/>
      <c r="C26" s="342" t="s">
        <v>411</v>
      </c>
      <c r="D26" s="27"/>
      <c r="E26" s="337"/>
      <c r="F26" s="27"/>
      <c r="G26" s="337"/>
      <c r="H26" s="27"/>
      <c r="I26" s="337"/>
      <c r="J26" s="27"/>
      <c r="K26" s="562"/>
      <c r="L26" s="354"/>
    </row>
    <row r="27" spans="2:15" ht="16.149999999999999" customHeight="1" x14ac:dyDescent="0.35">
      <c r="B27" s="26"/>
      <c r="C27" s="27"/>
      <c r="D27" s="105"/>
      <c r="E27" s="27"/>
      <c r="F27" s="337"/>
      <c r="G27" s="27"/>
      <c r="H27" s="337"/>
      <c r="I27" s="27"/>
      <c r="J27" s="337"/>
      <c r="K27" s="337"/>
      <c r="L27" s="28"/>
      <c r="O27" s="104"/>
    </row>
    <row r="28" spans="2:15" ht="16.149999999999999" customHeight="1" x14ac:dyDescent="0.35">
      <c r="B28" s="257"/>
      <c r="C28" s="345"/>
      <c r="D28" s="137"/>
      <c r="E28" s="338"/>
      <c r="F28" s="137"/>
      <c r="G28" s="338"/>
      <c r="H28" s="137"/>
      <c r="I28" s="338"/>
      <c r="J28" s="715"/>
      <c r="K28" s="715"/>
      <c r="L28" s="716"/>
    </row>
    <row r="29" spans="2:15" ht="16.149999999999999" customHeight="1" x14ac:dyDescent="0.35">
      <c r="B29" s="26"/>
      <c r="C29" s="336"/>
      <c r="D29" s="27"/>
      <c r="E29" s="337"/>
      <c r="F29" s="27"/>
      <c r="G29" s="337"/>
      <c r="H29" s="27"/>
      <c r="I29" s="337"/>
      <c r="J29" s="27"/>
      <c r="K29" s="27"/>
      <c r="L29" s="354"/>
    </row>
    <row r="30" spans="2:15" ht="16.149999999999999" customHeight="1" x14ac:dyDescent="0.35">
      <c r="B30" s="26"/>
      <c r="C30" s="342" t="s">
        <v>410</v>
      </c>
      <c r="D30" s="27"/>
      <c r="E30" s="337"/>
      <c r="F30" s="27"/>
      <c r="G30" s="337"/>
      <c r="H30" s="27"/>
      <c r="I30" s="337"/>
      <c r="J30" s="27"/>
      <c r="K30" s="27"/>
      <c r="L30" s="354"/>
    </row>
    <row r="31" spans="2:15" ht="16.149999999999999" customHeight="1" x14ac:dyDescent="0.35">
      <c r="B31" s="26"/>
      <c r="C31" s="27"/>
      <c r="D31" s="105"/>
      <c r="E31" s="27"/>
      <c r="F31" s="337"/>
      <c r="G31" s="27"/>
      <c r="H31" s="337"/>
      <c r="I31" s="27"/>
      <c r="J31" s="337"/>
      <c r="K31" s="562"/>
      <c r="L31" s="28"/>
      <c r="O31" s="104"/>
    </row>
    <row r="32" spans="2:15" ht="16.149999999999999" customHeight="1" x14ac:dyDescent="0.35">
      <c r="B32" s="257"/>
      <c r="C32" s="345"/>
      <c r="D32" s="137"/>
      <c r="E32" s="338"/>
      <c r="F32" s="137"/>
      <c r="G32" s="338"/>
      <c r="H32" s="137"/>
      <c r="I32" s="338"/>
      <c r="J32" s="715"/>
      <c r="K32" s="715"/>
      <c r="L32" s="716"/>
    </row>
    <row r="33" spans="2:15" ht="16.149999999999999" customHeight="1" x14ac:dyDescent="0.35">
      <c r="B33" s="26"/>
      <c r="C33" s="336"/>
      <c r="D33" s="27"/>
      <c r="E33" s="337"/>
      <c r="F33" s="27"/>
      <c r="G33" s="337"/>
      <c r="H33" s="27"/>
      <c r="I33" s="337"/>
      <c r="J33" s="27"/>
      <c r="K33" s="27"/>
      <c r="L33" s="354"/>
    </row>
    <row r="34" spans="2:15" ht="15.75" customHeight="1" x14ac:dyDescent="0.35">
      <c r="B34" s="26"/>
      <c r="C34" s="684" t="s">
        <v>409</v>
      </c>
      <c r="D34" s="684"/>
      <c r="E34" s="684"/>
      <c r="F34" s="684"/>
      <c r="G34" s="684"/>
      <c r="H34" s="684"/>
      <c r="I34" s="684"/>
      <c r="J34" s="684"/>
      <c r="K34" s="149"/>
      <c r="L34" s="359"/>
    </row>
    <row r="35" spans="2:15" ht="16.149999999999999" customHeight="1" x14ac:dyDescent="0.35">
      <c r="B35" s="26"/>
      <c r="C35" s="684"/>
      <c r="D35" s="684"/>
      <c r="E35" s="684"/>
      <c r="F35" s="684"/>
      <c r="G35" s="684"/>
      <c r="H35" s="684"/>
      <c r="I35" s="684"/>
      <c r="J35" s="684"/>
      <c r="K35" s="455"/>
      <c r="L35" s="359"/>
    </row>
    <row r="36" spans="2:15" ht="16.149999999999999" customHeight="1" x14ac:dyDescent="0.35">
      <c r="B36" s="257"/>
      <c r="C36" s="360"/>
      <c r="D36" s="137"/>
      <c r="E36" s="338"/>
      <c r="F36" s="137"/>
      <c r="G36" s="338"/>
      <c r="H36" s="137"/>
      <c r="I36" s="338"/>
      <c r="J36" s="137"/>
      <c r="K36" s="137"/>
      <c r="L36" s="361"/>
    </row>
    <row r="37" spans="2:15" ht="16.149999999999999" customHeight="1" x14ac:dyDescent="0.35">
      <c r="B37" s="26"/>
      <c r="C37" s="336"/>
      <c r="D37" s="27"/>
      <c r="E37" s="337"/>
      <c r="F37" s="27"/>
      <c r="G37" s="337"/>
      <c r="H37" s="27"/>
      <c r="I37" s="337"/>
      <c r="J37" s="27"/>
      <c r="K37" s="27"/>
      <c r="L37" s="354"/>
    </row>
    <row r="38" spans="2:15" ht="16.149999999999999" customHeight="1" x14ac:dyDescent="0.35">
      <c r="B38" s="26"/>
      <c r="C38" s="342" t="s">
        <v>408</v>
      </c>
      <c r="D38" s="27"/>
      <c r="E38" s="337"/>
      <c r="F38" s="27"/>
      <c r="G38" s="337"/>
      <c r="H38" s="27"/>
      <c r="I38" s="337"/>
      <c r="J38" s="27"/>
      <c r="K38" s="27"/>
      <c r="L38" s="354"/>
    </row>
    <row r="39" spans="2:15" ht="16.149999999999999" customHeight="1" x14ac:dyDescent="0.35">
      <c r="B39" s="26"/>
      <c r="C39" s="27"/>
      <c r="D39" s="105"/>
      <c r="E39" s="27"/>
      <c r="F39" s="337"/>
      <c r="G39" s="27"/>
      <c r="H39" s="337"/>
      <c r="I39" s="27"/>
      <c r="J39" s="337"/>
      <c r="K39" s="149"/>
      <c r="L39" s="28"/>
      <c r="O39" s="104"/>
    </row>
    <row r="40" spans="2:15" ht="16.149999999999999" customHeight="1" x14ac:dyDescent="0.35">
      <c r="B40" s="257"/>
      <c r="C40" s="345"/>
      <c r="D40" s="137"/>
      <c r="E40" s="338"/>
      <c r="F40" s="137"/>
      <c r="G40" s="338"/>
      <c r="H40" s="137"/>
      <c r="I40" s="338"/>
      <c r="J40" s="715"/>
      <c r="K40" s="715"/>
      <c r="L40" s="716"/>
    </row>
    <row r="41" spans="2:15" ht="16.149999999999999" customHeight="1" x14ac:dyDescent="0.35">
      <c r="B41" s="256"/>
      <c r="C41" s="356"/>
      <c r="D41" s="132"/>
      <c r="E41" s="341"/>
      <c r="F41" s="132"/>
      <c r="G41" s="341"/>
      <c r="H41" s="132"/>
      <c r="I41" s="341"/>
      <c r="J41" s="132"/>
      <c r="K41" s="132"/>
      <c r="L41" s="357"/>
    </row>
    <row r="42" spans="2:15" ht="16.149999999999999" customHeight="1" x14ac:dyDescent="0.35">
      <c r="B42" s="26"/>
      <c r="C42" s="342" t="s">
        <v>392</v>
      </c>
      <c r="D42" s="27"/>
      <c r="E42" s="337"/>
      <c r="F42" s="27"/>
      <c r="G42" s="337"/>
      <c r="H42" s="27"/>
      <c r="I42" s="337"/>
      <c r="J42" s="27"/>
      <c r="K42" s="149"/>
      <c r="L42" s="354"/>
    </row>
    <row r="43" spans="2:15" ht="16.149999999999999" customHeight="1" x14ac:dyDescent="0.35">
      <c r="B43" s="26"/>
      <c r="C43" s="27"/>
      <c r="D43" s="105"/>
      <c r="E43" s="27"/>
      <c r="F43" s="337"/>
      <c r="G43" s="27"/>
      <c r="H43" s="337"/>
      <c r="I43" s="27"/>
      <c r="J43" s="337"/>
      <c r="K43" s="337"/>
      <c r="L43" s="28"/>
      <c r="O43" s="104"/>
    </row>
    <row r="44" spans="2:15" ht="16.149999999999999" customHeight="1" x14ac:dyDescent="0.35">
      <c r="B44" s="257"/>
      <c r="C44" s="345"/>
      <c r="D44" s="137"/>
      <c r="E44" s="338"/>
      <c r="F44" s="137"/>
      <c r="G44" s="338"/>
      <c r="H44" s="137"/>
      <c r="I44" s="338"/>
      <c r="J44" s="715"/>
      <c r="K44" s="715"/>
      <c r="L44" s="716"/>
    </row>
    <row r="45" spans="2:15" ht="16.149999999999999" customHeight="1" x14ac:dyDescent="0.35">
      <c r="B45" s="26"/>
      <c r="C45" s="336"/>
      <c r="D45" s="27"/>
      <c r="E45" s="337"/>
      <c r="F45" s="27"/>
      <c r="G45" s="337"/>
      <c r="H45" s="27"/>
      <c r="I45" s="337"/>
      <c r="J45" s="27"/>
      <c r="K45" s="27"/>
      <c r="L45" s="354"/>
    </row>
    <row r="46" spans="2:15" ht="16.149999999999999" customHeight="1" x14ac:dyDescent="0.35">
      <c r="B46" s="26"/>
      <c r="C46" s="684" t="s">
        <v>407</v>
      </c>
      <c r="D46" s="684"/>
      <c r="E46" s="684"/>
      <c r="F46" s="684"/>
      <c r="G46" s="684"/>
      <c r="H46" s="684"/>
      <c r="I46" s="684"/>
      <c r="J46" s="684"/>
      <c r="K46" s="336"/>
      <c r="L46" s="359"/>
    </row>
    <row r="47" spans="2:15" ht="16.149999999999999" customHeight="1" x14ac:dyDescent="0.35">
      <c r="B47" s="26"/>
      <c r="C47" s="684"/>
      <c r="D47" s="684"/>
      <c r="E47" s="684"/>
      <c r="F47" s="684"/>
      <c r="G47" s="684"/>
      <c r="H47" s="684"/>
      <c r="I47" s="684"/>
      <c r="J47" s="684"/>
      <c r="K47" s="336"/>
      <c r="L47" s="362"/>
    </row>
    <row r="48" spans="2:15" ht="16.149999999999999" customHeight="1" x14ac:dyDescent="0.35">
      <c r="B48" s="26"/>
      <c r="C48" s="455"/>
      <c r="D48" s="455"/>
      <c r="E48" s="455"/>
      <c r="F48" s="455"/>
      <c r="G48" s="455"/>
      <c r="H48" s="455"/>
      <c r="I48" s="455"/>
      <c r="J48" s="455"/>
      <c r="K48" s="336"/>
      <c r="L48" s="362"/>
    </row>
    <row r="49" spans="2:15" ht="16.149999999999999" customHeight="1" x14ac:dyDescent="0.35">
      <c r="B49" s="26"/>
      <c r="C49" s="455"/>
      <c r="D49" s="149"/>
      <c r="E49" s="455"/>
      <c r="F49" s="455"/>
      <c r="G49" s="455"/>
      <c r="H49" s="455"/>
      <c r="I49" s="455"/>
      <c r="J49" s="455"/>
      <c r="K49" s="336"/>
      <c r="L49" s="362"/>
    </row>
    <row r="50" spans="2:15" ht="16.149999999999999" customHeight="1" x14ac:dyDescent="0.35">
      <c r="B50" s="257"/>
      <c r="C50" s="360"/>
      <c r="D50" s="137"/>
      <c r="E50" s="338"/>
      <c r="F50" s="137"/>
      <c r="G50" s="338"/>
      <c r="H50" s="137"/>
      <c r="I50" s="338"/>
      <c r="J50" s="137"/>
      <c r="K50" s="137"/>
      <c r="L50" s="361"/>
    </row>
    <row r="51" spans="2:15" ht="16.149999999999999" customHeight="1" x14ac:dyDescent="0.35">
      <c r="B51" s="26"/>
      <c r="C51" s="336"/>
      <c r="D51" s="27"/>
      <c r="E51" s="337"/>
      <c r="F51" s="27"/>
      <c r="G51" s="337"/>
      <c r="H51" s="27"/>
      <c r="I51" s="337"/>
      <c r="J51" s="27"/>
      <c r="K51" s="27"/>
      <c r="L51" s="354"/>
    </row>
    <row r="52" spans="2:15" ht="68.25" customHeight="1" x14ac:dyDescent="0.35">
      <c r="B52" s="26"/>
      <c r="C52" s="710" t="s">
        <v>406</v>
      </c>
      <c r="D52" s="710"/>
      <c r="E52" s="710"/>
      <c r="F52" s="710"/>
      <c r="G52" s="710"/>
      <c r="H52" s="710"/>
      <c r="I52" s="710"/>
      <c r="J52" s="710"/>
      <c r="K52" s="710"/>
      <c r="L52" s="367"/>
    </row>
    <row r="53" spans="2:15" ht="16.149999999999999" customHeight="1" x14ac:dyDescent="0.35">
      <c r="B53" s="26"/>
      <c r="C53" s="27"/>
      <c r="D53" s="105"/>
      <c r="E53" s="27"/>
      <c r="F53" s="105"/>
      <c r="G53" s="27"/>
      <c r="H53" s="105"/>
      <c r="I53" s="27"/>
      <c r="J53" s="337"/>
      <c r="K53" s="149"/>
      <c r="L53" s="28"/>
      <c r="O53" s="104"/>
    </row>
    <row r="54" spans="2:15" ht="16.149999999999999" customHeight="1" x14ac:dyDescent="0.35">
      <c r="B54" s="257"/>
      <c r="C54" s="345"/>
      <c r="D54" s="137"/>
      <c r="E54" s="338"/>
      <c r="F54" s="137"/>
      <c r="G54" s="338"/>
      <c r="H54" s="137"/>
      <c r="I54" s="338"/>
      <c r="J54" s="715"/>
      <c r="K54" s="715"/>
      <c r="L54" s="716"/>
    </row>
    <row r="55" spans="2:15" ht="16.149999999999999" customHeight="1" x14ac:dyDescent="0.35">
      <c r="B55" s="26"/>
      <c r="C55" s="336"/>
      <c r="D55" s="27"/>
      <c r="E55" s="337"/>
      <c r="F55" s="27"/>
      <c r="G55" s="337"/>
      <c r="H55" s="27"/>
      <c r="I55" s="337"/>
      <c r="J55" s="27"/>
      <c r="K55" s="27"/>
      <c r="L55" s="354"/>
    </row>
    <row r="56" spans="2:15" ht="37.5" customHeight="1" x14ac:dyDescent="0.35">
      <c r="B56" s="26"/>
      <c r="C56" s="709" t="s">
        <v>405</v>
      </c>
      <c r="D56" s="709"/>
      <c r="E56" s="709"/>
      <c r="F56" s="709"/>
      <c r="G56" s="709"/>
      <c r="H56" s="709"/>
      <c r="I56" s="709"/>
      <c r="J56" s="709"/>
      <c r="K56" s="709"/>
      <c r="L56" s="717"/>
    </row>
    <row r="57" spans="2:15" ht="16.149999999999999" customHeight="1" x14ac:dyDescent="0.35">
      <c r="B57" s="26"/>
      <c r="C57" s="27"/>
      <c r="D57" s="105"/>
      <c r="E57" s="27"/>
      <c r="F57" s="337"/>
      <c r="G57" s="27"/>
      <c r="H57" s="337"/>
      <c r="I57" s="27"/>
      <c r="J57" s="337"/>
      <c r="K57" s="149"/>
      <c r="L57" s="28"/>
      <c r="O57" s="104"/>
    </row>
    <row r="58" spans="2:15" ht="16.149999999999999" customHeight="1" x14ac:dyDescent="0.35">
      <c r="B58" s="257"/>
      <c r="C58" s="345"/>
      <c r="D58" s="137"/>
      <c r="E58" s="338"/>
      <c r="F58" s="137"/>
      <c r="G58" s="338"/>
      <c r="H58" s="137"/>
      <c r="I58" s="338"/>
      <c r="J58" s="715"/>
      <c r="K58" s="715"/>
      <c r="L58" s="716"/>
    </row>
    <row r="59" spans="2:15" ht="16.149999999999999" customHeight="1" x14ac:dyDescent="0.35">
      <c r="B59" s="26"/>
      <c r="C59" s="336"/>
      <c r="D59" s="27"/>
      <c r="E59" s="337"/>
      <c r="F59" s="27"/>
      <c r="G59" s="337"/>
      <c r="H59" s="27"/>
      <c r="I59" s="337"/>
      <c r="J59" s="27"/>
      <c r="K59" s="27"/>
      <c r="L59" s="354"/>
    </row>
    <row r="60" spans="2:15" ht="16.149999999999999" customHeight="1" x14ac:dyDescent="0.35">
      <c r="B60" s="26"/>
      <c r="C60" s="709" t="s">
        <v>404</v>
      </c>
      <c r="D60" s="709"/>
      <c r="E60" s="709"/>
      <c r="F60" s="709"/>
      <c r="G60" s="709"/>
      <c r="H60" s="709"/>
      <c r="I60" s="709"/>
      <c r="J60" s="709"/>
      <c r="K60" s="709"/>
      <c r="L60" s="717"/>
    </row>
    <row r="61" spans="2:15" ht="16.149999999999999" customHeight="1" x14ac:dyDescent="0.35">
      <c r="B61" s="26"/>
      <c r="C61" s="709"/>
      <c r="D61" s="709"/>
      <c r="E61" s="709"/>
      <c r="F61" s="709"/>
      <c r="G61" s="709"/>
      <c r="H61" s="709"/>
      <c r="I61" s="709"/>
      <c r="J61" s="709"/>
      <c r="K61" s="709"/>
      <c r="L61" s="717"/>
    </row>
    <row r="62" spans="2:15" ht="16.149999999999999" customHeight="1" x14ac:dyDescent="0.35">
      <c r="B62" s="26"/>
      <c r="C62" s="709"/>
      <c r="D62" s="709"/>
      <c r="E62" s="709"/>
      <c r="F62" s="709"/>
      <c r="G62" s="709"/>
      <c r="H62" s="709"/>
      <c r="I62" s="709"/>
      <c r="J62" s="709"/>
      <c r="K62" s="709"/>
      <c r="L62" s="717"/>
    </row>
    <row r="63" spans="2:15" ht="16.149999999999999" customHeight="1" x14ac:dyDescent="0.35">
      <c r="B63" s="26"/>
      <c r="C63" s="27"/>
      <c r="D63" s="105"/>
      <c r="E63" s="27"/>
      <c r="F63" s="337"/>
      <c r="G63" s="27"/>
      <c r="H63" s="337"/>
      <c r="I63" s="27"/>
      <c r="J63" s="337"/>
      <c r="K63" s="149"/>
      <c r="L63" s="28"/>
      <c r="O63" s="104"/>
    </row>
    <row r="64" spans="2:15" ht="16.149999999999999" customHeight="1" x14ac:dyDescent="0.35">
      <c r="B64" s="257"/>
      <c r="C64" s="345"/>
      <c r="D64" s="137"/>
      <c r="E64" s="338"/>
      <c r="F64" s="137"/>
      <c r="G64" s="338"/>
      <c r="H64" s="137"/>
      <c r="I64" s="338"/>
      <c r="J64" s="715"/>
      <c r="K64" s="715"/>
      <c r="L64" s="716"/>
    </row>
    <row r="65" spans="2:21" ht="16.149999999999999" customHeight="1" x14ac:dyDescent="0.35">
      <c r="B65" s="26"/>
      <c r="C65" s="336"/>
      <c r="D65" s="27"/>
      <c r="E65" s="337"/>
      <c r="F65" s="27"/>
      <c r="G65" s="337"/>
      <c r="H65" s="27"/>
      <c r="I65" s="337"/>
      <c r="J65" s="27"/>
      <c r="K65" s="27"/>
      <c r="L65" s="354"/>
    </row>
    <row r="66" spans="2:21" ht="16.149999999999999" customHeight="1" x14ac:dyDescent="0.35">
      <c r="B66" s="26"/>
      <c r="C66" s="363" t="s">
        <v>403</v>
      </c>
      <c r="D66" s="363"/>
      <c r="E66" s="363"/>
      <c r="F66" s="363"/>
      <c r="G66" s="363"/>
      <c r="H66" s="363"/>
      <c r="I66" s="363"/>
      <c r="J66" s="363"/>
      <c r="K66" s="363"/>
      <c r="L66" s="364"/>
    </row>
    <row r="67" spans="2:21" ht="16.149999999999999" customHeight="1" x14ac:dyDescent="0.35">
      <c r="B67" s="26"/>
      <c r="C67" s="27"/>
      <c r="D67" s="105"/>
      <c r="E67" s="27"/>
      <c r="F67" s="337"/>
      <c r="G67" s="27"/>
      <c r="H67" s="337"/>
      <c r="I67" s="27"/>
      <c r="J67" s="337"/>
      <c r="K67" s="149"/>
      <c r="L67" s="28"/>
      <c r="O67" s="104"/>
    </row>
    <row r="68" spans="2:21" ht="16.149999999999999" customHeight="1" x14ac:dyDescent="0.35">
      <c r="B68" s="257"/>
      <c r="C68" s="345"/>
      <c r="D68" s="137"/>
      <c r="E68" s="338"/>
      <c r="F68" s="137"/>
      <c r="G68" s="338"/>
      <c r="H68" s="137"/>
      <c r="I68" s="338"/>
      <c r="J68" s="715"/>
      <c r="K68" s="715"/>
      <c r="L68" s="716"/>
    </row>
    <row r="69" spans="2:21" s="3" customFormat="1" ht="15.75" customHeight="1" x14ac:dyDescent="0.35">
      <c r="B69" s="389"/>
      <c r="C69" s="465"/>
      <c r="D69" s="466"/>
      <c r="E69" s="465"/>
      <c r="F69" s="467"/>
      <c r="G69" s="465"/>
      <c r="H69" s="467"/>
      <c r="I69" s="465"/>
      <c r="J69" s="467"/>
      <c r="K69" s="465"/>
      <c r="L69" s="482"/>
      <c r="M69" s="20"/>
      <c r="N69" s="20"/>
      <c r="O69" s="20"/>
    </row>
    <row r="70" spans="2:21" s="3" customFormat="1" x14ac:dyDescent="0.35">
      <c r="B70" s="390"/>
      <c r="C70" s="471" t="s">
        <v>474</v>
      </c>
      <c r="D70" s="472"/>
      <c r="E70" s="473"/>
      <c r="F70" s="474"/>
      <c r="G70" s="473"/>
      <c r="H70" s="474"/>
      <c r="I70" s="473"/>
      <c r="J70" s="469"/>
      <c r="K70" s="473"/>
      <c r="L70" s="483"/>
      <c r="M70" s="20"/>
      <c r="N70" s="20"/>
      <c r="O70" s="20"/>
    </row>
    <row r="71" spans="2:21" s="3" customFormat="1" x14ac:dyDescent="0.35">
      <c r="B71" s="390"/>
      <c r="C71" s="480" t="s">
        <v>475</v>
      </c>
      <c r="D71" s="118"/>
      <c r="E71" s="117"/>
      <c r="F71" s="481"/>
      <c r="G71" s="117"/>
      <c r="H71" s="481"/>
      <c r="I71" s="117"/>
      <c r="J71" s="481"/>
      <c r="K71" s="473"/>
      <c r="L71" s="470"/>
      <c r="M71" s="20"/>
      <c r="N71" s="20"/>
      <c r="O71" s="20"/>
    </row>
    <row r="72" spans="2:21" s="3" customFormat="1" x14ac:dyDescent="0.35">
      <c r="B72" s="390"/>
      <c r="C72" s="480"/>
      <c r="D72" s="118"/>
      <c r="E72" s="117"/>
      <c r="F72" s="481"/>
      <c r="G72" s="117"/>
      <c r="H72" s="481"/>
      <c r="I72" s="117"/>
      <c r="J72" s="481"/>
      <c r="K72" s="473"/>
      <c r="L72" s="470"/>
      <c r="M72" s="20"/>
      <c r="N72" s="20"/>
      <c r="O72" s="20"/>
    </row>
    <row r="73" spans="2:21" s="3" customFormat="1" x14ac:dyDescent="0.35">
      <c r="B73" s="390"/>
      <c r="C73" s="480"/>
      <c r="D73" s="118"/>
      <c r="E73" s="117"/>
      <c r="F73" s="481"/>
      <c r="G73" s="117"/>
      <c r="H73" s="481"/>
      <c r="I73" s="117"/>
      <c r="J73" s="120" t="str">
        <f>"500 merkkiä 
("&amp;TEXT(LEN(C74),"0")&amp;" käytetty)"</f>
        <v>500 merkkiä 
(0 käytetty)</v>
      </c>
      <c r="K73" s="473"/>
      <c r="L73" s="470"/>
      <c r="M73" s="20"/>
      <c r="N73" s="20"/>
      <c r="O73" s="20"/>
    </row>
    <row r="74" spans="2:21" s="115" customFormat="1" ht="113.15" customHeight="1" x14ac:dyDescent="0.35">
      <c r="B74" s="116"/>
      <c r="C74" s="712"/>
      <c r="D74" s="713"/>
      <c r="E74" s="713"/>
      <c r="F74" s="713"/>
      <c r="G74" s="713"/>
      <c r="H74" s="713"/>
      <c r="I74" s="713"/>
      <c r="J74" s="713"/>
      <c r="K74" s="714"/>
      <c r="L74" s="470"/>
      <c r="M74" s="20"/>
      <c r="N74" s="20"/>
      <c r="O74" s="20"/>
      <c r="P74" s="3"/>
      <c r="Q74" s="3"/>
      <c r="R74" s="3"/>
      <c r="S74" s="3"/>
      <c r="T74" s="123"/>
    </row>
    <row r="75" spans="2:21" s="3" customFormat="1" x14ac:dyDescent="0.35">
      <c r="B75" s="391"/>
      <c r="C75" s="477"/>
      <c r="D75" s="478"/>
      <c r="E75" s="477"/>
      <c r="F75" s="479"/>
      <c r="G75" s="477"/>
      <c r="H75" s="479"/>
      <c r="I75" s="477"/>
      <c r="J75" s="479"/>
      <c r="K75" s="477"/>
      <c r="L75" s="484"/>
      <c r="M75" s="20"/>
      <c r="N75" s="20"/>
      <c r="O75" s="20"/>
    </row>
    <row r="76" spans="2:21" ht="16.149999999999999" customHeight="1" x14ac:dyDescent="0.35">
      <c r="B76" s="26"/>
      <c r="C76" s="339"/>
      <c r="D76" s="27"/>
      <c r="E76" s="337"/>
      <c r="F76" s="27"/>
      <c r="G76" s="337"/>
      <c r="H76" s="27"/>
      <c r="I76" s="337"/>
      <c r="J76" s="27"/>
      <c r="K76" s="27"/>
      <c r="L76" s="354"/>
      <c r="N76" s="672" t="s">
        <v>293</v>
      </c>
      <c r="O76" s="672"/>
      <c r="P76" s="672"/>
      <c r="Q76" s="672"/>
      <c r="R76" s="672"/>
      <c r="S76" s="3"/>
      <c r="T76" s="3"/>
      <c r="U76" s="3"/>
    </row>
    <row r="77" spans="2:21" ht="16.149999999999999" customHeight="1" x14ac:dyDescent="0.35">
      <c r="B77" s="26"/>
      <c r="C77" s="27"/>
      <c r="D77" s="105" t="s">
        <v>292</v>
      </c>
      <c r="E77" s="363"/>
      <c r="F77" s="363"/>
      <c r="G77" s="363"/>
      <c r="H77" s="363"/>
      <c r="I77" s="363"/>
      <c r="J77" s="363"/>
      <c r="K77" s="363"/>
      <c r="L77" s="364"/>
      <c r="N77" s="672"/>
      <c r="O77" s="672"/>
      <c r="P77" s="672"/>
      <c r="Q77" s="672"/>
      <c r="R77" s="672"/>
      <c r="S77" s="3"/>
      <c r="T77" s="3"/>
      <c r="U77" s="3"/>
    </row>
    <row r="78" spans="2:21" ht="16.149999999999999" customHeight="1" x14ac:dyDescent="0.35">
      <c r="B78" s="257"/>
      <c r="C78" s="365"/>
      <c r="D78" s="365"/>
      <c r="E78" s="365"/>
      <c r="F78" s="365"/>
      <c r="G78" s="365"/>
      <c r="H78" s="365"/>
      <c r="I78" s="365"/>
      <c r="J78" s="365"/>
      <c r="K78" s="365"/>
      <c r="L78" s="366"/>
      <c r="N78" s="672"/>
      <c r="O78" s="672"/>
      <c r="P78" s="672"/>
      <c r="Q78" s="672"/>
      <c r="R78" s="672"/>
      <c r="S78" s="3"/>
      <c r="T78" s="3"/>
      <c r="U78" s="3"/>
    </row>
  </sheetData>
  <sheetProtection sheet="1" selectLockedCells="1"/>
  <mergeCells count="24">
    <mergeCell ref="C52:K52"/>
    <mergeCell ref="J54:L54"/>
    <mergeCell ref="C56:L56"/>
    <mergeCell ref="C74:K74"/>
    <mergeCell ref="N76:R78"/>
    <mergeCell ref="C60:L62"/>
    <mergeCell ref="J64:L64"/>
    <mergeCell ref="J68:L68"/>
    <mergeCell ref="J58:L58"/>
    <mergeCell ref="J44:L44"/>
    <mergeCell ref="C46:J47"/>
    <mergeCell ref="J40:L40"/>
    <mergeCell ref="B3:L3"/>
    <mergeCell ref="N6:P6"/>
    <mergeCell ref="J11:L11"/>
    <mergeCell ref="C13:L14"/>
    <mergeCell ref="J16:L16"/>
    <mergeCell ref="C18:L18"/>
    <mergeCell ref="J20:L20"/>
    <mergeCell ref="J24:L24"/>
    <mergeCell ref="J28:L28"/>
    <mergeCell ref="J32:L32"/>
    <mergeCell ref="C34:J35"/>
    <mergeCell ref="B4:L4"/>
  </mergeCells>
  <hyperlinks>
    <hyperlink ref="N6:P6" location="'Aloita tästä'!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rowBreaks count="3" manualBreakCount="3">
    <brk id="24" max="16383" man="1"/>
    <brk id="44" max="16383" man="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152400</xdr:colOff>
                    <xdr:row>76</xdr:row>
                    <xdr:rowOff>0</xdr:rowOff>
                  </from>
                  <to>
                    <xdr:col>3</xdr:col>
                    <xdr:colOff>0</xdr:colOff>
                    <xdr:row>77</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46"/>
  <sheetViews>
    <sheetView showGridLines="0" zoomScaleNormal="100" workbookViewId="0">
      <selection activeCell="N5" sqref="N5:P5"/>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0" width="7.765625" style="3" customWidth="1"/>
    <col min="11" max="11" width="9.4609375" style="3" customWidth="1"/>
    <col min="12" max="12" width="3.53515625" style="8" customWidth="1"/>
    <col min="13" max="13" width="7.765625" style="3" customWidth="1"/>
    <col min="14" max="16384" width="9.23046875" style="3"/>
  </cols>
  <sheetData>
    <row r="1" spans="1:25" ht="16.149999999999999" customHeight="1" x14ac:dyDescent="0.2">
      <c r="A1" s="14" t="s">
        <v>280</v>
      </c>
      <c r="B1" s="14"/>
      <c r="D1" s="7"/>
      <c r="E1" s="6"/>
      <c r="F1" s="7"/>
      <c r="G1" s="6"/>
      <c r="H1" s="7"/>
      <c r="I1" s="6"/>
      <c r="J1" s="7"/>
      <c r="K1" s="7"/>
      <c r="L1" s="6"/>
    </row>
    <row r="2" spans="1:25" ht="16.149999999999999" customHeight="1" x14ac:dyDescent="0.35">
      <c r="A2" s="20"/>
      <c r="B2" s="20"/>
      <c r="C2" s="139"/>
      <c r="D2" s="140"/>
      <c r="E2" s="141"/>
      <c r="F2" s="140"/>
      <c r="G2" s="141"/>
      <c r="H2" s="140"/>
      <c r="I2" s="141"/>
      <c r="J2" s="140"/>
      <c r="K2" s="140"/>
      <c r="L2" s="141"/>
      <c r="M2" s="20"/>
      <c r="N2" s="20"/>
      <c r="O2" s="20"/>
      <c r="P2" s="20"/>
      <c r="Q2" s="20"/>
      <c r="R2" s="20"/>
      <c r="S2" s="20"/>
      <c r="T2" s="20"/>
      <c r="U2" s="20"/>
    </row>
    <row r="3" spans="1:25" ht="68.650000000000006" customHeight="1" x14ac:dyDescent="0.35">
      <c r="A3" s="20"/>
      <c r="B3" s="705" t="s">
        <v>540</v>
      </c>
      <c r="C3" s="705"/>
      <c r="D3" s="705"/>
      <c r="E3" s="705"/>
      <c r="F3" s="705"/>
      <c r="G3" s="705"/>
      <c r="H3" s="705"/>
      <c r="I3" s="705"/>
      <c r="J3" s="705"/>
      <c r="K3" s="705"/>
      <c r="L3" s="705"/>
      <c r="M3" s="20"/>
      <c r="Q3" s="20"/>
      <c r="R3" s="20"/>
      <c r="S3" s="20"/>
      <c r="T3" s="20"/>
      <c r="U3" s="20"/>
    </row>
    <row r="4" spans="1:25" ht="21.65" customHeight="1" x14ac:dyDescent="0.35">
      <c r="B4" s="719"/>
      <c r="C4" s="719"/>
      <c r="D4" s="719"/>
      <c r="E4" s="719"/>
      <c r="F4" s="719"/>
      <c r="G4" s="719"/>
      <c r="H4" s="719"/>
      <c r="I4" s="719"/>
      <c r="J4" s="719"/>
      <c r="K4" s="719"/>
      <c r="L4" s="719"/>
      <c r="M4" s="490"/>
      <c r="N4" s="489"/>
      <c r="O4" s="489"/>
      <c r="P4" s="57"/>
      <c r="T4" s="20"/>
      <c r="U4" s="20"/>
      <c r="V4" s="20"/>
      <c r="W4" s="20"/>
      <c r="X4" s="20"/>
      <c r="Y4" s="20"/>
    </row>
    <row r="5" spans="1:25" ht="16.149999999999999" customHeight="1" x14ac:dyDescent="0.35">
      <c r="A5" s="20"/>
      <c r="B5" s="256"/>
      <c r="C5" s="350"/>
      <c r="D5" s="350"/>
      <c r="E5" s="350"/>
      <c r="F5" s="350"/>
      <c r="G5" s="350"/>
      <c r="H5" s="350"/>
      <c r="I5" s="350"/>
      <c r="J5" s="350"/>
      <c r="K5" s="350"/>
      <c r="L5" s="351"/>
      <c r="M5" s="9"/>
      <c r="N5" s="639" t="s">
        <v>88</v>
      </c>
      <c r="O5" s="640"/>
      <c r="P5" s="641"/>
      <c r="Q5" s="20"/>
      <c r="R5" s="20"/>
      <c r="S5" s="20"/>
      <c r="T5" s="20"/>
      <c r="U5" s="20"/>
    </row>
    <row r="6" spans="1:25" ht="16.149999999999999" customHeight="1" x14ac:dyDescent="0.35">
      <c r="A6" s="20"/>
      <c r="B6" s="26"/>
      <c r="C6" s="349"/>
      <c r="D6" s="272" t="s">
        <v>277</v>
      </c>
      <c r="E6" s="349"/>
      <c r="F6" s="349"/>
      <c r="G6" s="349"/>
      <c r="H6" s="349"/>
      <c r="I6" s="349"/>
      <c r="J6" s="349"/>
      <c r="K6" s="349"/>
      <c r="L6" s="353"/>
      <c r="M6" s="20"/>
      <c r="N6" s="20"/>
      <c r="O6" s="20"/>
      <c r="P6" s="20"/>
      <c r="Q6" s="20"/>
      <c r="R6" s="20"/>
      <c r="S6" s="20"/>
      <c r="T6" s="20"/>
      <c r="U6" s="20"/>
    </row>
    <row r="7" spans="1:25" ht="16.149999999999999" customHeight="1" x14ac:dyDescent="0.35">
      <c r="A7" s="20"/>
      <c r="B7" s="26"/>
      <c r="C7" s="349"/>
      <c r="D7" s="347"/>
      <c r="E7" s="352"/>
      <c r="F7" s="347"/>
      <c r="G7" s="352"/>
      <c r="H7" s="347"/>
      <c r="I7" s="352"/>
      <c r="J7" s="347"/>
      <c r="K7" s="347"/>
      <c r="L7" s="353"/>
      <c r="M7" s="20"/>
      <c r="N7" s="20"/>
      <c r="O7" s="20"/>
      <c r="P7" s="20"/>
      <c r="Q7" s="20"/>
      <c r="R7" s="20"/>
      <c r="S7" s="20"/>
      <c r="T7" s="20"/>
      <c r="U7" s="20"/>
    </row>
    <row r="8" spans="1:25" ht="16.149999999999999" customHeight="1" x14ac:dyDescent="0.35">
      <c r="A8" s="20"/>
      <c r="B8" s="26"/>
      <c r="C8" s="336" t="s">
        <v>416</v>
      </c>
      <c r="D8" s="27"/>
      <c r="E8" s="337"/>
      <c r="F8" s="27"/>
      <c r="G8" s="337"/>
      <c r="H8" s="27"/>
      <c r="I8" s="337"/>
      <c r="J8" s="27"/>
      <c r="K8" s="149"/>
      <c r="L8" s="354"/>
      <c r="M8" s="20"/>
      <c r="N8" s="20"/>
      <c r="O8" s="20"/>
      <c r="P8" s="20"/>
      <c r="Q8" s="20"/>
      <c r="R8" s="20"/>
      <c r="S8" s="20"/>
      <c r="T8" s="20"/>
      <c r="U8" s="20"/>
    </row>
    <row r="9" spans="1:25" ht="16.149999999999999" customHeight="1" x14ac:dyDescent="0.35">
      <c r="A9" s="20"/>
      <c r="B9" s="26"/>
      <c r="C9" s="27"/>
      <c r="D9" s="105"/>
      <c r="E9" s="27"/>
      <c r="F9" s="337"/>
      <c r="G9" s="27"/>
      <c r="H9" s="337"/>
      <c r="I9" s="27"/>
      <c r="J9" s="337"/>
      <c r="K9" s="337"/>
      <c r="L9" s="28"/>
      <c r="M9" s="20"/>
      <c r="N9" s="462"/>
      <c r="O9" s="20"/>
      <c r="P9" s="20"/>
      <c r="Q9" s="20"/>
      <c r="R9" s="20"/>
      <c r="S9" s="20"/>
      <c r="T9" s="20"/>
      <c r="U9" s="20"/>
    </row>
    <row r="10" spans="1:25" ht="16.149999999999999" customHeight="1" x14ac:dyDescent="0.35">
      <c r="A10" s="20"/>
      <c r="B10" s="257"/>
      <c r="C10" s="345"/>
      <c r="D10" s="137"/>
      <c r="E10" s="338"/>
      <c r="F10" s="137"/>
      <c r="G10" s="338"/>
      <c r="H10" s="137"/>
      <c r="I10" s="338"/>
      <c r="J10" s="137"/>
      <c r="K10" s="486"/>
      <c r="L10" s="487"/>
      <c r="M10" s="20"/>
      <c r="N10" s="20"/>
      <c r="O10" s="20"/>
      <c r="P10" s="20"/>
      <c r="Q10" s="20"/>
      <c r="R10" s="20"/>
      <c r="S10" s="20"/>
      <c r="T10" s="20"/>
      <c r="U10" s="20"/>
    </row>
    <row r="11" spans="1:25" ht="16.149999999999999" customHeight="1" x14ac:dyDescent="0.35">
      <c r="A11" s="20"/>
      <c r="B11" s="26"/>
      <c r="C11" s="375"/>
      <c r="D11" s="27"/>
      <c r="E11" s="337"/>
      <c r="F11" s="27"/>
      <c r="G11" s="337"/>
      <c r="H11" s="27"/>
      <c r="I11" s="337"/>
      <c r="J11" s="27"/>
      <c r="K11" s="27"/>
      <c r="L11" s="354"/>
      <c r="M11" s="20"/>
      <c r="N11" s="20"/>
      <c r="O11" s="20"/>
      <c r="P11" s="20"/>
      <c r="Q11" s="20"/>
      <c r="R11" s="20"/>
      <c r="S11" s="20"/>
      <c r="T11" s="20"/>
      <c r="U11" s="20"/>
    </row>
    <row r="12" spans="1:25" ht="16.149999999999999" customHeight="1" x14ac:dyDescent="0.35">
      <c r="A12" s="20"/>
      <c r="B12" s="26"/>
      <c r="C12" s="710" t="s">
        <v>417</v>
      </c>
      <c r="D12" s="710"/>
      <c r="E12" s="710"/>
      <c r="F12" s="710"/>
      <c r="G12" s="710"/>
      <c r="H12" s="710"/>
      <c r="I12" s="710"/>
      <c r="J12" s="710"/>
      <c r="K12" s="149"/>
      <c r="L12" s="28"/>
      <c r="M12" s="20"/>
      <c r="N12" s="20"/>
      <c r="O12" s="20"/>
      <c r="P12" s="20"/>
      <c r="Q12" s="20"/>
      <c r="R12" s="20"/>
      <c r="S12" s="20"/>
      <c r="T12" s="20"/>
      <c r="U12" s="20"/>
    </row>
    <row r="13" spans="1:25" ht="16.149999999999999" customHeight="1" x14ac:dyDescent="0.35">
      <c r="A13" s="20"/>
      <c r="B13" s="26"/>
      <c r="C13" s="710"/>
      <c r="D13" s="710"/>
      <c r="E13" s="710"/>
      <c r="F13" s="710"/>
      <c r="G13" s="710"/>
      <c r="H13" s="710"/>
      <c r="I13" s="710"/>
      <c r="J13" s="710"/>
      <c r="K13" s="370"/>
      <c r="L13" s="372"/>
      <c r="M13" s="20"/>
      <c r="N13" s="20"/>
      <c r="O13" s="20"/>
      <c r="P13" s="20"/>
      <c r="Q13" s="20"/>
      <c r="R13" s="20"/>
      <c r="S13" s="20"/>
      <c r="T13" s="20"/>
      <c r="U13" s="20"/>
    </row>
    <row r="14" spans="1:25" ht="16.149999999999999" customHeight="1" x14ac:dyDescent="0.35">
      <c r="A14" s="20"/>
      <c r="B14" s="257"/>
      <c r="C14" s="345"/>
      <c r="D14" s="137"/>
      <c r="E14" s="338"/>
      <c r="F14" s="137"/>
      <c r="G14" s="338"/>
      <c r="H14" s="137"/>
      <c r="I14" s="338"/>
      <c r="J14" s="137"/>
      <c r="K14" s="459"/>
      <c r="L14" s="460"/>
      <c r="M14" s="20"/>
      <c r="N14" s="20"/>
      <c r="O14" s="20"/>
      <c r="P14" s="20"/>
      <c r="Q14" s="20"/>
      <c r="R14" s="20"/>
      <c r="S14" s="20"/>
      <c r="T14" s="20"/>
      <c r="U14" s="20"/>
    </row>
    <row r="15" spans="1:25" ht="16.149999999999999" customHeight="1" x14ac:dyDescent="0.35">
      <c r="A15" s="20"/>
      <c r="B15" s="26"/>
      <c r="C15" s="336"/>
      <c r="D15" s="27"/>
      <c r="E15" s="337"/>
      <c r="F15" s="27"/>
      <c r="G15" s="337"/>
      <c r="H15" s="27"/>
      <c r="I15" s="337"/>
      <c r="J15" s="27"/>
      <c r="K15" s="27"/>
      <c r="L15" s="354"/>
      <c r="M15" s="20"/>
      <c r="N15" s="20"/>
      <c r="O15" s="20"/>
      <c r="P15" s="20"/>
      <c r="Q15" s="20"/>
      <c r="R15" s="20"/>
      <c r="S15" s="20"/>
      <c r="T15" s="20"/>
      <c r="U15" s="20"/>
    </row>
    <row r="16" spans="1:25" ht="16.149999999999999" customHeight="1" x14ac:dyDescent="0.35">
      <c r="A16" s="20"/>
      <c r="B16" s="26"/>
      <c r="C16" s="342" t="s">
        <v>418</v>
      </c>
      <c r="D16" s="27"/>
      <c r="E16" s="337"/>
      <c r="F16" s="27"/>
      <c r="G16" s="337"/>
      <c r="H16" s="27"/>
      <c r="I16" s="337"/>
      <c r="J16" s="27"/>
      <c r="K16" s="149"/>
      <c r="L16" s="354"/>
      <c r="M16" s="20"/>
      <c r="N16" s="20"/>
      <c r="O16" s="20"/>
      <c r="P16" s="20"/>
      <c r="Q16" s="20"/>
      <c r="R16" s="20"/>
      <c r="S16" s="20"/>
      <c r="T16" s="20"/>
      <c r="U16" s="20"/>
    </row>
    <row r="17" spans="1:21" ht="16.149999999999999" customHeight="1" x14ac:dyDescent="0.35">
      <c r="A17" s="20"/>
      <c r="B17" s="26"/>
      <c r="C17" s="27"/>
      <c r="D17" s="105"/>
      <c r="E17" s="27"/>
      <c r="F17" s="337"/>
      <c r="G17" s="27"/>
      <c r="H17" s="337"/>
      <c r="I17" s="27"/>
      <c r="J17" s="337"/>
      <c r="K17" s="337"/>
      <c r="L17" s="28"/>
      <c r="M17" s="20"/>
      <c r="N17" s="104"/>
      <c r="O17" s="20"/>
      <c r="P17" s="20"/>
      <c r="Q17" s="20"/>
      <c r="R17" s="20"/>
      <c r="S17" s="20"/>
      <c r="T17" s="20"/>
      <c r="U17" s="20"/>
    </row>
    <row r="18" spans="1:21" ht="16.149999999999999" customHeight="1" x14ac:dyDescent="0.35">
      <c r="A18" s="20"/>
      <c r="B18" s="257"/>
      <c r="C18" s="345"/>
      <c r="D18" s="137"/>
      <c r="E18" s="338"/>
      <c r="F18" s="137"/>
      <c r="G18" s="338"/>
      <c r="H18" s="137"/>
      <c r="I18" s="338"/>
      <c r="J18" s="137"/>
      <c r="K18" s="459"/>
      <c r="L18" s="460"/>
      <c r="M18" s="20"/>
      <c r="N18" s="20"/>
      <c r="O18" s="20"/>
      <c r="P18" s="20"/>
      <c r="Q18" s="20"/>
      <c r="R18" s="20"/>
      <c r="S18" s="20"/>
      <c r="T18" s="20"/>
      <c r="U18" s="20"/>
    </row>
    <row r="19" spans="1:21" ht="16.149999999999999" customHeight="1" x14ac:dyDescent="0.35">
      <c r="A19" s="20"/>
      <c r="B19" s="26"/>
      <c r="C19" s="356"/>
      <c r="D19" s="132"/>
      <c r="E19" s="341"/>
      <c r="F19" s="132"/>
      <c r="G19" s="341"/>
      <c r="H19" s="132"/>
      <c r="I19" s="341"/>
      <c r="J19" s="132"/>
      <c r="K19" s="132"/>
      <c r="L19" s="354"/>
      <c r="M19" s="20"/>
      <c r="N19" s="20"/>
      <c r="O19" s="20"/>
      <c r="P19" s="20"/>
      <c r="Q19" s="20"/>
      <c r="R19" s="20"/>
      <c r="S19" s="20"/>
      <c r="T19" s="20"/>
      <c r="U19" s="20"/>
    </row>
    <row r="20" spans="1:21" ht="16.149999999999999" customHeight="1" x14ac:dyDescent="0.35">
      <c r="A20" s="20"/>
      <c r="B20" s="26"/>
      <c r="C20" s="371" t="s">
        <v>419</v>
      </c>
      <c r="D20" s="371"/>
      <c r="E20" s="371"/>
      <c r="F20" s="371"/>
      <c r="G20" s="371"/>
      <c r="H20" s="371"/>
      <c r="I20" s="371"/>
      <c r="J20" s="371"/>
      <c r="K20" s="149"/>
      <c r="L20" s="28"/>
      <c r="M20" s="20"/>
      <c r="N20" s="20"/>
      <c r="O20" s="20"/>
      <c r="P20" s="20"/>
      <c r="Q20" s="20"/>
      <c r="R20" s="20"/>
      <c r="S20" s="20"/>
      <c r="T20" s="20"/>
      <c r="U20" s="20"/>
    </row>
    <row r="21" spans="1:21" ht="16.149999999999999" customHeight="1" x14ac:dyDescent="0.35">
      <c r="A21" s="20"/>
      <c r="B21" s="257"/>
      <c r="C21" s="345"/>
      <c r="D21" s="137"/>
      <c r="E21" s="338"/>
      <c r="F21" s="137"/>
      <c r="G21" s="338"/>
      <c r="H21" s="137"/>
      <c r="I21" s="338"/>
      <c r="J21" s="137"/>
      <c r="K21" s="459"/>
      <c r="L21" s="460"/>
      <c r="M21" s="20"/>
      <c r="N21" s="20"/>
      <c r="O21" s="20"/>
      <c r="P21" s="20"/>
      <c r="Q21" s="20"/>
      <c r="R21" s="20"/>
      <c r="S21" s="20"/>
      <c r="T21" s="20"/>
      <c r="U21" s="20"/>
    </row>
    <row r="22" spans="1:21" ht="16.149999999999999" customHeight="1" x14ac:dyDescent="0.35">
      <c r="A22" s="20"/>
      <c r="B22" s="26"/>
      <c r="C22" s="356"/>
      <c r="D22" s="132"/>
      <c r="E22" s="341"/>
      <c r="F22" s="132"/>
      <c r="G22" s="341"/>
      <c r="H22" s="132"/>
      <c r="I22" s="341"/>
      <c r="J22" s="132"/>
      <c r="K22" s="132"/>
      <c r="L22" s="354"/>
      <c r="M22" s="20"/>
      <c r="N22" s="20"/>
      <c r="O22" s="20"/>
      <c r="P22" s="20"/>
      <c r="Q22" s="20"/>
      <c r="R22" s="20"/>
      <c r="S22" s="20"/>
      <c r="T22" s="20"/>
      <c r="U22" s="20"/>
    </row>
    <row r="23" spans="1:21" ht="16.149999999999999" customHeight="1" x14ac:dyDescent="0.35">
      <c r="A23" s="20"/>
      <c r="B23" s="26"/>
      <c r="C23" s="371" t="s">
        <v>420</v>
      </c>
      <c r="D23" s="371"/>
      <c r="E23" s="371"/>
      <c r="F23" s="371"/>
      <c r="G23" s="371"/>
      <c r="H23" s="371"/>
      <c r="I23" s="371"/>
      <c r="J23" s="371"/>
      <c r="K23" s="149"/>
      <c r="L23" s="28"/>
      <c r="M23" s="20"/>
      <c r="N23" s="20"/>
      <c r="O23" s="20"/>
      <c r="P23" s="20"/>
      <c r="Q23" s="20"/>
      <c r="R23" s="20"/>
      <c r="S23" s="20"/>
      <c r="T23" s="20"/>
      <c r="U23" s="20"/>
    </row>
    <row r="24" spans="1:21" ht="16.149999999999999" customHeight="1" x14ac:dyDescent="0.35">
      <c r="A24" s="20"/>
      <c r="B24" s="257"/>
      <c r="C24" s="345"/>
      <c r="D24" s="137"/>
      <c r="E24" s="338"/>
      <c r="F24" s="137"/>
      <c r="G24" s="338"/>
      <c r="H24" s="137"/>
      <c r="I24" s="338"/>
      <c r="J24" s="137"/>
      <c r="K24" s="459"/>
      <c r="L24" s="460"/>
      <c r="M24" s="20"/>
      <c r="N24" s="20"/>
      <c r="O24" s="20"/>
      <c r="P24" s="20"/>
      <c r="Q24" s="20"/>
      <c r="R24" s="20"/>
      <c r="S24" s="20"/>
      <c r="T24" s="20"/>
      <c r="U24" s="20"/>
    </row>
    <row r="25" spans="1:21" ht="16.149999999999999" customHeight="1" x14ac:dyDescent="0.35">
      <c r="A25" s="20"/>
      <c r="B25" s="26"/>
      <c r="C25" s="356"/>
      <c r="D25" s="132"/>
      <c r="E25" s="341"/>
      <c r="F25" s="132"/>
      <c r="G25" s="341"/>
      <c r="H25" s="132"/>
      <c r="I25" s="341"/>
      <c r="J25" s="132"/>
      <c r="K25" s="132"/>
      <c r="L25" s="354"/>
      <c r="M25" s="20"/>
      <c r="N25" s="20"/>
      <c r="O25" s="20"/>
      <c r="P25" s="20"/>
      <c r="Q25" s="20"/>
      <c r="R25" s="20"/>
      <c r="S25" s="20"/>
      <c r="T25" s="20"/>
      <c r="U25" s="20"/>
    </row>
    <row r="26" spans="1:21" ht="16.149999999999999" customHeight="1" x14ac:dyDescent="0.35">
      <c r="A26" s="20"/>
      <c r="B26" s="26"/>
      <c r="C26" s="710" t="s">
        <v>421</v>
      </c>
      <c r="D26" s="710"/>
      <c r="E26" s="710"/>
      <c r="F26" s="710"/>
      <c r="G26" s="710"/>
      <c r="H26" s="710"/>
      <c r="I26" s="710"/>
      <c r="J26" s="710"/>
      <c r="K26" s="710"/>
      <c r="L26" s="458"/>
      <c r="M26" s="20"/>
      <c r="N26" s="20"/>
      <c r="O26" s="20"/>
      <c r="P26" s="20"/>
      <c r="Q26" s="20"/>
      <c r="R26" s="20"/>
      <c r="S26" s="20"/>
      <c r="T26" s="20"/>
      <c r="U26" s="20"/>
    </row>
    <row r="27" spans="1:21" ht="16.149999999999999" customHeight="1" x14ac:dyDescent="0.35">
      <c r="A27" s="20"/>
      <c r="B27" s="26"/>
      <c r="C27" s="27"/>
      <c r="D27" s="105"/>
      <c r="E27" s="27"/>
      <c r="F27" s="337"/>
      <c r="G27" s="27"/>
      <c r="H27" s="337"/>
      <c r="I27" s="27"/>
      <c r="J27" s="337"/>
      <c r="K27" s="149"/>
      <c r="L27" s="28"/>
      <c r="M27" s="20"/>
      <c r="N27" s="104"/>
      <c r="O27" s="20"/>
      <c r="P27" s="20"/>
      <c r="Q27" s="20"/>
      <c r="R27" s="20"/>
      <c r="S27" s="20"/>
      <c r="T27" s="20"/>
      <c r="U27" s="20"/>
    </row>
    <row r="28" spans="1:21" ht="16.149999999999999" customHeight="1" x14ac:dyDescent="0.35">
      <c r="A28" s="20"/>
      <c r="B28" s="257"/>
      <c r="C28" s="345"/>
      <c r="D28" s="137"/>
      <c r="E28" s="338"/>
      <c r="F28" s="137"/>
      <c r="G28" s="338"/>
      <c r="H28" s="137"/>
      <c r="I28" s="338"/>
      <c r="J28" s="137"/>
      <c r="K28" s="459"/>
      <c r="L28" s="460"/>
      <c r="M28" s="20"/>
      <c r="N28" s="20"/>
      <c r="O28" s="20"/>
      <c r="P28" s="20"/>
      <c r="Q28" s="20"/>
      <c r="R28" s="20"/>
      <c r="S28" s="20"/>
      <c r="T28" s="20"/>
      <c r="U28" s="20"/>
    </row>
    <row r="29" spans="1:21" ht="16.149999999999999" customHeight="1" x14ac:dyDescent="0.35">
      <c r="A29" s="20"/>
      <c r="B29" s="26"/>
      <c r="C29" s="356"/>
      <c r="D29" s="132"/>
      <c r="E29" s="341"/>
      <c r="F29" s="132"/>
      <c r="G29" s="341"/>
      <c r="H29" s="132"/>
      <c r="I29" s="341"/>
      <c r="J29" s="132"/>
      <c r="K29" s="132"/>
      <c r="L29" s="354"/>
      <c r="M29" s="20"/>
      <c r="N29" s="20"/>
      <c r="O29" s="20"/>
      <c r="P29" s="20"/>
      <c r="Q29" s="20"/>
      <c r="R29" s="20"/>
      <c r="S29" s="20"/>
      <c r="T29" s="20"/>
      <c r="U29" s="20"/>
    </row>
    <row r="30" spans="1:21" ht="16.149999999999999" customHeight="1" x14ac:dyDescent="0.35">
      <c r="A30" s="20"/>
      <c r="B30" s="26"/>
      <c r="C30" s="342" t="s">
        <v>422</v>
      </c>
      <c r="D30" s="342"/>
      <c r="E30" s="343"/>
      <c r="F30" s="342"/>
      <c r="G30" s="343"/>
      <c r="H30" s="342"/>
      <c r="I30" s="343"/>
      <c r="J30" s="342"/>
      <c r="K30" s="149"/>
      <c r="L30" s="358"/>
      <c r="M30" s="20"/>
      <c r="N30" s="20"/>
      <c r="O30" s="20"/>
      <c r="P30" s="20"/>
      <c r="Q30" s="20"/>
      <c r="R30" s="20"/>
      <c r="S30" s="20"/>
      <c r="T30" s="20"/>
      <c r="U30" s="20"/>
    </row>
    <row r="31" spans="1:21" ht="16.149999999999999" customHeight="1" x14ac:dyDescent="0.35">
      <c r="A31" s="20"/>
      <c r="B31" s="26"/>
      <c r="C31" s="27"/>
      <c r="D31" s="105"/>
      <c r="E31" s="27"/>
      <c r="F31" s="337"/>
      <c r="G31" s="27"/>
      <c r="H31" s="337"/>
      <c r="I31" s="27"/>
      <c r="J31" s="337"/>
      <c r="K31" s="337"/>
      <c r="L31" s="28"/>
      <c r="M31" s="20"/>
      <c r="N31" s="104"/>
      <c r="O31" s="20"/>
      <c r="P31" s="20"/>
      <c r="Q31" s="20"/>
      <c r="R31" s="20"/>
      <c r="S31" s="20"/>
      <c r="T31" s="20"/>
      <c r="U31" s="20"/>
    </row>
    <row r="32" spans="1:21" ht="16.149999999999999" customHeight="1" x14ac:dyDescent="0.35">
      <c r="A32" s="20"/>
      <c r="B32" s="257"/>
      <c r="C32" s="345"/>
      <c r="D32" s="137"/>
      <c r="E32" s="338"/>
      <c r="F32" s="137"/>
      <c r="G32" s="338"/>
      <c r="H32" s="137"/>
      <c r="I32" s="338"/>
      <c r="J32" s="137"/>
      <c r="K32" s="459"/>
      <c r="L32" s="460"/>
      <c r="M32" s="20"/>
      <c r="N32" s="20"/>
      <c r="O32" s="20"/>
      <c r="P32" s="20"/>
      <c r="Q32" s="20"/>
      <c r="R32" s="20"/>
      <c r="S32" s="20"/>
      <c r="T32" s="20"/>
      <c r="U32" s="20"/>
    </row>
    <row r="33" spans="1:21" ht="16.149999999999999" customHeight="1" x14ac:dyDescent="0.35">
      <c r="A33" s="20"/>
      <c r="B33" s="26"/>
      <c r="C33" s="356"/>
      <c r="D33" s="132"/>
      <c r="E33" s="341"/>
      <c r="F33" s="132"/>
      <c r="G33" s="341"/>
      <c r="H33" s="132"/>
      <c r="I33" s="341"/>
      <c r="J33" s="132"/>
      <c r="K33" s="132"/>
      <c r="L33" s="354"/>
      <c r="M33" s="20"/>
      <c r="N33" s="20"/>
      <c r="O33" s="20"/>
      <c r="P33" s="20"/>
      <c r="Q33" s="20"/>
      <c r="R33" s="20"/>
      <c r="S33" s="20"/>
      <c r="T33" s="20"/>
      <c r="U33" s="20"/>
    </row>
    <row r="34" spans="1:21" ht="16.149999999999999" customHeight="1" x14ac:dyDescent="0.35">
      <c r="A34" s="20"/>
      <c r="B34" s="26"/>
      <c r="C34" s="342" t="s">
        <v>423</v>
      </c>
      <c r="D34" s="27"/>
      <c r="E34" s="337"/>
      <c r="F34" s="27"/>
      <c r="G34" s="337"/>
      <c r="H34" s="27"/>
      <c r="I34" s="337"/>
      <c r="J34" s="27"/>
      <c r="K34" s="149"/>
      <c r="L34" s="354"/>
      <c r="M34" s="20"/>
      <c r="N34" s="20"/>
      <c r="O34" s="20"/>
      <c r="P34" s="20"/>
      <c r="Q34" s="20"/>
      <c r="R34" s="20"/>
      <c r="S34" s="20"/>
      <c r="T34" s="20"/>
      <c r="U34" s="20"/>
    </row>
    <row r="35" spans="1:21" ht="19" customHeight="1" x14ac:dyDescent="0.35">
      <c r="A35" s="20"/>
      <c r="B35" s="26"/>
      <c r="C35" s="27"/>
      <c r="D35" s="105"/>
      <c r="E35" s="27"/>
      <c r="F35" s="337"/>
      <c r="G35" s="27"/>
      <c r="H35" s="337"/>
      <c r="I35" s="27"/>
      <c r="J35" s="337"/>
      <c r="K35" s="337"/>
      <c r="L35" s="28"/>
      <c r="M35" s="20"/>
      <c r="N35" s="104"/>
      <c r="O35" s="20"/>
      <c r="P35" s="20"/>
      <c r="Q35" s="20"/>
      <c r="R35" s="20"/>
      <c r="S35" s="20"/>
      <c r="T35" s="20"/>
      <c r="U35" s="20"/>
    </row>
    <row r="36" spans="1:21" ht="16.149999999999999" customHeight="1" x14ac:dyDescent="0.35">
      <c r="A36" s="20"/>
      <c r="B36" s="257"/>
      <c r="C36" s="345"/>
      <c r="D36" s="137"/>
      <c r="E36" s="338"/>
      <c r="F36" s="137"/>
      <c r="G36" s="338"/>
      <c r="H36" s="137"/>
      <c r="I36" s="338"/>
      <c r="J36" s="137"/>
      <c r="K36" s="459"/>
      <c r="L36" s="460"/>
      <c r="M36" s="20"/>
      <c r="N36" s="20"/>
      <c r="O36" s="20"/>
      <c r="P36" s="20"/>
      <c r="Q36" s="20"/>
      <c r="R36" s="20"/>
      <c r="S36" s="20"/>
      <c r="T36" s="20"/>
      <c r="U36" s="20"/>
    </row>
    <row r="37" spans="1:21" ht="15.75" customHeight="1" x14ac:dyDescent="0.35">
      <c r="B37" s="389"/>
      <c r="C37" s="465"/>
      <c r="D37" s="466"/>
      <c r="E37" s="465"/>
      <c r="F37" s="467"/>
      <c r="G37" s="465"/>
      <c r="H37" s="467"/>
      <c r="I37" s="465"/>
      <c r="J37" s="467"/>
      <c r="K37" s="465"/>
      <c r="L37" s="482"/>
      <c r="M37" s="20"/>
      <c r="N37" s="20"/>
      <c r="O37" s="20"/>
    </row>
    <row r="38" spans="1:21" ht="15.5" x14ac:dyDescent="0.35">
      <c r="B38" s="390"/>
      <c r="C38" s="471" t="s">
        <v>474</v>
      </c>
      <c r="D38" s="472"/>
      <c r="E38" s="473"/>
      <c r="F38" s="474"/>
      <c r="G38" s="473"/>
      <c r="H38" s="474"/>
      <c r="I38" s="473"/>
      <c r="J38" s="469"/>
      <c r="K38" s="473"/>
      <c r="L38" s="483"/>
      <c r="M38" s="20"/>
      <c r="N38" s="20"/>
      <c r="O38" s="20"/>
    </row>
    <row r="39" spans="1:21" ht="15.5" x14ac:dyDescent="0.35">
      <c r="B39" s="390"/>
      <c r="C39" s="480" t="s">
        <v>475</v>
      </c>
      <c r="D39" s="118"/>
      <c r="E39" s="117"/>
      <c r="F39" s="481"/>
      <c r="G39" s="117"/>
      <c r="H39" s="481"/>
      <c r="I39" s="117"/>
      <c r="J39" s="481"/>
      <c r="K39" s="473"/>
      <c r="L39" s="470"/>
      <c r="M39" s="20"/>
      <c r="N39" s="20"/>
      <c r="O39" s="20"/>
    </row>
    <row r="40" spans="1:21" ht="15.5" x14ac:dyDescent="0.35">
      <c r="B40" s="390"/>
      <c r="C40" s="480"/>
      <c r="D40" s="118"/>
      <c r="E40" s="117"/>
      <c r="F40" s="481"/>
      <c r="G40" s="117"/>
      <c r="H40" s="481"/>
      <c r="I40" s="117"/>
      <c r="J40" s="481"/>
      <c r="K40" s="473"/>
      <c r="L40" s="470"/>
      <c r="M40" s="20"/>
      <c r="N40" s="20"/>
      <c r="O40" s="20"/>
    </row>
    <row r="41" spans="1:21" ht="15.5" x14ac:dyDescent="0.35">
      <c r="B41" s="390"/>
      <c r="C41" s="480"/>
      <c r="D41" s="118"/>
      <c r="E41" s="117"/>
      <c r="F41" s="481"/>
      <c r="G41" s="117"/>
      <c r="H41" s="481"/>
      <c r="I41" s="117"/>
      <c r="J41" s="120" t="str">
        <f>"500 merkkiä 
("&amp;TEXT(LEN(C42),"0")&amp;" käytetty)"</f>
        <v>500 merkkiä 
(0 käytetty)</v>
      </c>
      <c r="K41" s="473"/>
      <c r="L41" s="470"/>
      <c r="M41" s="20"/>
      <c r="N41" s="20"/>
      <c r="O41" s="20"/>
    </row>
    <row r="42" spans="1:21" s="115" customFormat="1" ht="113.15" customHeight="1" x14ac:dyDescent="0.35">
      <c r="B42" s="116"/>
      <c r="C42" s="712"/>
      <c r="D42" s="713"/>
      <c r="E42" s="713"/>
      <c r="F42" s="713"/>
      <c r="G42" s="713"/>
      <c r="H42" s="713"/>
      <c r="I42" s="713"/>
      <c r="J42" s="713"/>
      <c r="K42" s="714"/>
      <c r="L42" s="470"/>
      <c r="M42" s="20"/>
      <c r="N42" s="20"/>
      <c r="O42" s="20"/>
      <c r="P42" s="3"/>
      <c r="Q42" s="3"/>
      <c r="R42" s="3"/>
      <c r="S42" s="3"/>
      <c r="T42" s="123"/>
    </row>
    <row r="43" spans="1:21" ht="15.5" x14ac:dyDescent="0.35">
      <c r="B43" s="391"/>
      <c r="C43" s="477"/>
      <c r="D43" s="478"/>
      <c r="E43" s="477"/>
      <c r="F43" s="479"/>
      <c r="G43" s="477"/>
      <c r="H43" s="479"/>
      <c r="I43" s="477"/>
      <c r="J43" s="479"/>
      <c r="K43" s="477"/>
      <c r="L43" s="484"/>
      <c r="M43" s="20"/>
      <c r="N43" s="20"/>
      <c r="O43" s="20"/>
    </row>
    <row r="44" spans="1:21" ht="16.149999999999999" customHeight="1" x14ac:dyDescent="0.35">
      <c r="A44" s="20"/>
      <c r="B44" s="26"/>
      <c r="C44" s="346"/>
      <c r="D44" s="132"/>
      <c r="E44" s="341"/>
      <c r="F44" s="132"/>
      <c r="G44" s="341"/>
      <c r="H44" s="132"/>
      <c r="I44" s="341"/>
      <c r="J44" s="132"/>
      <c r="K44" s="132"/>
      <c r="L44" s="354"/>
      <c r="M44" s="20"/>
      <c r="N44" s="672" t="s">
        <v>293</v>
      </c>
      <c r="O44" s="672"/>
      <c r="P44" s="672"/>
      <c r="Q44" s="672"/>
    </row>
    <row r="45" spans="1:21" ht="16.149999999999999" customHeight="1" x14ac:dyDescent="0.35">
      <c r="A45" s="20"/>
      <c r="B45" s="26"/>
      <c r="C45" s="710" t="s">
        <v>292</v>
      </c>
      <c r="D45" s="720"/>
      <c r="E45" s="720"/>
      <c r="F45" s="720"/>
      <c r="G45" s="720"/>
      <c r="H45" s="720"/>
      <c r="I45" s="720"/>
      <c r="J45" s="720"/>
      <c r="K45" s="720"/>
      <c r="L45" s="373"/>
      <c r="M45" s="20"/>
      <c r="N45" s="672"/>
      <c r="O45" s="672"/>
      <c r="P45" s="672"/>
      <c r="Q45" s="672"/>
    </row>
    <row r="46" spans="1:21" ht="16.149999999999999" customHeight="1" x14ac:dyDescent="0.35">
      <c r="A46" s="20"/>
      <c r="B46" s="257"/>
      <c r="C46" s="721"/>
      <c r="D46" s="721"/>
      <c r="E46" s="721"/>
      <c r="F46" s="721"/>
      <c r="G46" s="721"/>
      <c r="H46" s="721"/>
      <c r="I46" s="721"/>
      <c r="J46" s="721"/>
      <c r="K46" s="721"/>
      <c r="L46" s="374"/>
      <c r="M46" s="20"/>
      <c r="N46" s="672"/>
      <c r="O46" s="672"/>
      <c r="P46" s="672"/>
      <c r="Q46" s="672"/>
    </row>
  </sheetData>
  <sheetProtection sheet="1" selectLockedCells="1"/>
  <mergeCells count="8">
    <mergeCell ref="B3:L3"/>
    <mergeCell ref="N5:P5"/>
    <mergeCell ref="C12:J13"/>
    <mergeCell ref="C26:K26"/>
    <mergeCell ref="C45:K46"/>
    <mergeCell ref="C42:K42"/>
    <mergeCell ref="B4:L4"/>
    <mergeCell ref="N44:Q46"/>
  </mergeCells>
  <hyperlinks>
    <hyperlink ref="N5:P5" location="'Aloita tästä'!A1" display="PALAA TÄSTÄ KANSISIVULLE" xr:uid="{00000000-0004-0000-0B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9</xdr:col>
                    <xdr:colOff>152400</xdr:colOff>
                    <xdr:row>43</xdr:row>
                    <xdr:rowOff>152400</xdr:rowOff>
                  </from>
                  <to>
                    <xdr:col>9</xdr:col>
                    <xdr:colOff>457200</xdr:colOff>
                    <xdr:row>44</xdr:row>
                    <xdr:rowOff>171450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6"/>
  <sheetViews>
    <sheetView showGridLines="0" zoomScaleNormal="100" workbookViewId="0">
      <selection activeCell="N5" sqref="N5:P5"/>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1" width="8.23046875" style="3" customWidth="1"/>
    <col min="12" max="12" width="3.53515625" style="8" customWidth="1"/>
    <col min="13" max="13" width="7.765625" style="3" customWidth="1"/>
    <col min="14" max="16384" width="9.23046875" style="3"/>
  </cols>
  <sheetData>
    <row r="1" spans="1:25" ht="16.149999999999999" customHeight="1" x14ac:dyDescent="0.2">
      <c r="A1" s="14" t="s">
        <v>428</v>
      </c>
      <c r="B1" s="14"/>
      <c r="D1" s="7"/>
      <c r="E1" s="6"/>
      <c r="F1" s="7"/>
      <c r="G1" s="6"/>
      <c r="H1" s="7"/>
      <c r="I1" s="6"/>
      <c r="J1" s="7"/>
      <c r="K1" s="7"/>
      <c r="L1" s="6"/>
    </row>
    <row r="2" spans="1:25" ht="16.149999999999999" customHeight="1" x14ac:dyDescent="0.35">
      <c r="A2" s="20"/>
      <c r="B2" s="20"/>
      <c r="C2" s="139"/>
      <c r="D2" s="140"/>
      <c r="E2" s="141"/>
      <c r="F2" s="140"/>
      <c r="G2" s="141"/>
      <c r="H2" s="140"/>
      <c r="I2" s="141"/>
      <c r="J2" s="140"/>
      <c r="K2" s="140"/>
      <c r="L2" s="141"/>
      <c r="M2" s="20"/>
      <c r="N2" s="20"/>
      <c r="O2" s="20"/>
      <c r="P2" s="20"/>
      <c r="Q2" s="20"/>
      <c r="R2" s="20"/>
      <c r="S2" s="20"/>
      <c r="T2" s="20"/>
      <c r="U2" s="20"/>
    </row>
    <row r="3" spans="1:25" ht="70.900000000000006" customHeight="1" x14ac:dyDescent="0.35">
      <c r="A3" s="20"/>
      <c r="B3" s="705" t="s">
        <v>540</v>
      </c>
      <c r="C3" s="705"/>
      <c r="D3" s="705"/>
      <c r="E3" s="705"/>
      <c r="F3" s="705"/>
      <c r="G3" s="705"/>
      <c r="H3" s="705"/>
      <c r="I3" s="705"/>
      <c r="J3" s="705"/>
      <c r="K3" s="705"/>
      <c r="L3" s="705"/>
      <c r="M3" s="20"/>
      <c r="Q3" s="20"/>
      <c r="R3" s="20"/>
      <c r="S3" s="20"/>
      <c r="T3" s="20"/>
      <c r="U3" s="20"/>
    </row>
    <row r="4" spans="1:25" ht="16.5" customHeight="1" x14ac:dyDescent="0.35">
      <c r="B4" s="719"/>
      <c r="C4" s="719"/>
      <c r="D4" s="719"/>
      <c r="E4" s="719"/>
      <c r="F4" s="719"/>
      <c r="G4" s="719"/>
      <c r="H4" s="719"/>
      <c r="I4" s="719"/>
      <c r="J4" s="719"/>
      <c r="K4" s="719"/>
      <c r="L4" s="719"/>
      <c r="M4" s="490"/>
      <c r="N4" s="489"/>
      <c r="O4" s="489"/>
      <c r="P4" s="57"/>
      <c r="T4" s="20"/>
      <c r="U4" s="20"/>
      <c r="V4" s="20"/>
      <c r="W4" s="20"/>
      <c r="X4" s="20"/>
      <c r="Y4" s="20"/>
    </row>
    <row r="5" spans="1:25" ht="16.149999999999999" customHeight="1" x14ac:dyDescent="0.35">
      <c r="A5" s="20"/>
      <c r="B5" s="256"/>
      <c r="C5" s="350"/>
      <c r="D5" s="350"/>
      <c r="E5" s="350"/>
      <c r="F5" s="350"/>
      <c r="G5" s="350"/>
      <c r="H5" s="350"/>
      <c r="I5" s="350"/>
      <c r="J5" s="350"/>
      <c r="K5" s="350"/>
      <c r="L5" s="351"/>
      <c r="M5" s="490"/>
      <c r="N5" s="639" t="s">
        <v>88</v>
      </c>
      <c r="O5" s="640"/>
      <c r="P5" s="641"/>
      <c r="Q5" s="20"/>
      <c r="R5" s="20"/>
      <c r="S5" s="20"/>
      <c r="T5" s="20"/>
      <c r="U5" s="20"/>
    </row>
    <row r="6" spans="1:25" ht="16.149999999999999" customHeight="1" x14ac:dyDescent="0.35">
      <c r="A6" s="20"/>
      <c r="B6" s="26"/>
      <c r="C6" s="349"/>
      <c r="D6" s="272" t="s">
        <v>429</v>
      </c>
      <c r="E6" s="349"/>
      <c r="F6" s="349"/>
      <c r="G6" s="349"/>
      <c r="H6" s="349"/>
      <c r="I6" s="349"/>
      <c r="J6" s="349"/>
      <c r="K6" s="349"/>
      <c r="L6" s="353"/>
      <c r="M6" s="490"/>
      <c r="N6" s="20"/>
      <c r="O6" s="20"/>
      <c r="P6" s="20"/>
      <c r="Q6" s="20"/>
      <c r="R6" s="20"/>
      <c r="S6" s="20"/>
      <c r="T6" s="20"/>
      <c r="U6" s="20"/>
    </row>
    <row r="7" spans="1:25" ht="16.149999999999999" customHeight="1" x14ac:dyDescent="0.35">
      <c r="A7" s="20"/>
      <c r="B7" s="26"/>
      <c r="C7" s="349"/>
      <c r="D7" s="347"/>
      <c r="E7" s="352"/>
      <c r="F7" s="347"/>
      <c r="G7" s="352"/>
      <c r="H7" s="347"/>
      <c r="I7" s="352"/>
      <c r="J7" s="347"/>
      <c r="K7" s="347"/>
      <c r="L7" s="353"/>
      <c r="M7" s="23"/>
      <c r="N7" s="20"/>
      <c r="O7" s="20"/>
      <c r="P7" s="20"/>
      <c r="Q7" s="20"/>
      <c r="R7" s="20"/>
      <c r="S7" s="20"/>
      <c r="T7" s="20"/>
      <c r="U7" s="20"/>
    </row>
    <row r="8" spans="1:25" ht="16.149999999999999" customHeight="1" x14ac:dyDescent="0.35">
      <c r="A8" s="20"/>
      <c r="B8" s="26"/>
      <c r="C8" s="336" t="s">
        <v>433</v>
      </c>
      <c r="D8" s="27"/>
      <c r="E8" s="337"/>
      <c r="F8" s="27"/>
      <c r="G8" s="337"/>
      <c r="H8" s="27"/>
      <c r="I8" s="337"/>
      <c r="J8" s="27"/>
      <c r="K8" s="562"/>
      <c r="L8" s="354"/>
      <c r="M8" s="20"/>
      <c r="N8" s="20"/>
      <c r="O8" s="20"/>
      <c r="P8" s="20"/>
      <c r="Q8" s="20"/>
      <c r="R8" s="20"/>
      <c r="S8" s="20"/>
      <c r="T8" s="20"/>
      <c r="U8" s="20"/>
    </row>
    <row r="9" spans="1:25" ht="15.75" customHeight="1" x14ac:dyDescent="0.35">
      <c r="A9" s="20"/>
      <c r="B9" s="26"/>
      <c r="C9" s="27"/>
      <c r="D9" s="105"/>
      <c r="E9" s="27"/>
      <c r="F9" s="337"/>
      <c r="G9" s="27"/>
      <c r="H9" s="337"/>
      <c r="I9" s="27"/>
      <c r="J9" s="337"/>
      <c r="K9" s="337"/>
      <c r="L9" s="28"/>
      <c r="M9" s="20"/>
      <c r="N9" s="462"/>
      <c r="O9" s="20"/>
      <c r="P9" s="20"/>
      <c r="Q9" s="20"/>
      <c r="R9" s="20"/>
      <c r="S9" s="20"/>
      <c r="T9" s="20"/>
      <c r="U9" s="20"/>
    </row>
    <row r="10" spans="1:25" ht="16.149999999999999" customHeight="1" x14ac:dyDescent="0.35">
      <c r="A10" s="20"/>
      <c r="B10" s="257"/>
      <c r="C10" s="345"/>
      <c r="D10" s="137"/>
      <c r="E10" s="338"/>
      <c r="F10" s="137"/>
      <c r="G10" s="338"/>
      <c r="H10" s="137"/>
      <c r="I10" s="338"/>
      <c r="J10" s="137"/>
      <c r="K10" s="486"/>
      <c r="L10" s="487"/>
      <c r="M10" s="20"/>
      <c r="N10" s="20"/>
      <c r="O10" s="20"/>
      <c r="P10" s="20"/>
      <c r="Q10" s="20"/>
      <c r="R10" s="20"/>
      <c r="S10" s="20"/>
      <c r="T10" s="20"/>
      <c r="U10" s="20"/>
    </row>
    <row r="11" spans="1:25" ht="16.149999999999999" customHeight="1" x14ac:dyDescent="0.35">
      <c r="A11" s="20"/>
      <c r="B11" s="256"/>
      <c r="C11" s="451"/>
      <c r="D11" s="132"/>
      <c r="E11" s="341"/>
      <c r="F11" s="132"/>
      <c r="G11" s="341"/>
      <c r="H11" s="132"/>
      <c r="I11" s="341"/>
      <c r="J11" s="132"/>
      <c r="K11" s="132"/>
      <c r="L11" s="357"/>
      <c r="M11" s="20"/>
      <c r="N11" s="20"/>
      <c r="O11" s="20"/>
      <c r="P11" s="20"/>
      <c r="Q11" s="20"/>
      <c r="R11" s="20"/>
      <c r="S11" s="20"/>
      <c r="T11" s="20"/>
      <c r="U11" s="20"/>
    </row>
    <row r="12" spans="1:25" ht="16.149999999999999" customHeight="1" x14ac:dyDescent="0.35">
      <c r="A12" s="20"/>
      <c r="B12" s="26"/>
      <c r="C12" s="363" t="s">
        <v>432</v>
      </c>
      <c r="D12" s="363"/>
      <c r="E12" s="363"/>
      <c r="F12" s="363"/>
      <c r="G12" s="363"/>
      <c r="H12" s="363"/>
      <c r="I12" s="363"/>
      <c r="J12" s="363"/>
      <c r="K12" s="562"/>
      <c r="L12" s="28"/>
      <c r="M12" s="20"/>
      <c r="N12" s="20"/>
      <c r="O12" s="20"/>
      <c r="P12" s="20"/>
      <c r="Q12" s="20"/>
      <c r="R12" s="20"/>
      <c r="S12" s="20"/>
      <c r="T12" s="20"/>
      <c r="U12" s="20"/>
    </row>
    <row r="13" spans="1:25" ht="16.149999999999999" customHeight="1" x14ac:dyDescent="0.35">
      <c r="A13" s="20"/>
      <c r="B13" s="26"/>
      <c r="C13" s="363"/>
      <c r="D13" s="363"/>
      <c r="E13" s="363"/>
      <c r="F13" s="363"/>
      <c r="G13" s="363"/>
      <c r="H13" s="363"/>
      <c r="I13" s="363"/>
      <c r="J13" s="363"/>
      <c r="K13" s="370"/>
      <c r="L13" s="28"/>
      <c r="M13" s="20"/>
      <c r="N13" s="20"/>
      <c r="O13" s="20"/>
      <c r="P13" s="20"/>
      <c r="Q13" s="20"/>
      <c r="R13" s="20"/>
      <c r="S13" s="20"/>
      <c r="T13" s="20"/>
      <c r="U13" s="20"/>
    </row>
    <row r="14" spans="1:25" ht="16.149999999999999" customHeight="1" x14ac:dyDescent="0.35">
      <c r="A14" s="20"/>
      <c r="B14" s="257"/>
      <c r="C14" s="365"/>
      <c r="D14" s="365"/>
      <c r="E14" s="365"/>
      <c r="F14" s="365"/>
      <c r="G14" s="365"/>
      <c r="H14" s="365"/>
      <c r="I14" s="365"/>
      <c r="J14" s="338"/>
      <c r="K14" s="459"/>
      <c r="L14" s="460"/>
      <c r="M14" s="20"/>
      <c r="N14" s="20"/>
      <c r="O14" s="20"/>
      <c r="P14" s="20"/>
      <c r="Q14" s="20"/>
      <c r="R14" s="20"/>
      <c r="S14" s="20"/>
      <c r="T14" s="20"/>
      <c r="U14" s="20"/>
    </row>
    <row r="15" spans="1:25" ht="16.149999999999999" customHeight="1" x14ac:dyDescent="0.35">
      <c r="A15" s="20"/>
      <c r="B15" s="26"/>
      <c r="C15" s="336"/>
      <c r="D15" s="27"/>
      <c r="E15" s="337"/>
      <c r="F15" s="27"/>
      <c r="G15" s="337"/>
      <c r="H15" s="27"/>
      <c r="I15" s="337"/>
      <c r="J15" s="27"/>
      <c r="K15" s="27"/>
      <c r="L15" s="354"/>
      <c r="M15" s="20"/>
      <c r="N15" s="20"/>
      <c r="O15" s="20"/>
      <c r="P15" s="20"/>
      <c r="Q15" s="20"/>
      <c r="R15" s="20"/>
      <c r="S15" s="20"/>
      <c r="T15" s="20"/>
      <c r="U15" s="20"/>
    </row>
    <row r="16" spans="1:25" ht="16.149999999999999" customHeight="1" x14ac:dyDescent="0.35">
      <c r="A16" s="20"/>
      <c r="B16" s="26"/>
      <c r="C16" s="342" t="s">
        <v>431</v>
      </c>
      <c r="D16" s="27" t="s">
        <v>430</v>
      </c>
      <c r="E16" s="337"/>
      <c r="F16" s="27"/>
      <c r="G16" s="337"/>
      <c r="H16" s="27"/>
      <c r="I16" s="337"/>
      <c r="J16" s="27"/>
      <c r="K16" s="27"/>
      <c r="L16" s="354"/>
      <c r="M16" s="20"/>
      <c r="N16" s="20"/>
      <c r="O16" s="20"/>
      <c r="P16" s="20"/>
      <c r="Q16" s="20"/>
      <c r="R16" s="20"/>
      <c r="S16" s="20"/>
      <c r="T16" s="20"/>
      <c r="U16" s="20"/>
    </row>
    <row r="17" spans="1:21" ht="16.149999999999999" customHeight="1" x14ac:dyDescent="0.35">
      <c r="A17" s="20"/>
      <c r="B17" s="26"/>
      <c r="C17" s="27"/>
      <c r="D17" s="105"/>
      <c r="E17" s="27"/>
      <c r="F17" s="337"/>
      <c r="G17" s="27"/>
      <c r="H17" s="337"/>
      <c r="I17" s="27"/>
      <c r="J17" s="337"/>
      <c r="K17" s="562"/>
      <c r="L17" s="28"/>
      <c r="M17" s="20"/>
      <c r="N17" s="104"/>
      <c r="O17" s="20"/>
      <c r="P17" s="20"/>
      <c r="Q17" s="20"/>
      <c r="R17" s="20"/>
      <c r="S17" s="20"/>
      <c r="T17" s="20"/>
      <c r="U17" s="20"/>
    </row>
    <row r="18" spans="1:21" ht="16.149999999999999" customHeight="1" x14ac:dyDescent="0.35">
      <c r="A18" s="20"/>
      <c r="B18" s="257"/>
      <c r="C18" s="345"/>
      <c r="D18" s="137"/>
      <c r="E18" s="338"/>
      <c r="F18" s="137"/>
      <c r="G18" s="338"/>
      <c r="H18" s="137"/>
      <c r="I18" s="338"/>
      <c r="J18" s="137"/>
      <c r="K18" s="459"/>
      <c r="L18" s="460"/>
      <c r="M18" s="20"/>
      <c r="N18" s="20"/>
      <c r="O18" s="20"/>
      <c r="P18" s="20"/>
      <c r="Q18" s="20"/>
      <c r="R18" s="20"/>
      <c r="S18" s="20"/>
      <c r="T18" s="20"/>
      <c r="U18" s="20"/>
    </row>
    <row r="19" spans="1:21" ht="16.149999999999999" customHeight="1" x14ac:dyDescent="0.35">
      <c r="A19" s="20"/>
      <c r="B19" s="26"/>
      <c r="C19" s="356"/>
      <c r="D19" s="132"/>
      <c r="E19" s="341"/>
      <c r="F19" s="132"/>
      <c r="G19" s="341"/>
      <c r="H19" s="132"/>
      <c r="I19" s="341"/>
      <c r="J19" s="132"/>
      <c r="K19" s="132"/>
      <c r="L19" s="354"/>
      <c r="M19" s="20"/>
      <c r="N19" s="20"/>
      <c r="O19" s="20"/>
      <c r="P19" s="20"/>
      <c r="Q19" s="20"/>
      <c r="R19" s="20"/>
      <c r="S19" s="20"/>
      <c r="T19" s="20"/>
      <c r="U19" s="20"/>
    </row>
    <row r="20" spans="1:21" ht="16.149999999999999" customHeight="1" x14ac:dyDescent="0.35">
      <c r="A20" s="20"/>
      <c r="B20" s="26"/>
      <c r="C20" s="710" t="s">
        <v>434</v>
      </c>
      <c r="D20" s="710"/>
      <c r="E20" s="710"/>
      <c r="F20" s="710"/>
      <c r="G20" s="710"/>
      <c r="H20" s="710"/>
      <c r="I20" s="710"/>
      <c r="J20" s="710"/>
      <c r="K20" s="710"/>
      <c r="L20" s="458"/>
      <c r="M20" s="20"/>
      <c r="N20" s="20"/>
      <c r="O20" s="20"/>
      <c r="P20" s="20"/>
      <c r="Q20" s="20"/>
      <c r="R20" s="20"/>
      <c r="S20" s="20"/>
      <c r="T20" s="20"/>
      <c r="U20" s="20"/>
    </row>
    <row r="21" spans="1:21" ht="16.149999999999999" customHeight="1" x14ac:dyDescent="0.35">
      <c r="A21" s="20"/>
      <c r="B21" s="26"/>
      <c r="C21" s="27"/>
      <c r="D21" s="105"/>
      <c r="E21" s="27"/>
      <c r="F21" s="337"/>
      <c r="G21" s="27"/>
      <c r="H21" s="337"/>
      <c r="I21" s="27"/>
      <c r="J21" s="337"/>
      <c r="K21" s="562"/>
      <c r="L21" s="28"/>
      <c r="M21" s="20"/>
      <c r="N21" s="104"/>
      <c r="O21" s="20"/>
      <c r="P21" s="20"/>
      <c r="Q21" s="20"/>
      <c r="R21" s="20"/>
      <c r="S21" s="20"/>
      <c r="T21" s="20"/>
      <c r="U21" s="20"/>
    </row>
    <row r="22" spans="1:21" ht="16.149999999999999" customHeight="1" x14ac:dyDescent="0.35">
      <c r="A22" s="20"/>
      <c r="B22" s="257"/>
      <c r="C22" s="345"/>
      <c r="D22" s="137"/>
      <c r="E22" s="338"/>
      <c r="F22" s="137"/>
      <c r="G22" s="338"/>
      <c r="H22" s="137"/>
      <c r="I22" s="338"/>
      <c r="J22" s="137"/>
      <c r="K22" s="459"/>
      <c r="L22" s="460"/>
      <c r="M22" s="20"/>
      <c r="N22" s="20"/>
      <c r="O22" s="20"/>
      <c r="P22" s="20"/>
      <c r="Q22" s="20"/>
      <c r="R22" s="20"/>
      <c r="S22" s="20"/>
      <c r="T22" s="20"/>
      <c r="U22" s="20"/>
    </row>
    <row r="23" spans="1:21" ht="16.149999999999999" customHeight="1" x14ac:dyDescent="0.35">
      <c r="A23" s="20"/>
      <c r="B23" s="26"/>
      <c r="C23" s="356"/>
      <c r="D23" s="132"/>
      <c r="E23" s="341"/>
      <c r="F23" s="132"/>
      <c r="G23" s="341"/>
      <c r="H23" s="132"/>
      <c r="I23" s="341"/>
      <c r="J23" s="132"/>
      <c r="K23" s="132"/>
      <c r="L23" s="354"/>
      <c r="M23" s="20"/>
      <c r="N23" s="20"/>
      <c r="O23" s="20"/>
      <c r="P23" s="20"/>
      <c r="Q23" s="20"/>
      <c r="R23" s="20"/>
      <c r="S23" s="20"/>
      <c r="T23" s="20"/>
      <c r="U23" s="20"/>
    </row>
    <row r="24" spans="1:21" ht="16.149999999999999" customHeight="1" x14ac:dyDescent="0.35">
      <c r="A24" s="20"/>
      <c r="B24" s="26"/>
      <c r="C24" s="342" t="s">
        <v>435</v>
      </c>
      <c r="D24" s="342"/>
      <c r="E24" s="343"/>
      <c r="F24" s="342"/>
      <c r="G24" s="343"/>
      <c r="H24" s="342"/>
      <c r="I24" s="343"/>
      <c r="J24" s="342"/>
      <c r="K24" s="342"/>
      <c r="L24" s="358"/>
      <c r="M24" s="20"/>
      <c r="N24" s="20"/>
      <c r="O24" s="20"/>
      <c r="P24" s="20"/>
      <c r="Q24" s="20"/>
      <c r="R24" s="20"/>
      <c r="S24" s="20"/>
      <c r="T24" s="20"/>
      <c r="U24" s="20"/>
    </row>
    <row r="25" spans="1:21" ht="16.149999999999999" customHeight="1" x14ac:dyDescent="0.35">
      <c r="A25" s="20"/>
      <c r="B25" s="26"/>
      <c r="C25" s="27"/>
      <c r="D25" s="105"/>
      <c r="E25" s="27"/>
      <c r="F25" s="337"/>
      <c r="G25" s="27"/>
      <c r="H25" s="337"/>
      <c r="I25" s="27"/>
      <c r="J25" s="337"/>
      <c r="K25" s="562"/>
      <c r="L25" s="28"/>
      <c r="M25" s="20"/>
      <c r="N25" s="104"/>
      <c r="O25" s="20"/>
      <c r="P25" s="20"/>
      <c r="Q25" s="20"/>
      <c r="R25" s="20"/>
      <c r="S25" s="20"/>
      <c r="T25" s="20"/>
      <c r="U25" s="20"/>
    </row>
    <row r="26" spans="1:21" ht="16.149999999999999" customHeight="1" x14ac:dyDescent="0.35">
      <c r="A26" s="20"/>
      <c r="B26" s="257"/>
      <c r="C26" s="345"/>
      <c r="D26" s="137"/>
      <c r="E26" s="338"/>
      <c r="F26" s="137"/>
      <c r="G26" s="338"/>
      <c r="H26" s="137"/>
      <c r="I26" s="338"/>
      <c r="J26" s="137"/>
      <c r="K26" s="459"/>
      <c r="L26" s="460"/>
      <c r="M26" s="20"/>
      <c r="N26" s="20"/>
      <c r="O26" s="20"/>
      <c r="P26" s="20"/>
      <c r="Q26" s="20"/>
      <c r="R26" s="20"/>
      <c r="S26" s="20"/>
      <c r="T26" s="20"/>
      <c r="U26" s="20"/>
    </row>
    <row r="27" spans="1:21" ht="15.75" customHeight="1" x14ac:dyDescent="0.35">
      <c r="B27" s="389"/>
      <c r="C27" s="465"/>
      <c r="D27" s="466"/>
      <c r="E27" s="465"/>
      <c r="F27" s="467"/>
      <c r="G27" s="465"/>
      <c r="H27" s="467"/>
      <c r="I27" s="465"/>
      <c r="J27" s="467"/>
      <c r="K27" s="465"/>
      <c r="L27" s="482"/>
      <c r="M27" s="20"/>
      <c r="N27" s="20"/>
      <c r="O27" s="20"/>
    </row>
    <row r="28" spans="1:21" ht="15.5" x14ac:dyDescent="0.35">
      <c r="B28" s="390"/>
      <c r="C28" s="471" t="s">
        <v>474</v>
      </c>
      <c r="D28" s="472"/>
      <c r="E28" s="473"/>
      <c r="F28" s="474"/>
      <c r="G28" s="473"/>
      <c r="H28" s="474"/>
      <c r="I28" s="473"/>
      <c r="J28" s="469"/>
      <c r="K28" s="473"/>
      <c r="L28" s="483"/>
      <c r="M28" s="20"/>
      <c r="N28" s="20"/>
      <c r="O28" s="20"/>
    </row>
    <row r="29" spans="1:21" ht="15.5" x14ac:dyDescent="0.35">
      <c r="B29" s="390"/>
      <c r="C29" s="480" t="s">
        <v>475</v>
      </c>
      <c r="D29" s="118"/>
      <c r="E29" s="117"/>
      <c r="F29" s="481"/>
      <c r="G29" s="117"/>
      <c r="H29" s="481"/>
      <c r="I29" s="117"/>
      <c r="J29" s="481"/>
      <c r="K29" s="473"/>
      <c r="L29" s="470"/>
      <c r="M29" s="20"/>
      <c r="N29" s="20"/>
      <c r="O29" s="20"/>
    </row>
    <row r="30" spans="1:21" ht="15.5" x14ac:dyDescent="0.35">
      <c r="B30" s="390"/>
      <c r="C30" s="480"/>
      <c r="D30" s="118"/>
      <c r="E30" s="117"/>
      <c r="F30" s="481"/>
      <c r="G30" s="117"/>
      <c r="H30" s="481"/>
      <c r="I30" s="117"/>
      <c r="J30" s="481"/>
      <c r="K30" s="473"/>
      <c r="L30" s="470"/>
      <c r="M30" s="20"/>
      <c r="N30" s="20"/>
      <c r="O30" s="20"/>
    </row>
    <row r="31" spans="1:21" ht="15.5" x14ac:dyDescent="0.35">
      <c r="B31" s="390"/>
      <c r="C31" s="480"/>
      <c r="D31" s="118"/>
      <c r="E31" s="117"/>
      <c r="F31" s="481"/>
      <c r="G31" s="117"/>
      <c r="H31" s="481"/>
      <c r="I31" s="117"/>
      <c r="J31" s="120" t="str">
        <f>"500 merkkiä 
("&amp;TEXT(LEN(C32),"0")&amp;" käytetty)"</f>
        <v>500 merkkiä 
(0 käytetty)</v>
      </c>
      <c r="K31" s="473"/>
      <c r="L31" s="470"/>
      <c r="M31" s="20"/>
      <c r="N31" s="20"/>
      <c r="O31" s="20"/>
    </row>
    <row r="32" spans="1:21" s="115" customFormat="1" ht="113.15" customHeight="1" x14ac:dyDescent="0.35">
      <c r="B32" s="116"/>
      <c r="C32" s="712"/>
      <c r="D32" s="713"/>
      <c r="E32" s="713"/>
      <c r="F32" s="713"/>
      <c r="G32" s="713"/>
      <c r="H32" s="713"/>
      <c r="I32" s="713"/>
      <c r="J32" s="713"/>
      <c r="K32" s="714"/>
      <c r="L32" s="470"/>
      <c r="M32" s="20"/>
      <c r="N32" s="20"/>
      <c r="O32" s="20"/>
      <c r="P32" s="3"/>
      <c r="Q32" s="3"/>
      <c r="R32" s="3"/>
      <c r="S32" s="3"/>
      <c r="T32" s="123"/>
    </row>
    <row r="33" spans="1:17" ht="15.5" x14ac:dyDescent="0.35">
      <c r="B33" s="391"/>
      <c r="C33" s="477"/>
      <c r="D33" s="478"/>
      <c r="E33" s="477"/>
      <c r="F33" s="479"/>
      <c r="G33" s="477"/>
      <c r="H33" s="479"/>
      <c r="I33" s="477"/>
      <c r="J33" s="479"/>
      <c r="K33" s="477"/>
      <c r="L33" s="484"/>
      <c r="M33" s="20"/>
      <c r="N33" s="20"/>
      <c r="O33" s="20"/>
    </row>
    <row r="34" spans="1:17" ht="16.149999999999999" customHeight="1" x14ac:dyDescent="0.35">
      <c r="A34" s="20"/>
      <c r="B34" s="26"/>
      <c r="C34" s="346"/>
      <c r="D34" s="132"/>
      <c r="E34" s="341"/>
      <c r="F34" s="132"/>
      <c r="G34" s="341"/>
      <c r="H34" s="132"/>
      <c r="I34" s="341"/>
      <c r="J34" s="132"/>
      <c r="K34" s="132"/>
      <c r="L34" s="354"/>
      <c r="M34" s="20"/>
      <c r="N34" s="708" t="s">
        <v>293</v>
      </c>
      <c r="O34" s="708"/>
      <c r="P34" s="708"/>
      <c r="Q34" s="708"/>
    </row>
    <row r="35" spans="1:17" ht="16.149999999999999" customHeight="1" x14ac:dyDescent="0.35">
      <c r="A35" s="20"/>
      <c r="B35" s="26"/>
      <c r="C35" s="710" t="s">
        <v>292</v>
      </c>
      <c r="D35" s="720"/>
      <c r="E35" s="720"/>
      <c r="F35" s="720"/>
      <c r="G35" s="720"/>
      <c r="H35" s="720"/>
      <c r="I35" s="720"/>
      <c r="J35" s="720"/>
      <c r="K35" s="720"/>
      <c r="L35" s="373"/>
      <c r="M35" s="20"/>
      <c r="N35" s="708"/>
      <c r="O35" s="708"/>
      <c r="P35" s="708"/>
      <c r="Q35" s="708"/>
    </row>
    <row r="36" spans="1:17" ht="16.149999999999999" customHeight="1" x14ac:dyDescent="0.35">
      <c r="A36" s="20"/>
      <c r="B36" s="257"/>
      <c r="C36" s="721"/>
      <c r="D36" s="721"/>
      <c r="E36" s="721"/>
      <c r="F36" s="721"/>
      <c r="G36" s="721"/>
      <c r="H36" s="721"/>
      <c r="I36" s="721"/>
      <c r="J36" s="721"/>
      <c r="K36" s="721"/>
      <c r="L36" s="374"/>
      <c r="M36" s="20"/>
      <c r="N36" s="708"/>
      <c r="O36" s="708"/>
      <c r="P36" s="708"/>
      <c r="Q36" s="708"/>
    </row>
  </sheetData>
  <sheetProtection sheet="1" selectLockedCells="1"/>
  <mergeCells count="7">
    <mergeCell ref="B3:L3"/>
    <mergeCell ref="N5:P5"/>
    <mergeCell ref="C20:K20"/>
    <mergeCell ref="C35:K36"/>
    <mergeCell ref="B4:L4"/>
    <mergeCell ref="C32:K32"/>
    <mergeCell ref="N34:Q36"/>
  </mergeCells>
  <hyperlinks>
    <hyperlink ref="N5:P5" location="'Aloita tästä'!A1" display="PALAA TÄSTÄ KANSISIVULLE" xr:uid="{00000000-0004-0000-0C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152400</xdr:colOff>
                    <xdr:row>33</xdr:row>
                    <xdr:rowOff>152400</xdr:rowOff>
                  </from>
                  <to>
                    <xdr:col>9</xdr:col>
                    <xdr:colOff>457200</xdr:colOff>
                    <xdr:row>34</xdr:row>
                    <xdr:rowOff>171450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6"/>
  <sheetViews>
    <sheetView topLeftCell="A17" zoomScaleNormal="100" workbookViewId="0">
      <selection activeCell="C23" sqref="C23:K23"/>
    </sheetView>
  </sheetViews>
  <sheetFormatPr defaultColWidth="8.765625" defaultRowHeight="15.5" x14ac:dyDescent="0.35"/>
  <cols>
    <col min="1" max="1" width="6.53515625" style="505" customWidth="1"/>
    <col min="2" max="12" width="8.765625" style="505"/>
    <col min="13" max="13" width="3.53515625" style="505" customWidth="1"/>
    <col min="14" max="16384" width="8.765625" style="505"/>
  </cols>
  <sheetData>
    <row r="1" spans="1:21" x14ac:dyDescent="0.35">
      <c r="A1" s="506"/>
      <c r="B1" s="506"/>
      <c r="C1" s="506"/>
      <c r="D1" s="506"/>
      <c r="E1" s="506"/>
      <c r="F1" s="506"/>
      <c r="G1" s="506"/>
      <c r="H1" s="506"/>
      <c r="I1" s="506"/>
      <c r="J1" s="506"/>
      <c r="K1" s="506"/>
      <c r="L1" s="506"/>
      <c r="M1" s="506"/>
      <c r="N1" s="506"/>
      <c r="O1" s="506"/>
      <c r="P1" s="506"/>
      <c r="Q1" s="506"/>
      <c r="R1" s="506"/>
      <c r="S1" s="506"/>
      <c r="T1" s="506"/>
      <c r="U1" s="506"/>
    </row>
    <row r="2" spans="1:21" x14ac:dyDescent="0.35">
      <c r="A2" s="506"/>
      <c r="B2" s="506"/>
      <c r="C2" s="506"/>
      <c r="D2" s="506"/>
      <c r="E2" s="506"/>
      <c r="F2" s="506"/>
      <c r="G2" s="506"/>
      <c r="H2" s="506"/>
      <c r="I2" s="506"/>
      <c r="J2" s="506"/>
      <c r="K2" s="506"/>
      <c r="L2" s="506"/>
      <c r="M2" s="506"/>
      <c r="N2" s="506"/>
      <c r="O2" s="506"/>
      <c r="P2" s="506"/>
      <c r="Q2" s="506"/>
      <c r="R2" s="506"/>
      <c r="S2" s="506"/>
      <c r="T2" s="506"/>
      <c r="U2" s="506"/>
    </row>
    <row r="3" spans="1:21" x14ac:dyDescent="0.35">
      <c r="A3" s="506"/>
      <c r="B3" s="509"/>
      <c r="C3" s="510"/>
      <c r="D3" s="510"/>
      <c r="E3" s="510"/>
      <c r="F3" s="510"/>
      <c r="G3" s="510"/>
      <c r="H3" s="510"/>
      <c r="I3" s="510"/>
      <c r="J3" s="510"/>
      <c r="K3" s="510"/>
      <c r="L3" s="511"/>
      <c r="M3" s="506"/>
      <c r="N3" s="639" t="s">
        <v>88</v>
      </c>
      <c r="O3" s="640"/>
      <c r="P3" s="641"/>
      <c r="Q3" s="506"/>
      <c r="R3" s="506"/>
      <c r="S3" s="506"/>
      <c r="T3" s="506"/>
      <c r="U3" s="506"/>
    </row>
    <row r="4" spans="1:21" x14ac:dyDescent="0.35">
      <c r="A4" s="506"/>
      <c r="B4" s="512"/>
      <c r="C4" s="513" t="s">
        <v>512</v>
      </c>
      <c r="D4" s="514"/>
      <c r="E4" s="514"/>
      <c r="F4" s="514"/>
      <c r="G4" s="514"/>
      <c r="H4" s="514"/>
      <c r="I4" s="514"/>
      <c r="J4" s="514"/>
      <c r="K4" s="514"/>
      <c r="L4" s="515"/>
      <c r="M4" s="506"/>
      <c r="N4" s="506"/>
      <c r="O4" s="506"/>
      <c r="P4" s="506"/>
      <c r="Q4" s="506"/>
      <c r="R4" s="506"/>
      <c r="S4" s="506"/>
      <c r="T4" s="506"/>
      <c r="U4" s="506"/>
    </row>
    <row r="5" spans="1:21" x14ac:dyDescent="0.35">
      <c r="A5" s="506"/>
      <c r="B5" s="512"/>
      <c r="C5" s="514"/>
      <c r="D5" s="514"/>
      <c r="E5" s="514"/>
      <c r="F5" s="514"/>
      <c r="G5" s="514"/>
      <c r="H5" s="514"/>
      <c r="I5" s="514"/>
      <c r="J5" s="514"/>
      <c r="K5" s="514"/>
      <c r="L5" s="515"/>
      <c r="M5" s="506"/>
      <c r="N5" s="506"/>
      <c r="O5" s="506"/>
      <c r="P5" s="506"/>
      <c r="Q5" s="506"/>
      <c r="R5" s="506"/>
      <c r="S5" s="506"/>
      <c r="T5" s="506"/>
      <c r="U5" s="506"/>
    </row>
    <row r="6" spans="1:21" x14ac:dyDescent="0.35">
      <c r="A6" s="506"/>
      <c r="B6" s="512"/>
      <c r="C6" s="514"/>
      <c r="D6" s="514"/>
      <c r="E6" s="514"/>
      <c r="F6" s="514"/>
      <c r="G6" s="514"/>
      <c r="H6" s="514"/>
      <c r="I6" s="514"/>
      <c r="J6" s="514"/>
      <c r="K6" s="514"/>
      <c r="L6" s="515"/>
      <c r="M6" s="506"/>
      <c r="N6" s="506"/>
      <c r="O6" s="506"/>
      <c r="P6" s="506"/>
      <c r="Q6" s="506"/>
      <c r="R6" s="506"/>
      <c r="S6" s="506"/>
      <c r="T6" s="506"/>
      <c r="U6" s="506"/>
    </row>
    <row r="7" spans="1:21" x14ac:dyDescent="0.35">
      <c r="A7" s="506"/>
      <c r="B7" s="512"/>
      <c r="C7" s="513" t="s">
        <v>513</v>
      </c>
      <c r="D7" s="514"/>
      <c r="E7" s="514"/>
      <c r="F7" s="514"/>
      <c r="G7" s="514"/>
      <c r="H7" s="514"/>
      <c r="I7" s="514"/>
      <c r="J7" s="514"/>
      <c r="K7" s="514"/>
      <c r="L7" s="515"/>
      <c r="M7" s="556"/>
      <c r="N7" s="557"/>
      <c r="O7" s="557"/>
      <c r="P7" s="557"/>
      <c r="Q7" s="557"/>
      <c r="R7" s="557"/>
      <c r="S7" s="557"/>
      <c r="T7" s="557"/>
      <c r="U7" s="557"/>
    </row>
    <row r="8" spans="1:21" x14ac:dyDescent="0.35">
      <c r="A8" s="506"/>
      <c r="B8" s="512"/>
      <c r="C8" s="513"/>
      <c r="D8" s="514"/>
      <c r="E8" s="514"/>
      <c r="F8" s="514"/>
      <c r="G8" s="514"/>
      <c r="H8" s="514"/>
      <c r="I8" s="514"/>
      <c r="J8" s="514"/>
      <c r="K8" s="514"/>
      <c r="L8" s="515"/>
      <c r="M8" s="556"/>
      <c r="N8" s="557"/>
      <c r="O8" s="557"/>
      <c r="P8" s="557"/>
      <c r="Q8" s="557"/>
      <c r="R8" s="557"/>
      <c r="S8" s="557"/>
      <c r="T8" s="557"/>
      <c r="U8" s="557"/>
    </row>
    <row r="9" spans="1:21" ht="33" customHeight="1" x14ac:dyDescent="0.35">
      <c r="A9" s="506"/>
      <c r="B9" s="512"/>
      <c r="C9" s="514"/>
      <c r="D9" s="727" t="s">
        <v>514</v>
      </c>
      <c r="E9" s="727"/>
      <c r="F9" s="727"/>
      <c r="G9" s="727"/>
      <c r="H9" s="727"/>
      <c r="I9" s="727"/>
      <c r="J9" s="727"/>
      <c r="K9" s="727"/>
      <c r="L9" s="728"/>
      <c r="M9" s="556"/>
      <c r="N9" s="557"/>
      <c r="O9" s="557"/>
      <c r="P9" s="557"/>
      <c r="Q9" s="557"/>
      <c r="R9" s="557"/>
      <c r="S9" s="557"/>
      <c r="T9" s="557"/>
      <c r="U9" s="557"/>
    </row>
    <row r="10" spans="1:21" x14ac:dyDescent="0.35">
      <c r="A10" s="506"/>
      <c r="B10" s="512"/>
      <c r="C10" s="514"/>
      <c r="D10" s="514"/>
      <c r="E10" s="514"/>
      <c r="F10" s="514"/>
      <c r="G10" s="514"/>
      <c r="H10" s="514"/>
      <c r="I10" s="514"/>
      <c r="J10" s="514"/>
      <c r="K10" s="514"/>
      <c r="L10" s="515"/>
      <c r="M10" s="556"/>
      <c r="N10" s="557"/>
      <c r="O10" s="557"/>
      <c r="P10" s="557"/>
      <c r="Q10" s="557"/>
      <c r="R10" s="557"/>
      <c r="S10" s="557"/>
      <c r="T10" s="557"/>
      <c r="U10" s="557"/>
    </row>
    <row r="11" spans="1:21" ht="15" customHeight="1" x14ac:dyDescent="0.35">
      <c r="A11" s="506"/>
      <c r="B11" s="512"/>
      <c r="C11" s="729" t="s">
        <v>561</v>
      </c>
      <c r="D11" s="729"/>
      <c r="E11" s="729"/>
      <c r="F11" s="729"/>
      <c r="G11" s="729"/>
      <c r="H11" s="729"/>
      <c r="I11" s="729"/>
      <c r="J11" s="729"/>
      <c r="K11" s="729"/>
      <c r="L11" s="730"/>
      <c r="M11" s="560"/>
      <c r="N11" s="558"/>
      <c r="O11" s="558"/>
      <c r="P11" s="558"/>
      <c r="Q11" s="558"/>
      <c r="R11" s="558"/>
      <c r="S11" s="558"/>
      <c r="T11" s="558"/>
      <c r="U11" s="506"/>
    </row>
    <row r="12" spans="1:21" x14ac:dyDescent="0.35">
      <c r="A12" s="506"/>
      <c r="B12" s="512"/>
      <c r="C12" s="514"/>
      <c r="D12" s="514" t="s">
        <v>515</v>
      </c>
      <c r="E12" s="514"/>
      <c r="F12" s="514"/>
      <c r="G12" s="514"/>
      <c r="H12" s="514"/>
      <c r="I12" s="514"/>
      <c r="J12" s="514"/>
      <c r="K12" s="514"/>
      <c r="L12" s="515"/>
      <c r="M12" s="560"/>
      <c r="N12" s="558"/>
      <c r="O12" s="558"/>
      <c r="P12" s="558"/>
      <c r="Q12" s="558"/>
      <c r="R12" s="558"/>
      <c r="S12" s="558"/>
      <c r="T12" s="558"/>
      <c r="U12" s="506"/>
    </row>
    <row r="13" spans="1:21" x14ac:dyDescent="0.35">
      <c r="A13" s="506"/>
      <c r="B13" s="512"/>
      <c r="C13" s="514"/>
      <c r="D13" s="514" t="s">
        <v>516</v>
      </c>
      <c r="E13" s="514"/>
      <c r="F13" s="514"/>
      <c r="G13" s="514"/>
      <c r="H13" s="514"/>
      <c r="I13" s="514"/>
      <c r="J13" s="514"/>
      <c r="K13" s="514"/>
      <c r="L13" s="515"/>
      <c r="M13" s="560"/>
      <c r="N13" s="558"/>
      <c r="O13" s="558"/>
      <c r="P13" s="558"/>
      <c r="Q13" s="558"/>
      <c r="R13" s="558"/>
      <c r="S13" s="558"/>
      <c r="T13" s="558"/>
      <c r="U13" s="506"/>
    </row>
    <row r="14" spans="1:21" x14ac:dyDescent="0.35">
      <c r="A14" s="506"/>
      <c r="B14" s="512"/>
      <c r="C14" s="514"/>
      <c r="D14" s="727" t="s">
        <v>517</v>
      </c>
      <c r="E14" s="727"/>
      <c r="F14" s="727"/>
      <c r="G14" s="727"/>
      <c r="H14" s="727"/>
      <c r="I14" s="727"/>
      <c r="J14" s="727"/>
      <c r="K14" s="727"/>
      <c r="L14" s="728"/>
      <c r="M14" s="560"/>
      <c r="N14" s="558"/>
      <c r="O14" s="558"/>
      <c r="P14" s="558"/>
      <c r="Q14" s="558"/>
      <c r="R14" s="558"/>
      <c r="S14" s="558"/>
      <c r="T14" s="558"/>
      <c r="U14" s="506"/>
    </row>
    <row r="15" spans="1:21" x14ac:dyDescent="0.35">
      <c r="A15" s="506"/>
      <c r="B15" s="512"/>
      <c r="C15" s="514"/>
      <c r="D15" s="731"/>
      <c r="E15" s="731"/>
      <c r="F15" s="731"/>
      <c r="G15" s="731"/>
      <c r="H15" s="731"/>
      <c r="I15" s="731"/>
      <c r="J15" s="731"/>
      <c r="K15" s="731"/>
      <c r="L15" s="732"/>
      <c r="M15" s="561"/>
      <c r="N15" s="558"/>
      <c r="O15" s="558"/>
      <c r="P15" s="558"/>
      <c r="Q15" s="558"/>
      <c r="R15" s="558"/>
      <c r="S15" s="558"/>
      <c r="T15" s="558"/>
      <c r="U15" s="506"/>
    </row>
    <row r="16" spans="1:21" x14ac:dyDescent="0.35">
      <c r="A16" s="506"/>
      <c r="B16" s="512"/>
      <c r="C16" s="514"/>
      <c r="D16" s="514" t="s">
        <v>518</v>
      </c>
      <c r="E16" s="514"/>
      <c r="F16" s="514"/>
      <c r="G16" s="514"/>
      <c r="H16" s="514"/>
      <c r="I16" s="514"/>
      <c r="J16" s="514"/>
      <c r="K16" s="514"/>
      <c r="L16" s="515"/>
      <c r="M16" s="506"/>
      <c r="N16" s="506"/>
      <c r="O16" s="506"/>
      <c r="P16" s="506"/>
      <c r="Q16" s="506"/>
      <c r="R16" s="506"/>
      <c r="S16" s="506"/>
      <c r="T16" s="506"/>
      <c r="U16" s="506"/>
    </row>
    <row r="17" spans="1:21" x14ac:dyDescent="0.35">
      <c r="A17" s="506"/>
      <c r="B17" s="512"/>
      <c r="C17" s="514"/>
      <c r="D17" s="514" t="s">
        <v>519</v>
      </c>
      <c r="E17" s="514"/>
      <c r="F17" s="514"/>
      <c r="G17" s="514"/>
      <c r="H17" s="514"/>
      <c r="I17" s="514"/>
      <c r="J17" s="514"/>
      <c r="K17" s="514"/>
      <c r="L17" s="515"/>
      <c r="M17" s="506"/>
      <c r="N17" s="506"/>
      <c r="O17" s="506"/>
      <c r="P17" s="506"/>
      <c r="Q17" s="506"/>
      <c r="R17" s="506"/>
      <c r="S17" s="506"/>
      <c r="T17" s="506"/>
      <c r="U17" s="506"/>
    </row>
    <row r="18" spans="1:21" x14ac:dyDescent="0.35">
      <c r="A18" s="506"/>
      <c r="B18" s="512"/>
      <c r="C18" s="514"/>
      <c r="D18" s="514" t="s">
        <v>520</v>
      </c>
      <c r="E18" s="514"/>
      <c r="F18" s="514"/>
      <c r="G18" s="514"/>
      <c r="H18" s="514"/>
      <c r="I18" s="514"/>
      <c r="J18" s="514"/>
      <c r="K18" s="514"/>
      <c r="L18" s="515"/>
      <c r="M18" s="506"/>
      <c r="N18" s="506"/>
      <c r="O18" s="506"/>
      <c r="P18" s="506"/>
      <c r="Q18" s="506"/>
      <c r="R18" s="506"/>
      <c r="S18" s="506"/>
      <c r="T18" s="506"/>
      <c r="U18" s="506"/>
    </row>
    <row r="19" spans="1:21" x14ac:dyDescent="0.35">
      <c r="A19" s="506"/>
      <c r="B19" s="512"/>
      <c r="C19" s="514"/>
      <c r="D19" s="514"/>
      <c r="E19" s="514"/>
      <c r="F19" s="514"/>
      <c r="G19" s="514"/>
      <c r="H19" s="514"/>
      <c r="I19" s="514"/>
      <c r="J19" s="514"/>
      <c r="K19" s="514"/>
      <c r="L19" s="515"/>
      <c r="M19" s="506"/>
      <c r="N19" s="506"/>
      <c r="O19" s="506"/>
      <c r="P19" s="506"/>
      <c r="Q19" s="506"/>
      <c r="R19" s="506"/>
      <c r="S19" s="506"/>
      <c r="T19" s="506"/>
      <c r="U19" s="506"/>
    </row>
    <row r="20" spans="1:21" ht="15.75" customHeight="1" x14ac:dyDescent="0.35">
      <c r="A20" s="506"/>
      <c r="B20" s="512"/>
      <c r="C20" s="513"/>
      <c r="D20" s="514"/>
      <c r="E20" s="514"/>
      <c r="F20" s="514"/>
      <c r="G20" s="514"/>
      <c r="H20" s="514"/>
      <c r="I20" s="514"/>
      <c r="J20" s="514"/>
      <c r="K20" s="514"/>
      <c r="L20" s="515"/>
      <c r="M20" s="506"/>
      <c r="N20" s="722" t="s">
        <v>522</v>
      </c>
      <c r="O20" s="722"/>
      <c r="P20" s="722"/>
      <c r="Q20" s="722"/>
      <c r="R20" s="506"/>
      <c r="S20" s="506"/>
      <c r="T20" s="506"/>
      <c r="U20" s="506"/>
    </row>
    <row r="21" spans="1:21" ht="15.75" customHeight="1" x14ac:dyDescent="0.35">
      <c r="A21" s="506"/>
      <c r="B21" s="512"/>
      <c r="C21" s="726" t="s">
        <v>521</v>
      </c>
      <c r="D21" s="726"/>
      <c r="E21" s="726"/>
      <c r="F21" s="726"/>
      <c r="G21" s="726"/>
      <c r="H21" s="726"/>
      <c r="I21" s="726"/>
      <c r="J21" s="726"/>
      <c r="K21" s="726"/>
      <c r="L21" s="515"/>
      <c r="M21" s="506"/>
      <c r="N21" s="722"/>
      <c r="O21" s="722"/>
      <c r="P21" s="722"/>
      <c r="Q21" s="722"/>
      <c r="R21" s="506"/>
      <c r="S21" s="506"/>
      <c r="T21" s="506"/>
      <c r="U21" s="506"/>
    </row>
    <row r="22" spans="1:21" x14ac:dyDescent="0.35">
      <c r="A22" s="506"/>
      <c r="B22" s="512"/>
      <c r="C22" s="516"/>
      <c r="D22" s="516"/>
      <c r="E22" s="516"/>
      <c r="F22" s="516"/>
      <c r="G22" s="516"/>
      <c r="H22" s="516"/>
      <c r="I22" s="516"/>
      <c r="J22" s="105" t="str">
        <f>"1000 merkkiä 
("&amp;TEXT(LEN(C23),"0")&amp;" käytetty)"</f>
        <v>1000 merkkiä 
(0 käytetty)</v>
      </c>
      <c r="K22" s="516"/>
      <c r="L22" s="515"/>
      <c r="M22" s="506"/>
      <c r="N22" s="722"/>
      <c r="O22" s="722"/>
      <c r="P22" s="722"/>
      <c r="Q22" s="722"/>
      <c r="R22" s="506"/>
      <c r="S22" s="506"/>
      <c r="T22" s="506"/>
      <c r="U22" s="506"/>
    </row>
    <row r="23" spans="1:21" ht="246" customHeight="1" x14ac:dyDescent="0.35">
      <c r="A23" s="506"/>
      <c r="B23" s="512"/>
      <c r="C23" s="674"/>
      <c r="D23" s="674"/>
      <c r="E23" s="674"/>
      <c r="F23" s="674"/>
      <c r="G23" s="674"/>
      <c r="H23" s="674"/>
      <c r="I23" s="674"/>
      <c r="J23" s="674"/>
      <c r="K23" s="674"/>
      <c r="L23" s="515"/>
      <c r="M23" s="506"/>
      <c r="N23" s="722"/>
      <c r="O23" s="722"/>
      <c r="P23" s="722"/>
      <c r="Q23" s="722"/>
      <c r="R23" s="506"/>
      <c r="S23" s="506"/>
      <c r="T23" s="507"/>
      <c r="U23" s="506"/>
    </row>
    <row r="24" spans="1:21" x14ac:dyDescent="0.35">
      <c r="A24" s="506"/>
      <c r="B24" s="512"/>
      <c r="C24" s="514"/>
      <c r="D24" s="514"/>
      <c r="E24" s="514"/>
      <c r="F24" s="514"/>
      <c r="G24" s="514"/>
      <c r="H24" s="514"/>
      <c r="I24" s="514"/>
      <c r="J24" s="514"/>
      <c r="K24" s="514"/>
      <c r="L24" s="515"/>
      <c r="M24" s="507"/>
      <c r="N24" s="507"/>
      <c r="O24" s="507"/>
      <c r="P24" s="507"/>
      <c r="Q24" s="507"/>
      <c r="R24" s="507"/>
      <c r="S24" s="507"/>
      <c r="T24" s="507"/>
      <c r="U24" s="506"/>
    </row>
    <row r="25" spans="1:21" ht="29.65" customHeight="1" x14ac:dyDescent="0.35">
      <c r="A25" s="506"/>
      <c r="B25" s="512"/>
      <c r="C25" s="726" t="s">
        <v>523</v>
      </c>
      <c r="D25" s="726"/>
      <c r="E25" s="726"/>
      <c r="F25" s="726"/>
      <c r="G25" s="726"/>
      <c r="H25" s="726"/>
      <c r="I25" s="726"/>
      <c r="J25" s="726"/>
      <c r="K25" s="726"/>
      <c r="L25" s="515"/>
      <c r="M25" s="506"/>
      <c r="N25" s="722" t="s">
        <v>524</v>
      </c>
      <c r="O25" s="722"/>
      <c r="P25" s="722"/>
      <c r="Q25" s="722"/>
      <c r="R25" s="507"/>
      <c r="S25" s="507"/>
      <c r="T25" s="507"/>
      <c r="U25" s="507"/>
    </row>
    <row r="26" spans="1:21" x14ac:dyDescent="0.35">
      <c r="A26" s="506"/>
      <c r="B26" s="512"/>
      <c r="C26" s="518"/>
      <c r="D26" s="518"/>
      <c r="E26" s="518"/>
      <c r="F26" s="518"/>
      <c r="G26" s="518"/>
      <c r="H26" s="518"/>
      <c r="I26" s="518"/>
      <c r="J26" s="105" t="str">
        <f>"1000 merkkiä 
("&amp;TEXT(LEN(C27),"0")&amp;" käytetty)"</f>
        <v>1000 merkkiä 
(0 käytetty)</v>
      </c>
      <c r="K26" s="518"/>
      <c r="L26" s="515"/>
      <c r="M26" s="506"/>
      <c r="N26" s="722"/>
      <c r="O26" s="722"/>
      <c r="P26" s="722"/>
      <c r="Q26" s="722"/>
      <c r="R26" s="507"/>
      <c r="S26" s="507"/>
      <c r="T26" s="507"/>
      <c r="U26" s="507"/>
    </row>
    <row r="27" spans="1:21" ht="246" customHeight="1" x14ac:dyDescent="0.35">
      <c r="A27" s="506"/>
      <c r="B27" s="512"/>
      <c r="C27" s="674"/>
      <c r="D27" s="674"/>
      <c r="E27" s="674"/>
      <c r="F27" s="674"/>
      <c r="G27" s="674"/>
      <c r="H27" s="674"/>
      <c r="I27" s="674"/>
      <c r="J27" s="674"/>
      <c r="K27" s="674"/>
      <c r="L27" s="515"/>
      <c r="M27" s="506"/>
      <c r="N27" s="722"/>
      <c r="O27" s="722"/>
      <c r="P27" s="722"/>
      <c r="Q27" s="722"/>
      <c r="R27" s="507"/>
      <c r="S27" s="507"/>
      <c r="T27" s="506"/>
      <c r="U27" s="506"/>
    </row>
    <row r="28" spans="1:21" x14ac:dyDescent="0.35">
      <c r="A28" s="506"/>
      <c r="B28" s="512"/>
      <c r="C28" s="517"/>
      <c r="D28" s="514"/>
      <c r="E28" s="514"/>
      <c r="F28" s="514"/>
      <c r="G28" s="514"/>
      <c r="H28" s="514"/>
      <c r="I28" s="514"/>
      <c r="J28" s="514"/>
      <c r="K28" s="514"/>
      <c r="L28" s="515"/>
      <c r="M28" s="508"/>
      <c r="N28" s="508"/>
      <c r="O28" s="508"/>
      <c r="P28" s="508"/>
      <c r="Q28" s="508"/>
      <c r="R28" s="507"/>
      <c r="S28" s="507"/>
      <c r="T28" s="508"/>
      <c r="U28" s="506"/>
    </row>
    <row r="29" spans="1:21" x14ac:dyDescent="0.35">
      <c r="A29" s="506"/>
      <c r="B29" s="512"/>
      <c r="C29" s="513" t="s">
        <v>525</v>
      </c>
      <c r="D29" s="514"/>
      <c r="E29" s="514"/>
      <c r="F29" s="514"/>
      <c r="G29" s="514"/>
      <c r="H29" s="514"/>
      <c r="I29" s="514"/>
      <c r="J29" s="514"/>
      <c r="K29" s="514"/>
      <c r="L29" s="515"/>
      <c r="M29" s="506"/>
      <c r="N29" s="507"/>
      <c r="O29" s="507"/>
      <c r="P29" s="507"/>
      <c r="Q29" s="507"/>
      <c r="R29" s="506"/>
      <c r="S29" s="506"/>
      <c r="T29" s="506"/>
      <c r="U29" s="506"/>
    </row>
    <row r="30" spans="1:21" ht="15.75" customHeight="1" x14ac:dyDescent="0.35">
      <c r="A30" s="506"/>
      <c r="B30" s="512"/>
      <c r="C30" s="513"/>
      <c r="D30" s="514"/>
      <c r="E30" s="514"/>
      <c r="F30" s="514"/>
      <c r="G30" s="514"/>
      <c r="H30" s="514"/>
      <c r="I30" s="514"/>
      <c r="J30" s="514"/>
      <c r="K30" s="514"/>
      <c r="L30" s="515"/>
      <c r="M30" s="506"/>
      <c r="N30" s="507"/>
      <c r="O30" s="507"/>
      <c r="P30" s="507"/>
      <c r="Q30" s="507"/>
      <c r="R30" s="506"/>
      <c r="S30" s="506"/>
      <c r="T30" s="506"/>
      <c r="U30" s="506"/>
    </row>
    <row r="31" spans="1:21" ht="15.75" customHeight="1" x14ac:dyDescent="0.35">
      <c r="A31" s="506"/>
      <c r="B31" s="512"/>
      <c r="C31" s="723" t="s">
        <v>526</v>
      </c>
      <c r="D31" s="723"/>
      <c r="E31" s="723"/>
      <c r="F31" s="723"/>
      <c r="G31" s="723"/>
      <c r="H31" s="723"/>
      <c r="I31" s="723"/>
      <c r="J31" s="723"/>
      <c r="K31" s="723"/>
      <c r="L31" s="724"/>
      <c r="M31" s="506"/>
      <c r="N31" s="507"/>
      <c r="O31" s="507"/>
      <c r="P31" s="507"/>
      <c r="Q31" s="507"/>
      <c r="R31" s="506"/>
      <c r="S31" s="506"/>
      <c r="T31" s="506"/>
      <c r="U31" s="506"/>
    </row>
    <row r="32" spans="1:21" ht="31.5" customHeight="1" x14ac:dyDescent="0.35">
      <c r="A32" s="506"/>
      <c r="B32" s="512"/>
      <c r="C32" s="725" t="s">
        <v>528</v>
      </c>
      <c r="D32" s="725"/>
      <c r="E32" s="725"/>
      <c r="F32" s="725"/>
      <c r="G32" s="725"/>
      <c r="H32" s="725"/>
      <c r="I32" s="725"/>
      <c r="J32" s="725"/>
      <c r="K32" s="514"/>
      <c r="L32" s="519"/>
      <c r="M32" s="506"/>
      <c r="N32" s="507"/>
      <c r="O32" s="507"/>
      <c r="P32" s="507"/>
      <c r="Q32" s="507"/>
      <c r="R32" s="506"/>
      <c r="S32" s="506"/>
      <c r="T32" s="507"/>
      <c r="U32" s="506"/>
    </row>
    <row r="33" spans="1:21" x14ac:dyDescent="0.35">
      <c r="A33" s="506"/>
      <c r="B33" s="512"/>
      <c r="C33" s="520"/>
      <c r="D33" s="520"/>
      <c r="E33" s="520"/>
      <c r="F33" s="520"/>
      <c r="G33" s="520"/>
      <c r="H33" s="520"/>
      <c r="I33" s="520"/>
      <c r="J33" s="105" t="str">
        <f>"1000 merkkiä 
("&amp;TEXT(LEN(C34),"0")&amp;" käytetty)"</f>
        <v>1000 merkkiä 
(0 käytetty)</v>
      </c>
      <c r="K33" s="514"/>
      <c r="L33" s="519"/>
      <c r="M33" s="506"/>
      <c r="N33" s="507"/>
      <c r="O33" s="507"/>
      <c r="P33" s="507"/>
      <c r="Q33" s="507"/>
      <c r="R33" s="506"/>
      <c r="S33" s="506"/>
      <c r="T33" s="507"/>
      <c r="U33" s="506"/>
    </row>
    <row r="34" spans="1:21" ht="246" customHeight="1" x14ac:dyDescent="0.35">
      <c r="A34" s="506"/>
      <c r="B34" s="512"/>
      <c r="C34" s="674"/>
      <c r="D34" s="674"/>
      <c r="E34" s="674"/>
      <c r="F34" s="674"/>
      <c r="G34" s="674"/>
      <c r="H34" s="674"/>
      <c r="I34" s="674"/>
      <c r="J34" s="674"/>
      <c r="K34" s="674"/>
      <c r="L34" s="515"/>
      <c r="M34" s="507"/>
      <c r="N34" s="722" t="s">
        <v>527</v>
      </c>
      <c r="O34" s="722"/>
      <c r="P34" s="722"/>
      <c r="Q34" s="722"/>
      <c r="R34" s="506"/>
      <c r="S34" s="506"/>
      <c r="T34" s="507"/>
      <c r="U34" s="506"/>
    </row>
    <row r="35" spans="1:21" x14ac:dyDescent="0.35">
      <c r="A35" s="506"/>
      <c r="B35" s="512"/>
      <c r="C35" s="514"/>
      <c r="D35" s="514"/>
      <c r="E35" s="514"/>
      <c r="F35" s="514"/>
      <c r="G35" s="514"/>
      <c r="H35" s="514"/>
      <c r="I35" s="514"/>
      <c r="J35" s="514"/>
      <c r="K35" s="514"/>
      <c r="L35" s="515"/>
      <c r="M35" s="507"/>
      <c r="N35" s="722"/>
      <c r="O35" s="722"/>
      <c r="P35" s="722"/>
      <c r="Q35" s="722"/>
      <c r="R35" s="506"/>
      <c r="S35" s="506"/>
      <c r="T35" s="507"/>
      <c r="U35" s="506"/>
    </row>
    <row r="36" spans="1:21" x14ac:dyDescent="0.35">
      <c r="A36" s="506"/>
      <c r="B36" s="521"/>
      <c r="C36" s="522"/>
      <c r="D36" s="522"/>
      <c r="E36" s="522"/>
      <c r="F36" s="522"/>
      <c r="G36" s="522"/>
      <c r="H36" s="522"/>
      <c r="I36" s="522"/>
      <c r="J36" s="522"/>
      <c r="K36" s="522"/>
      <c r="L36" s="523"/>
      <c r="M36" s="507"/>
      <c r="N36" s="722"/>
      <c r="O36" s="722"/>
      <c r="P36" s="722"/>
      <c r="Q36" s="722"/>
      <c r="R36" s="506"/>
      <c r="S36" s="506"/>
      <c r="T36" s="507"/>
      <c r="U36" s="506"/>
    </row>
    <row r="37" spans="1:21" x14ac:dyDescent="0.35">
      <c r="A37" s="506"/>
      <c r="B37" s="506"/>
      <c r="C37" s="506"/>
      <c r="D37" s="506"/>
      <c r="E37" s="506"/>
      <c r="F37" s="506"/>
      <c r="G37" s="506"/>
      <c r="H37" s="506"/>
      <c r="I37" s="506"/>
      <c r="J37" s="506"/>
      <c r="K37" s="506"/>
      <c r="L37" s="506"/>
      <c r="M37" s="506"/>
      <c r="N37" s="722"/>
      <c r="O37" s="722"/>
      <c r="P37" s="722"/>
      <c r="Q37" s="722"/>
      <c r="R37" s="506"/>
      <c r="S37" s="506"/>
      <c r="T37" s="506"/>
      <c r="U37" s="506"/>
    </row>
    <row r="38" spans="1:21" x14ac:dyDescent="0.35">
      <c r="A38" s="506"/>
      <c r="B38" s="506"/>
      <c r="C38" s="506"/>
      <c r="D38" s="506"/>
      <c r="E38" s="506"/>
      <c r="F38" s="506"/>
      <c r="G38" s="506"/>
      <c r="H38" s="506"/>
      <c r="I38" s="506"/>
      <c r="J38" s="506"/>
      <c r="K38" s="506"/>
      <c r="L38" s="506"/>
      <c r="M38" s="507"/>
      <c r="N38" s="722"/>
      <c r="O38" s="722"/>
      <c r="P38" s="722"/>
      <c r="Q38" s="722"/>
      <c r="R38" s="506"/>
      <c r="S38" s="506"/>
      <c r="T38" s="507"/>
      <c r="U38" s="506"/>
    </row>
    <row r="39" spans="1:21" x14ac:dyDescent="0.35">
      <c r="A39" s="506"/>
      <c r="B39" s="506"/>
      <c r="C39" s="506"/>
      <c r="D39" s="506"/>
      <c r="E39" s="506"/>
      <c r="F39" s="506"/>
      <c r="G39" s="506"/>
      <c r="H39" s="506"/>
      <c r="I39" s="506"/>
      <c r="J39" s="506"/>
      <c r="K39" s="506"/>
      <c r="L39" s="506"/>
      <c r="M39" s="507"/>
      <c r="N39" s="722"/>
      <c r="O39" s="722"/>
      <c r="P39" s="722"/>
      <c r="Q39" s="722"/>
      <c r="R39" s="506"/>
      <c r="S39" s="506"/>
      <c r="T39" s="507"/>
      <c r="U39" s="506"/>
    </row>
    <row r="40" spans="1:21" x14ac:dyDescent="0.35">
      <c r="A40" s="506"/>
      <c r="B40" s="506"/>
      <c r="C40" s="506"/>
      <c r="D40" s="506"/>
      <c r="E40" s="506"/>
      <c r="F40" s="506"/>
      <c r="G40" s="506"/>
      <c r="H40" s="506"/>
      <c r="I40" s="506"/>
      <c r="J40" s="506"/>
      <c r="K40" s="506"/>
      <c r="L40" s="506"/>
      <c r="M40" s="506"/>
      <c r="N40" s="722"/>
      <c r="O40" s="722"/>
      <c r="P40" s="722"/>
      <c r="Q40" s="722"/>
      <c r="R40" s="506"/>
      <c r="S40" s="506"/>
      <c r="T40" s="506"/>
      <c r="U40" s="506"/>
    </row>
    <row r="41" spans="1:21" x14ac:dyDescent="0.35">
      <c r="A41" s="506"/>
      <c r="B41" s="506"/>
      <c r="C41" s="506"/>
      <c r="D41" s="506"/>
      <c r="E41" s="506"/>
      <c r="F41" s="506"/>
      <c r="G41" s="506"/>
      <c r="H41" s="506"/>
      <c r="I41" s="506"/>
      <c r="J41" s="506"/>
      <c r="K41" s="506"/>
      <c r="L41" s="506"/>
      <c r="M41" s="506"/>
      <c r="N41" s="506"/>
      <c r="O41" s="506"/>
      <c r="P41" s="506"/>
      <c r="Q41" s="506"/>
      <c r="R41" s="506"/>
      <c r="S41" s="506"/>
      <c r="T41" s="506"/>
      <c r="U41" s="506"/>
    </row>
    <row r="42" spans="1:21" x14ac:dyDescent="0.35">
      <c r="A42" s="506"/>
      <c r="M42" s="506"/>
      <c r="N42" s="506"/>
      <c r="O42" s="506"/>
      <c r="P42" s="506"/>
      <c r="Q42" s="506"/>
      <c r="R42" s="506"/>
      <c r="S42" s="506"/>
      <c r="T42" s="506"/>
      <c r="U42" s="506"/>
    </row>
    <row r="43" spans="1:21" x14ac:dyDescent="0.35">
      <c r="A43" s="506"/>
      <c r="M43" s="506"/>
      <c r="N43" s="506"/>
      <c r="O43" s="506"/>
      <c r="P43" s="506"/>
      <c r="Q43" s="506"/>
      <c r="R43" s="506"/>
      <c r="S43" s="506"/>
      <c r="T43" s="506"/>
      <c r="U43" s="506"/>
    </row>
    <row r="44" spans="1:21" x14ac:dyDescent="0.35">
      <c r="A44" s="506"/>
      <c r="M44" s="506"/>
      <c r="N44" s="506"/>
      <c r="O44" s="506"/>
      <c r="P44" s="506"/>
      <c r="Q44" s="506"/>
      <c r="R44" s="506"/>
      <c r="S44" s="506"/>
      <c r="T44" s="506"/>
      <c r="U44" s="506"/>
    </row>
    <row r="45" spans="1:21" x14ac:dyDescent="0.35">
      <c r="A45" s="506"/>
      <c r="M45" s="506"/>
      <c r="N45" s="506"/>
      <c r="O45" s="506"/>
      <c r="P45" s="506"/>
      <c r="Q45" s="506"/>
      <c r="R45" s="506"/>
      <c r="S45" s="506"/>
      <c r="T45" s="506"/>
      <c r="U45" s="506"/>
    </row>
    <row r="46" spans="1:21" x14ac:dyDescent="0.35">
      <c r="A46" s="506"/>
      <c r="M46" s="506"/>
      <c r="N46" s="506"/>
      <c r="O46" s="506"/>
      <c r="P46" s="506"/>
      <c r="Q46" s="506"/>
      <c r="R46" s="506"/>
      <c r="S46" s="506"/>
      <c r="T46" s="506"/>
      <c r="U46" s="506"/>
    </row>
  </sheetData>
  <sheetProtection sheet="1" selectLockedCells="1"/>
  <mergeCells count="14">
    <mergeCell ref="N34:Q40"/>
    <mergeCell ref="C34:K34"/>
    <mergeCell ref="C31:L31"/>
    <mergeCell ref="C32:J32"/>
    <mergeCell ref="N3:P3"/>
    <mergeCell ref="N20:Q23"/>
    <mergeCell ref="N25:Q27"/>
    <mergeCell ref="C25:K25"/>
    <mergeCell ref="C27:K27"/>
    <mergeCell ref="D9:L9"/>
    <mergeCell ref="C11:L11"/>
    <mergeCell ref="C21:K21"/>
    <mergeCell ref="C23:K23"/>
    <mergeCell ref="D14:L15"/>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00000000-0002-0000-0D00-000000000000}">
      <formula1>1000</formula1>
    </dataValidation>
  </dataValidations>
  <hyperlinks>
    <hyperlink ref="N3:P3" location="'Aloita tästä'!A1" display="PALAA TÄSTÄ KANSISIVULLE" xr:uid="{00000000-0004-0000-0D00-000000000000}"/>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8C2F-679E-489E-BA0F-925D4C261541}">
  <sheetPr codeName="Taul13"/>
  <dimension ref="A1:AA201"/>
  <sheetViews>
    <sheetView showGridLines="0" zoomScale="89" zoomScaleNormal="100" workbookViewId="0">
      <selection activeCell="C188" sqref="C188:J188"/>
    </sheetView>
  </sheetViews>
  <sheetFormatPr defaultColWidth="9.23046875" defaultRowHeight="15.5" x14ac:dyDescent="0.35"/>
  <cols>
    <col min="1" max="2" width="3.765625" style="20" customWidth="1"/>
    <col min="3" max="10" width="9.23046875" style="20"/>
    <col min="11" max="11" width="2.765625" style="20" customWidth="1"/>
    <col min="12" max="12" width="3.07421875" style="20" customWidth="1"/>
    <col min="13" max="16384" width="9.23046875" style="20"/>
  </cols>
  <sheetData>
    <row r="1" spans="1:27" ht="16.149999999999999" customHeight="1" x14ac:dyDescent="0.35">
      <c r="A1" s="3" t="s">
        <v>378</v>
      </c>
      <c r="B1" s="3"/>
    </row>
    <row r="2" spans="1:27" ht="16.149999999999999" customHeight="1" x14ac:dyDescent="0.35">
      <c r="A2" s="3"/>
      <c r="B2" s="3"/>
      <c r="O2" s="639" t="s">
        <v>88</v>
      </c>
      <c r="P2" s="640"/>
      <c r="Q2" s="641"/>
    </row>
    <row r="3" spans="1:27" ht="34.5" customHeight="1" x14ac:dyDescent="0.35">
      <c r="B3" s="401"/>
      <c r="C3" s="734" t="s">
        <v>467</v>
      </c>
      <c r="D3" s="734"/>
      <c r="E3" s="734"/>
      <c r="F3" s="734"/>
      <c r="G3" s="734"/>
      <c r="H3" s="734"/>
      <c r="I3" s="734"/>
      <c r="J3" s="734"/>
      <c r="K3" s="735"/>
    </row>
    <row r="4" spans="1:27" ht="35.25" customHeight="1" x14ac:dyDescent="0.35">
      <c r="B4" s="143"/>
      <c r="C4" s="403"/>
      <c r="D4" s="52"/>
      <c r="E4" s="52"/>
      <c r="F4" s="52"/>
      <c r="G4" s="52"/>
      <c r="H4" s="52"/>
      <c r="I4" s="52"/>
      <c r="J4" s="52"/>
      <c r="K4" s="49"/>
      <c r="M4" s="661" t="s">
        <v>541</v>
      </c>
      <c r="N4" s="661"/>
      <c r="O4" s="661"/>
      <c r="P4" s="661"/>
      <c r="Q4" s="661"/>
      <c r="R4" s="661"/>
    </row>
    <row r="5" spans="1:27" ht="16.149999999999999" customHeight="1" x14ac:dyDescent="0.35">
      <c r="B5" s="143"/>
      <c r="C5" s="52"/>
      <c r="D5" s="52"/>
      <c r="E5" s="52"/>
      <c r="F5" s="52"/>
      <c r="G5" s="52"/>
      <c r="H5" s="52"/>
      <c r="I5" s="52"/>
      <c r="J5" s="52"/>
      <c r="K5" s="49"/>
    </row>
    <row r="6" spans="1:27" ht="16.149999999999999" customHeight="1" x14ac:dyDescent="0.35">
      <c r="B6" s="143"/>
      <c r="C6" s="52" t="s">
        <v>468</v>
      </c>
      <c r="D6" s="52"/>
      <c r="E6" s="52"/>
      <c r="F6" s="52"/>
      <c r="G6" s="153"/>
      <c r="H6" s="52"/>
      <c r="I6" s="52"/>
      <c r="J6" s="52"/>
      <c r="K6" s="49"/>
      <c r="M6" s="736" t="s">
        <v>530</v>
      </c>
      <c r="N6" s="736"/>
      <c r="O6" s="736"/>
      <c r="P6" s="736"/>
      <c r="Q6" s="736"/>
      <c r="R6" s="736"/>
      <c r="S6" s="154"/>
      <c r="T6" s="154"/>
      <c r="U6" s="154"/>
      <c r="V6" s="140"/>
      <c r="W6" s="140"/>
      <c r="X6" s="140"/>
      <c r="Y6" s="140"/>
      <c r="Z6" s="140"/>
      <c r="AA6" s="140"/>
    </row>
    <row r="7" spans="1:27" s="129" customFormat="1" ht="16.149999999999999" customHeight="1" x14ac:dyDescent="0.35">
      <c r="B7" s="402"/>
      <c r="C7" s="564" t="s">
        <v>2</v>
      </c>
      <c r="D7" s="564"/>
      <c r="E7" s="106"/>
      <c r="F7" s="564" t="s">
        <v>3</v>
      </c>
      <c r="G7" s="91"/>
      <c r="H7" s="91"/>
      <c r="I7" s="91"/>
      <c r="J7" s="91"/>
      <c r="K7" s="92"/>
      <c r="L7" s="20"/>
      <c r="M7" s="736"/>
      <c r="N7" s="736"/>
      <c r="O7" s="736"/>
      <c r="P7" s="736"/>
      <c r="Q7" s="736"/>
      <c r="R7" s="736"/>
    </row>
    <row r="8" spans="1:27" s="129" customFormat="1" ht="16.149999999999999" customHeight="1" x14ac:dyDescent="0.35">
      <c r="B8" s="402"/>
      <c r="C8" s="564"/>
      <c r="D8" s="564"/>
      <c r="E8" s="106"/>
      <c r="F8" s="564"/>
      <c r="G8" s="91"/>
      <c r="H8" s="91"/>
      <c r="I8" s="91"/>
      <c r="J8" s="91"/>
      <c r="K8" s="92"/>
      <c r="L8" s="20"/>
      <c r="M8" s="736"/>
      <c r="N8" s="736"/>
      <c r="O8" s="736"/>
      <c r="P8" s="736"/>
      <c r="Q8" s="736"/>
      <c r="R8" s="736"/>
    </row>
    <row r="9" spans="1:27" s="129" customFormat="1" ht="16.149999999999999" customHeight="1" x14ac:dyDescent="0.35">
      <c r="B9" s="402"/>
      <c r="C9" s="52" t="s">
        <v>102</v>
      </c>
      <c r="D9" s="52"/>
      <c r="E9" s="52"/>
      <c r="F9" s="52"/>
      <c r="G9" s="52"/>
      <c r="H9" s="91"/>
      <c r="I9" s="91"/>
      <c r="J9" s="91"/>
      <c r="K9" s="92"/>
      <c r="L9" s="20"/>
      <c r="M9" s="736"/>
      <c r="N9" s="736"/>
      <c r="O9" s="736"/>
      <c r="P9" s="736"/>
      <c r="Q9" s="736"/>
      <c r="R9" s="736"/>
    </row>
    <row r="10" spans="1:27" s="129" customFormat="1" ht="16.149999999999999" customHeight="1" x14ac:dyDescent="0.35">
      <c r="B10" s="402"/>
      <c r="C10" s="564" t="s">
        <v>2</v>
      </c>
      <c r="D10" s="564"/>
      <c r="E10" s="106"/>
      <c r="F10" s="564" t="s">
        <v>3</v>
      </c>
      <c r="G10" s="91"/>
      <c r="H10" s="91"/>
      <c r="I10" s="91"/>
      <c r="J10" s="91"/>
      <c r="K10" s="92"/>
      <c r="L10" s="20"/>
      <c r="M10" s="736"/>
      <c r="N10" s="736"/>
      <c r="O10" s="736"/>
      <c r="P10" s="736"/>
      <c r="Q10" s="736"/>
      <c r="R10" s="736"/>
    </row>
    <row r="11" spans="1:27" s="129" customFormat="1" ht="16.149999999999999" customHeight="1" x14ac:dyDescent="0.35">
      <c r="B11" s="402"/>
      <c r="C11" s="564"/>
      <c r="D11" s="564"/>
      <c r="E11" s="106"/>
      <c r="F11" s="564"/>
      <c r="G11" s="91"/>
      <c r="H11" s="91"/>
      <c r="I11" s="91"/>
      <c r="J11" s="91"/>
      <c r="K11" s="92"/>
      <c r="L11" s="20"/>
      <c r="M11" s="736"/>
      <c r="N11" s="736"/>
      <c r="O11" s="736"/>
      <c r="P11" s="736"/>
      <c r="Q11" s="736"/>
      <c r="R11" s="736"/>
    </row>
    <row r="12" spans="1:27" s="129" customFormat="1" ht="16.149999999999999" customHeight="1" x14ac:dyDescent="0.35">
      <c r="B12" s="402"/>
      <c r="C12" s="52" t="s">
        <v>103</v>
      </c>
      <c r="D12" s="52"/>
      <c r="E12" s="52"/>
      <c r="F12" s="52"/>
      <c r="G12" s="52"/>
      <c r="H12" s="91"/>
      <c r="I12" s="91"/>
      <c r="J12" s="91"/>
      <c r="K12" s="92"/>
      <c r="L12" s="20"/>
      <c r="M12" s="736"/>
      <c r="N12" s="736"/>
      <c r="O12" s="736"/>
      <c r="P12" s="736"/>
      <c r="Q12" s="736"/>
      <c r="R12" s="736"/>
    </row>
    <row r="13" spans="1:27" s="129" customFormat="1" ht="16.149999999999999" customHeight="1" x14ac:dyDescent="0.35">
      <c r="B13" s="402"/>
      <c r="C13" s="564" t="s">
        <v>2</v>
      </c>
      <c r="D13" s="564"/>
      <c r="E13" s="106"/>
      <c r="F13" s="564" t="s">
        <v>3</v>
      </c>
      <c r="G13" s="91"/>
      <c r="H13" s="91"/>
      <c r="I13" s="91"/>
      <c r="J13" s="91"/>
      <c r="K13" s="92"/>
      <c r="L13" s="20"/>
      <c r="M13" s="736"/>
      <c r="N13" s="736"/>
      <c r="O13" s="736"/>
      <c r="P13" s="736"/>
      <c r="Q13" s="736"/>
      <c r="R13" s="736"/>
    </row>
    <row r="14" spans="1:27" ht="16.149999999999999" customHeight="1" x14ac:dyDescent="0.35">
      <c r="B14" s="143"/>
      <c r="C14" s="52"/>
      <c r="D14" s="52"/>
      <c r="E14" s="52"/>
      <c r="F14" s="52"/>
      <c r="G14" s="52"/>
      <c r="H14" s="52"/>
      <c r="I14" s="52"/>
      <c r="J14" s="52"/>
      <c r="K14" s="49"/>
      <c r="M14" s="104"/>
    </row>
    <row r="15" spans="1:27" ht="16.149999999999999" customHeight="1" x14ac:dyDescent="0.35">
      <c r="B15" s="143"/>
      <c r="C15" s="52"/>
      <c r="D15" s="52"/>
      <c r="E15" s="52"/>
      <c r="F15" s="52"/>
      <c r="G15" s="52"/>
      <c r="H15" s="52"/>
      <c r="I15" s="52"/>
      <c r="J15" s="52"/>
      <c r="K15" s="49"/>
      <c r="M15" s="661" t="s">
        <v>106</v>
      </c>
      <c r="N15" s="661"/>
      <c r="O15" s="661"/>
      <c r="P15" s="661"/>
      <c r="Q15" s="661"/>
      <c r="R15" s="661"/>
    </row>
    <row r="16" spans="1:27" ht="16.149999999999999" customHeight="1" x14ac:dyDescent="0.35">
      <c r="B16" s="143"/>
      <c r="C16" s="52" t="s">
        <v>23</v>
      </c>
      <c r="D16" s="52"/>
      <c r="E16" s="600"/>
      <c r="F16" s="601"/>
      <c r="G16" s="601"/>
      <c r="H16" s="601"/>
      <c r="I16" s="601"/>
      <c r="J16" s="602"/>
      <c r="K16" s="49"/>
      <c r="M16" s="661"/>
      <c r="N16" s="661"/>
      <c r="O16" s="661"/>
      <c r="P16" s="661"/>
      <c r="Q16" s="661"/>
      <c r="R16" s="661"/>
    </row>
    <row r="17" spans="2:18" ht="16.149999999999999" customHeight="1" x14ac:dyDescent="0.35">
      <c r="B17" s="143"/>
      <c r="C17" s="52"/>
      <c r="D17" s="52"/>
      <c r="E17" s="52"/>
      <c r="F17" s="52"/>
      <c r="G17" s="52"/>
      <c r="H17" s="52"/>
      <c r="I17" s="52"/>
      <c r="J17" s="52"/>
      <c r="K17" s="49"/>
    </row>
    <row r="18" spans="2:18" ht="16.149999999999999" customHeight="1" x14ac:dyDescent="0.35">
      <c r="B18" s="143"/>
      <c r="C18" s="52" t="s">
        <v>24</v>
      </c>
      <c r="D18" s="52"/>
      <c r="E18" s="600"/>
      <c r="F18" s="601"/>
      <c r="G18" s="601"/>
      <c r="H18" s="601"/>
      <c r="I18" s="601"/>
      <c r="J18" s="602"/>
      <c r="K18" s="49"/>
      <c r="M18" s="586" t="s">
        <v>41</v>
      </c>
      <c r="N18" s="586"/>
      <c r="O18" s="586"/>
      <c r="P18" s="586"/>
      <c r="Q18" s="586"/>
      <c r="R18" s="586"/>
    </row>
    <row r="19" spans="2:18" ht="16.149999999999999" customHeight="1" x14ac:dyDescent="0.35">
      <c r="B19" s="143"/>
      <c r="C19" s="52"/>
      <c r="D19" s="52"/>
      <c r="E19" s="52"/>
      <c r="F19" s="52"/>
      <c r="G19" s="52"/>
      <c r="H19" s="52"/>
      <c r="I19" s="52"/>
      <c r="J19" s="52"/>
      <c r="K19" s="49"/>
      <c r="M19" s="586"/>
      <c r="N19" s="586"/>
      <c r="O19" s="586"/>
      <c r="P19" s="586"/>
      <c r="Q19" s="586"/>
      <c r="R19" s="586"/>
    </row>
    <row r="20" spans="2:18" ht="16.149999999999999" customHeight="1" x14ac:dyDescent="0.35">
      <c r="B20" s="143"/>
      <c r="C20" s="52" t="s">
        <v>231</v>
      </c>
      <c r="D20" s="52"/>
      <c r="E20" s="52"/>
      <c r="F20" s="52"/>
      <c r="G20" s="52"/>
      <c r="H20" s="52"/>
      <c r="I20" s="52"/>
      <c r="J20" s="52"/>
      <c r="K20" s="49"/>
    </row>
    <row r="21" spans="2:18" ht="16.149999999999999" customHeight="1" x14ac:dyDescent="0.35">
      <c r="B21" s="143"/>
      <c r="C21" s="741"/>
      <c r="D21" s="742"/>
      <c r="E21" s="742"/>
      <c r="F21" s="743"/>
      <c r="G21" s="52"/>
      <c r="H21" s="52"/>
      <c r="I21" s="52"/>
      <c r="J21" s="52"/>
      <c r="K21" s="49"/>
      <c r="M21" s="586" t="s">
        <v>464</v>
      </c>
      <c r="N21" s="586"/>
      <c r="O21" s="586"/>
      <c r="P21" s="586"/>
      <c r="Q21" s="586"/>
      <c r="R21" s="586"/>
    </row>
    <row r="22" spans="2:18" ht="16.149999999999999" customHeight="1" x14ac:dyDescent="0.35">
      <c r="B22" s="143"/>
      <c r="C22" s="52"/>
      <c r="D22" s="52"/>
      <c r="E22" s="52"/>
      <c r="F22" s="52"/>
      <c r="G22" s="52"/>
      <c r="H22" s="52"/>
      <c r="I22" s="52"/>
      <c r="J22" s="52"/>
      <c r="K22" s="49"/>
    </row>
    <row r="23" spans="2:18" ht="16.149999999999999" customHeight="1" x14ac:dyDescent="0.35">
      <c r="B23" s="143"/>
      <c r="C23" s="52"/>
      <c r="D23" s="52"/>
      <c r="E23" s="52"/>
      <c r="F23" s="52"/>
      <c r="G23" s="52"/>
      <c r="H23" s="52"/>
      <c r="I23" s="52"/>
      <c r="J23" s="52"/>
      <c r="K23" s="49"/>
    </row>
    <row r="24" spans="2:18" ht="24.75" customHeight="1" x14ac:dyDescent="0.35">
      <c r="B24" s="143"/>
      <c r="C24" s="52" t="s">
        <v>104</v>
      </c>
      <c r="D24" s="52"/>
      <c r="E24" s="52"/>
      <c r="F24" s="52"/>
      <c r="G24" s="52"/>
      <c r="H24" s="52"/>
      <c r="I24" s="52" t="str">
        <f>"500 merkkiä 
("&amp;TEXT(LEN(C25),"0")&amp;" käytetty)"</f>
        <v>500 merkkiä 
(0 käytetty)</v>
      </c>
      <c r="J24" s="52"/>
      <c r="K24" s="49"/>
    </row>
    <row r="25" spans="2:18" ht="95.25" customHeight="1" x14ac:dyDescent="0.35">
      <c r="B25" s="143"/>
      <c r="C25" s="737"/>
      <c r="D25" s="738"/>
      <c r="E25" s="738"/>
      <c r="F25" s="738"/>
      <c r="G25" s="738"/>
      <c r="H25" s="738"/>
      <c r="I25" s="738"/>
      <c r="J25" s="739"/>
      <c r="K25" s="28"/>
      <c r="M25" s="586" t="s">
        <v>465</v>
      </c>
      <c r="N25" s="586"/>
      <c r="O25" s="586"/>
      <c r="P25" s="586"/>
      <c r="Q25" s="586"/>
      <c r="R25" s="586"/>
    </row>
    <row r="26" spans="2:18" ht="16.149999999999999" customHeight="1" x14ac:dyDescent="0.35">
      <c r="B26" s="143"/>
      <c r="C26" s="52"/>
      <c r="D26" s="52"/>
      <c r="E26" s="52"/>
      <c r="F26" s="52"/>
      <c r="G26" s="52"/>
      <c r="H26" s="52"/>
      <c r="I26" s="52"/>
      <c r="J26" s="52"/>
      <c r="K26" s="49"/>
    </row>
    <row r="27" spans="2:18" ht="16.149999999999999" customHeight="1" x14ac:dyDescent="0.35">
      <c r="B27" s="143"/>
      <c r="C27" s="52" t="s">
        <v>25</v>
      </c>
      <c r="D27" s="52"/>
      <c r="E27" s="52"/>
      <c r="F27" s="52"/>
      <c r="G27" s="52"/>
      <c r="H27" s="52"/>
      <c r="I27" s="52" t="str">
        <f>"500 merkkiä 
("&amp;TEXT(LEN(C28),"0")&amp;" käytetty)"</f>
        <v>500 merkkiä 
(0 käytetty)</v>
      </c>
      <c r="J27" s="52"/>
      <c r="K27" s="49"/>
    </row>
    <row r="28" spans="2:18" ht="95.25" customHeight="1" x14ac:dyDescent="0.35">
      <c r="B28" s="143"/>
      <c r="C28" s="737"/>
      <c r="D28" s="738"/>
      <c r="E28" s="738"/>
      <c r="F28" s="738"/>
      <c r="G28" s="738"/>
      <c r="H28" s="738"/>
      <c r="I28" s="738"/>
      <c r="J28" s="739"/>
      <c r="K28" s="28"/>
      <c r="M28" s="586" t="s">
        <v>42</v>
      </c>
      <c r="N28" s="586"/>
      <c r="O28" s="586"/>
      <c r="P28" s="586"/>
      <c r="Q28" s="586"/>
      <c r="R28" s="586"/>
    </row>
    <row r="29" spans="2:18" ht="16.149999999999999" customHeight="1" x14ac:dyDescent="0.35">
      <c r="B29" s="143"/>
      <c r="C29" s="52"/>
      <c r="D29" s="52"/>
      <c r="E29" s="52"/>
      <c r="F29" s="52"/>
      <c r="G29" s="52"/>
      <c r="H29" s="52"/>
      <c r="I29" s="52"/>
      <c r="J29" s="52"/>
      <c r="K29" s="49"/>
    </row>
    <row r="30" spans="2:18" ht="16.149999999999999" customHeight="1" x14ac:dyDescent="0.35">
      <c r="B30" s="143"/>
      <c r="C30" s="565"/>
      <c r="D30" s="565"/>
      <c r="E30" s="156"/>
      <c r="F30" s="565"/>
      <c r="G30" s="27"/>
      <c r="H30" s="27"/>
      <c r="I30" s="27"/>
      <c r="J30" s="27"/>
      <c r="K30" s="28"/>
    </row>
    <row r="31" spans="2:18" ht="16.149999999999999" customHeight="1" x14ac:dyDescent="0.35">
      <c r="B31" s="566"/>
      <c r="C31" s="567" t="s">
        <v>564</v>
      </c>
      <c r="D31" s="567"/>
      <c r="E31" s="567"/>
      <c r="F31" s="567"/>
      <c r="G31" s="567"/>
      <c r="H31" s="567"/>
      <c r="I31" s="567"/>
      <c r="J31" s="567"/>
      <c r="K31" s="568"/>
      <c r="L31" s="154"/>
      <c r="M31" s="154"/>
      <c r="N31" s="154"/>
      <c r="O31" s="154"/>
      <c r="P31" s="154"/>
      <c r="Q31" s="154"/>
      <c r="R31" s="154"/>
    </row>
    <row r="32" spans="2:18" ht="16.149999999999999" customHeight="1" x14ac:dyDescent="0.35">
      <c r="B32" s="566"/>
      <c r="C32" s="567" t="s">
        <v>105</v>
      </c>
      <c r="D32" s="567"/>
      <c r="E32" s="567"/>
      <c r="F32" s="567"/>
      <c r="G32" s="567"/>
      <c r="H32" s="567"/>
      <c r="I32" s="567"/>
      <c r="J32" s="567"/>
      <c r="K32" s="568"/>
      <c r="L32" s="154"/>
      <c r="M32" s="740" t="s">
        <v>592</v>
      </c>
      <c r="N32" s="740"/>
      <c r="O32" s="740"/>
      <c r="P32" s="740"/>
      <c r="Q32" s="740"/>
      <c r="R32" s="740"/>
    </row>
    <row r="33" spans="2:27" ht="16.149999999999999" customHeight="1" x14ac:dyDescent="0.35">
      <c r="B33" s="566"/>
      <c r="C33" s="567" t="s">
        <v>34</v>
      </c>
      <c r="D33" s="567"/>
      <c r="E33" s="567"/>
      <c r="F33" s="567"/>
      <c r="G33" s="567"/>
      <c r="H33" s="567"/>
      <c r="I33" s="567"/>
      <c r="J33" s="567"/>
      <c r="K33" s="568"/>
      <c r="L33" s="154"/>
      <c r="M33" s="740"/>
      <c r="N33" s="740"/>
      <c r="O33" s="740"/>
      <c r="P33" s="740"/>
      <c r="Q33" s="740"/>
      <c r="R33" s="740"/>
    </row>
    <row r="34" spans="2:27" ht="16.149999999999999" customHeight="1" x14ac:dyDescent="0.35">
      <c r="B34" s="566"/>
      <c r="C34" s="567" t="s">
        <v>35</v>
      </c>
      <c r="D34" s="567"/>
      <c r="E34" s="567"/>
      <c r="F34" s="567"/>
      <c r="G34" s="567"/>
      <c r="H34" s="567"/>
      <c r="I34" s="567"/>
      <c r="J34" s="567"/>
      <c r="K34" s="568"/>
      <c r="L34" s="154"/>
      <c r="M34" s="740"/>
      <c r="N34" s="740"/>
      <c r="O34" s="740"/>
      <c r="P34" s="740"/>
      <c r="Q34" s="740"/>
      <c r="R34" s="740"/>
    </row>
    <row r="35" spans="2:27" ht="16.149999999999999" customHeight="1" x14ac:dyDescent="0.35">
      <c r="B35" s="566"/>
      <c r="C35" s="567" t="s">
        <v>39</v>
      </c>
      <c r="D35" s="567"/>
      <c r="E35" s="567"/>
      <c r="F35" s="567"/>
      <c r="G35" s="567"/>
      <c r="H35" s="567"/>
      <c r="I35" s="567"/>
      <c r="J35" s="567"/>
      <c r="K35" s="568"/>
      <c r="L35" s="154"/>
      <c r="M35" s="740"/>
      <c r="N35" s="740"/>
      <c r="O35" s="740"/>
      <c r="P35" s="740"/>
      <c r="Q35" s="740"/>
      <c r="R35" s="740"/>
    </row>
    <row r="36" spans="2:27" ht="16.149999999999999" customHeight="1" x14ac:dyDescent="0.35">
      <c r="B36" s="566"/>
      <c r="C36" s="567" t="s">
        <v>36</v>
      </c>
      <c r="D36" s="567"/>
      <c r="E36" s="567"/>
      <c r="F36" s="567"/>
      <c r="G36" s="567"/>
      <c r="H36" s="567"/>
      <c r="I36" s="567"/>
      <c r="J36" s="567"/>
      <c r="K36" s="568"/>
      <c r="L36" s="154"/>
      <c r="M36" s="154"/>
      <c r="N36" s="154"/>
      <c r="O36" s="154"/>
      <c r="P36" s="154"/>
      <c r="Q36" s="154"/>
      <c r="R36" s="154"/>
    </row>
    <row r="37" spans="2:27" ht="16.149999999999999" customHeight="1" x14ac:dyDescent="0.35">
      <c r="B37" s="566"/>
      <c r="C37" s="567" t="s">
        <v>37</v>
      </c>
      <c r="D37" s="567"/>
      <c r="E37" s="567"/>
      <c r="F37" s="567"/>
      <c r="G37" s="567"/>
      <c r="H37" s="567"/>
      <c r="I37" s="567"/>
      <c r="J37" s="567"/>
      <c r="K37" s="568"/>
      <c r="L37" s="154"/>
      <c r="M37" s="154"/>
      <c r="N37" s="154"/>
      <c r="O37" s="154"/>
      <c r="P37" s="154"/>
      <c r="Q37" s="154"/>
      <c r="R37" s="154"/>
    </row>
    <row r="38" spans="2:27" ht="16.149999999999999" customHeight="1" x14ac:dyDescent="0.35">
      <c r="B38" s="566"/>
      <c r="C38" s="567" t="s">
        <v>38</v>
      </c>
      <c r="D38" s="567"/>
      <c r="E38" s="567"/>
      <c r="F38" s="567"/>
      <c r="G38" s="567"/>
      <c r="H38" s="567" t="s">
        <v>40</v>
      </c>
      <c r="I38" s="733"/>
      <c r="J38" s="733"/>
      <c r="K38" s="568"/>
      <c r="L38" s="154"/>
      <c r="M38" s="154"/>
      <c r="N38" s="154"/>
      <c r="O38" s="154"/>
      <c r="P38" s="154"/>
      <c r="Q38" s="154"/>
      <c r="R38" s="154"/>
    </row>
    <row r="39" spans="2:27" ht="16.149999999999999" customHeight="1" x14ac:dyDescent="0.35">
      <c r="B39" s="566"/>
      <c r="C39" s="567" t="s">
        <v>38</v>
      </c>
      <c r="D39" s="567"/>
      <c r="E39" s="567"/>
      <c r="F39" s="567"/>
      <c r="G39" s="567"/>
      <c r="H39" s="567" t="s">
        <v>40</v>
      </c>
      <c r="I39" s="733"/>
      <c r="J39" s="733"/>
      <c r="K39" s="568"/>
      <c r="L39" s="154"/>
      <c r="M39" s="154"/>
      <c r="N39" s="154"/>
      <c r="O39" s="154"/>
      <c r="P39" s="154"/>
      <c r="Q39" s="154"/>
      <c r="R39" s="154"/>
    </row>
    <row r="40" spans="2:27" ht="16.149999999999999" customHeight="1" x14ac:dyDescent="0.35">
      <c r="B40" s="566"/>
      <c r="C40" s="567" t="s">
        <v>38</v>
      </c>
      <c r="D40" s="567"/>
      <c r="E40" s="567"/>
      <c r="F40" s="567"/>
      <c r="G40" s="567"/>
      <c r="H40" s="567" t="s">
        <v>40</v>
      </c>
      <c r="I40" s="733"/>
      <c r="J40" s="733"/>
      <c r="K40" s="568"/>
      <c r="L40" s="154"/>
      <c r="M40" s="154"/>
      <c r="N40" s="154"/>
      <c r="O40" s="154"/>
      <c r="P40" s="154"/>
      <c r="Q40" s="154"/>
      <c r="R40" s="154"/>
    </row>
    <row r="41" spans="2:27" ht="16.149999999999999" customHeight="1" x14ac:dyDescent="0.35">
      <c r="B41" s="569"/>
      <c r="C41" s="570"/>
      <c r="D41" s="570"/>
      <c r="E41" s="570"/>
      <c r="F41" s="570"/>
      <c r="G41" s="570"/>
      <c r="H41" s="570"/>
      <c r="I41" s="570"/>
      <c r="J41" s="570"/>
      <c r="K41" s="571"/>
      <c r="L41" s="154"/>
      <c r="M41" s="154"/>
      <c r="N41" s="154"/>
      <c r="O41" s="154"/>
      <c r="P41" s="154"/>
      <c r="Q41" s="154"/>
      <c r="R41" s="154"/>
    </row>
    <row r="42" spans="2:27" ht="16.149999999999999" customHeight="1" x14ac:dyDescent="0.35"/>
    <row r="43" spans="2:27" ht="34.5" customHeight="1" x14ac:dyDescent="0.35">
      <c r="B43" s="401"/>
      <c r="C43" s="734" t="s">
        <v>469</v>
      </c>
      <c r="D43" s="734"/>
      <c r="E43" s="734"/>
      <c r="F43" s="734"/>
      <c r="G43" s="734"/>
      <c r="H43" s="734"/>
      <c r="I43" s="734"/>
      <c r="J43" s="734"/>
      <c r="K43" s="735"/>
      <c r="O43" s="745" t="s">
        <v>88</v>
      </c>
      <c r="P43" s="746"/>
      <c r="Q43" s="747"/>
    </row>
    <row r="44" spans="2:27" ht="15" customHeight="1" x14ac:dyDescent="0.35">
      <c r="B44" s="143"/>
      <c r="C44" s="403"/>
      <c r="D44" s="52"/>
      <c r="E44" s="52"/>
      <c r="F44" s="52"/>
      <c r="G44" s="52"/>
      <c r="H44" s="52"/>
      <c r="I44" s="52"/>
      <c r="J44" s="52"/>
      <c r="K44" s="49"/>
    </row>
    <row r="45" spans="2:27" ht="16.149999999999999" customHeight="1" x14ac:dyDescent="0.35">
      <c r="B45" s="143"/>
      <c r="C45" s="52"/>
      <c r="D45" s="52"/>
      <c r="E45" s="52"/>
      <c r="F45" s="52"/>
      <c r="G45" s="52"/>
      <c r="H45" s="52"/>
      <c r="I45" s="52"/>
      <c r="J45" s="52"/>
      <c r="K45" s="49"/>
    </row>
    <row r="46" spans="2:27" ht="16.149999999999999" customHeight="1" x14ac:dyDescent="0.35">
      <c r="B46" s="143"/>
      <c r="C46" s="52" t="s">
        <v>470</v>
      </c>
      <c r="D46" s="52"/>
      <c r="E46" s="52"/>
      <c r="F46" s="52"/>
      <c r="G46" s="153"/>
      <c r="H46" s="52"/>
      <c r="I46" s="52"/>
      <c r="J46" s="52"/>
      <c r="K46" s="49"/>
      <c r="M46" s="736" t="s">
        <v>531</v>
      </c>
      <c r="N46" s="736"/>
      <c r="O46" s="736"/>
      <c r="P46" s="736"/>
      <c r="Q46" s="736"/>
      <c r="R46" s="736"/>
      <c r="S46" s="154"/>
      <c r="T46" s="154"/>
      <c r="U46" s="154"/>
      <c r="V46" s="140"/>
      <c r="W46" s="140"/>
      <c r="X46" s="140"/>
      <c r="Y46" s="140"/>
      <c r="Z46" s="140"/>
      <c r="AA46" s="140"/>
    </row>
    <row r="47" spans="2:27" s="129" customFormat="1" ht="16.149999999999999" customHeight="1" x14ac:dyDescent="0.35">
      <c r="B47" s="402"/>
      <c r="C47" s="564" t="s">
        <v>2</v>
      </c>
      <c r="D47" s="564"/>
      <c r="E47" s="106"/>
      <c r="F47" s="564" t="s">
        <v>3</v>
      </c>
      <c r="G47" s="91"/>
      <c r="H47" s="91"/>
      <c r="I47" s="91"/>
      <c r="J47" s="91"/>
      <c r="K47" s="92"/>
      <c r="L47" s="20"/>
      <c r="M47" s="736"/>
      <c r="N47" s="736"/>
      <c r="O47" s="736"/>
      <c r="P47" s="736"/>
      <c r="Q47" s="736"/>
      <c r="R47" s="736"/>
    </row>
    <row r="48" spans="2:27" s="129" customFormat="1" ht="16.149999999999999" customHeight="1" x14ac:dyDescent="0.35">
      <c r="B48" s="402"/>
      <c r="C48" s="564"/>
      <c r="D48" s="564"/>
      <c r="E48" s="106"/>
      <c r="F48" s="564"/>
      <c r="G48" s="91"/>
      <c r="H48" s="91"/>
      <c r="I48" s="91"/>
      <c r="J48" s="91"/>
      <c r="K48" s="92"/>
      <c r="L48" s="20"/>
      <c r="M48" s="736"/>
      <c r="N48" s="736"/>
      <c r="O48" s="736"/>
      <c r="P48" s="736"/>
      <c r="Q48" s="736"/>
      <c r="R48" s="736"/>
    </row>
    <row r="49" spans="2:18" s="129" customFormat="1" ht="16.149999999999999" customHeight="1" x14ac:dyDescent="0.35">
      <c r="B49" s="402"/>
      <c r="C49" s="52" t="s">
        <v>102</v>
      </c>
      <c r="D49" s="52"/>
      <c r="E49" s="52"/>
      <c r="F49" s="52"/>
      <c r="G49" s="52"/>
      <c r="H49" s="91"/>
      <c r="I49" s="91"/>
      <c r="J49" s="91"/>
      <c r="K49" s="92"/>
      <c r="L49" s="20"/>
      <c r="M49" s="736"/>
      <c r="N49" s="736"/>
      <c r="O49" s="736"/>
      <c r="P49" s="736"/>
      <c r="Q49" s="736"/>
      <c r="R49" s="736"/>
    </row>
    <row r="50" spans="2:18" s="129" customFormat="1" ht="16.149999999999999" customHeight="1" x14ac:dyDescent="0.35">
      <c r="B50" s="402"/>
      <c r="C50" s="564" t="s">
        <v>2</v>
      </c>
      <c r="D50" s="564"/>
      <c r="E50" s="106"/>
      <c r="F50" s="564" t="s">
        <v>3</v>
      </c>
      <c r="G50" s="91"/>
      <c r="H50" s="91"/>
      <c r="I50" s="91"/>
      <c r="J50" s="91"/>
      <c r="K50" s="92"/>
      <c r="L50" s="20"/>
      <c r="M50" s="736"/>
      <c r="N50" s="736"/>
      <c r="O50" s="736"/>
      <c r="P50" s="736"/>
      <c r="Q50" s="736"/>
      <c r="R50" s="736"/>
    </row>
    <row r="51" spans="2:18" s="129" customFormat="1" ht="16.149999999999999" customHeight="1" x14ac:dyDescent="0.35">
      <c r="B51" s="402"/>
      <c r="C51" s="564"/>
      <c r="D51" s="564"/>
      <c r="E51" s="106"/>
      <c r="F51" s="564"/>
      <c r="G51" s="91"/>
      <c r="H51" s="91"/>
      <c r="I51" s="91"/>
      <c r="J51" s="91"/>
      <c r="K51" s="92"/>
      <c r="L51" s="20"/>
      <c r="M51" s="736"/>
      <c r="N51" s="736"/>
      <c r="O51" s="736"/>
      <c r="P51" s="736"/>
      <c r="Q51" s="736"/>
      <c r="R51" s="736"/>
    </row>
    <row r="52" spans="2:18" s="129" customFormat="1" ht="16.149999999999999" customHeight="1" x14ac:dyDescent="0.35">
      <c r="B52" s="402"/>
      <c r="C52" s="52" t="s">
        <v>103</v>
      </c>
      <c r="D52" s="52"/>
      <c r="E52" s="52"/>
      <c r="F52" s="52"/>
      <c r="G52" s="52"/>
      <c r="H52" s="91"/>
      <c r="I52" s="91"/>
      <c r="J52" s="91"/>
      <c r="K52" s="92"/>
      <c r="L52" s="20"/>
      <c r="M52" s="736"/>
      <c r="N52" s="736"/>
      <c r="O52" s="736"/>
      <c r="P52" s="736"/>
      <c r="Q52" s="736"/>
      <c r="R52" s="736"/>
    </row>
    <row r="53" spans="2:18" s="129" customFormat="1" ht="16.149999999999999" customHeight="1" x14ac:dyDescent="0.35">
      <c r="B53" s="402"/>
      <c r="C53" s="564" t="s">
        <v>2</v>
      </c>
      <c r="D53" s="564"/>
      <c r="E53" s="106"/>
      <c r="F53" s="564" t="s">
        <v>3</v>
      </c>
      <c r="G53" s="91"/>
      <c r="H53" s="91"/>
      <c r="I53" s="91"/>
      <c r="J53" s="91"/>
      <c r="K53" s="92"/>
      <c r="L53" s="20"/>
      <c r="M53" s="736"/>
      <c r="N53" s="736"/>
      <c r="O53" s="736"/>
      <c r="P53" s="736"/>
      <c r="Q53" s="736"/>
      <c r="R53" s="736"/>
    </row>
    <row r="54" spans="2:18" ht="16.149999999999999" customHeight="1" x14ac:dyDescent="0.35">
      <c r="B54" s="143"/>
      <c r="C54" s="52"/>
      <c r="D54" s="52"/>
      <c r="E54" s="52"/>
      <c r="F54" s="52"/>
      <c r="G54" s="52"/>
      <c r="H54" s="52"/>
      <c r="I54" s="52"/>
      <c r="J54" s="52"/>
      <c r="K54" s="49"/>
      <c r="M54" s="104"/>
    </row>
    <row r="55" spans="2:18" ht="16.149999999999999" customHeight="1" x14ac:dyDescent="0.35">
      <c r="B55" s="143"/>
      <c r="C55" s="52"/>
      <c r="D55" s="52"/>
      <c r="E55" s="52"/>
      <c r="F55" s="52"/>
      <c r="G55" s="52"/>
      <c r="H55" s="52"/>
      <c r="I55" s="52"/>
      <c r="J55" s="52"/>
      <c r="K55" s="49"/>
      <c r="M55" s="661" t="s">
        <v>106</v>
      </c>
      <c r="N55" s="661"/>
      <c r="O55" s="661"/>
      <c r="P55" s="661"/>
      <c r="Q55" s="661"/>
      <c r="R55" s="661"/>
    </row>
    <row r="56" spans="2:18" ht="16.149999999999999" customHeight="1" x14ac:dyDescent="0.35">
      <c r="B56" s="143"/>
      <c r="C56" s="52" t="s">
        <v>23</v>
      </c>
      <c r="D56" s="52"/>
      <c r="E56" s="600"/>
      <c r="F56" s="601"/>
      <c r="G56" s="601"/>
      <c r="H56" s="601"/>
      <c r="I56" s="601"/>
      <c r="J56" s="602"/>
      <c r="K56" s="49"/>
      <c r="M56" s="661"/>
      <c r="N56" s="661"/>
      <c r="O56" s="661"/>
      <c r="P56" s="661"/>
      <c r="Q56" s="661"/>
      <c r="R56" s="661"/>
    </row>
    <row r="57" spans="2:18" ht="16.149999999999999" customHeight="1" x14ac:dyDescent="0.35">
      <c r="B57" s="143"/>
      <c r="C57" s="52"/>
      <c r="D57" s="52"/>
      <c r="E57" s="52"/>
      <c r="F57" s="52"/>
      <c r="G57" s="52"/>
      <c r="H57" s="52"/>
      <c r="I57" s="52"/>
      <c r="J57" s="52"/>
      <c r="K57" s="49"/>
    </row>
    <row r="58" spans="2:18" ht="16.149999999999999" customHeight="1" x14ac:dyDescent="0.35">
      <c r="B58" s="143"/>
      <c r="C58" s="52" t="s">
        <v>24</v>
      </c>
      <c r="D58" s="52"/>
      <c r="E58" s="600"/>
      <c r="F58" s="601"/>
      <c r="G58" s="601"/>
      <c r="H58" s="601"/>
      <c r="I58" s="601"/>
      <c r="J58" s="602"/>
      <c r="K58" s="49"/>
      <c r="M58" s="661" t="s">
        <v>41</v>
      </c>
      <c r="N58" s="661"/>
      <c r="O58" s="661"/>
      <c r="P58" s="661"/>
      <c r="Q58" s="661"/>
      <c r="R58" s="661"/>
    </row>
    <row r="59" spans="2:18" ht="16.149999999999999" customHeight="1" x14ac:dyDescent="0.35">
      <c r="B59" s="143"/>
      <c r="C59" s="52"/>
      <c r="D59" s="52"/>
      <c r="E59" s="52"/>
      <c r="F59" s="52"/>
      <c r="G59" s="52"/>
      <c r="H59" s="52"/>
      <c r="I59" s="52"/>
      <c r="J59" s="52"/>
      <c r="K59" s="49"/>
      <c r="M59" s="661"/>
      <c r="N59" s="661"/>
      <c r="O59" s="661"/>
      <c r="P59" s="661"/>
      <c r="Q59" s="661"/>
      <c r="R59" s="661"/>
    </row>
    <row r="60" spans="2:18" ht="16.149999999999999" customHeight="1" x14ac:dyDescent="0.35">
      <c r="B60" s="143"/>
      <c r="C60" s="52" t="s">
        <v>231</v>
      </c>
      <c r="D60" s="52"/>
      <c r="E60" s="52"/>
      <c r="F60" s="52"/>
      <c r="G60" s="52"/>
      <c r="H60" s="52"/>
      <c r="I60" s="52"/>
      <c r="J60" s="52"/>
      <c r="K60" s="49"/>
    </row>
    <row r="61" spans="2:18" ht="16.149999999999999" customHeight="1" x14ac:dyDescent="0.35">
      <c r="B61" s="143"/>
      <c r="C61" s="741"/>
      <c r="D61" s="742"/>
      <c r="E61" s="742"/>
      <c r="F61" s="743"/>
      <c r="G61" s="52"/>
      <c r="H61" s="52"/>
      <c r="I61" s="52"/>
      <c r="J61" s="52"/>
      <c r="K61" s="49"/>
      <c r="M61" s="496" t="s">
        <v>464</v>
      </c>
      <c r="N61" s="33"/>
      <c r="O61" s="33"/>
      <c r="P61" s="33"/>
      <c r="Q61" s="33"/>
      <c r="R61" s="33"/>
    </row>
    <row r="62" spans="2:18" ht="16.149999999999999" customHeight="1" x14ac:dyDescent="0.35">
      <c r="B62" s="143"/>
      <c r="C62" s="52"/>
      <c r="D62" s="52"/>
      <c r="E62" s="52"/>
      <c r="F62" s="52"/>
      <c r="G62" s="52"/>
      <c r="H62" s="52"/>
      <c r="I62" s="52"/>
      <c r="J62" s="52"/>
      <c r="K62" s="49"/>
    </row>
    <row r="63" spans="2:18" ht="16.149999999999999" customHeight="1" x14ac:dyDescent="0.35">
      <c r="B63" s="143"/>
      <c r="C63" s="52"/>
      <c r="D63" s="52"/>
      <c r="E63" s="52"/>
      <c r="F63" s="52"/>
      <c r="G63" s="52"/>
      <c r="H63" s="52"/>
      <c r="I63" s="52"/>
      <c r="J63" s="52"/>
      <c r="K63" s="49"/>
    </row>
    <row r="64" spans="2:18" ht="24.75" customHeight="1" x14ac:dyDescent="0.35">
      <c r="B64" s="143"/>
      <c r="C64" s="52" t="s">
        <v>104</v>
      </c>
      <c r="D64" s="52"/>
      <c r="E64" s="52"/>
      <c r="F64" s="52"/>
      <c r="G64" s="52"/>
      <c r="H64" s="52"/>
      <c r="I64" s="52" t="str">
        <f>"500 merkkiä 
("&amp;TEXT(LEN(C65),"0")&amp;" käytetty)"</f>
        <v>500 merkkiä 
(0 käytetty)</v>
      </c>
      <c r="J64" s="52"/>
      <c r="K64" s="49"/>
    </row>
    <row r="65" spans="2:18" ht="95.25" customHeight="1" x14ac:dyDescent="0.35">
      <c r="B65" s="143"/>
      <c r="C65" s="737"/>
      <c r="D65" s="738"/>
      <c r="E65" s="738"/>
      <c r="F65" s="738"/>
      <c r="G65" s="738"/>
      <c r="H65" s="738"/>
      <c r="I65" s="738"/>
      <c r="J65" s="739"/>
      <c r="K65" s="28"/>
      <c r="M65" s="586" t="s">
        <v>465</v>
      </c>
      <c r="N65" s="586"/>
      <c r="O65" s="586"/>
      <c r="P65" s="586"/>
      <c r="Q65" s="586"/>
      <c r="R65" s="586"/>
    </row>
    <row r="66" spans="2:18" ht="16.149999999999999" customHeight="1" x14ac:dyDescent="0.35">
      <c r="B66" s="143"/>
      <c r="C66" s="52"/>
      <c r="D66" s="52"/>
      <c r="E66" s="52"/>
      <c r="F66" s="52"/>
      <c r="G66" s="52"/>
      <c r="H66" s="52"/>
      <c r="I66" s="52"/>
      <c r="J66" s="52"/>
      <c r="K66" s="49"/>
    </row>
    <row r="67" spans="2:18" ht="16.149999999999999" customHeight="1" x14ac:dyDescent="0.35">
      <c r="B67" s="143"/>
      <c r="C67" s="52" t="s">
        <v>25</v>
      </c>
      <c r="D67" s="52"/>
      <c r="E67" s="52"/>
      <c r="F67" s="52"/>
      <c r="G67" s="52"/>
      <c r="H67" s="52"/>
      <c r="I67" s="52" t="str">
        <f>"500 merkkiä 
("&amp;TEXT(LEN(C68),"0")&amp;" käytetty)"</f>
        <v>500 merkkiä 
(0 käytetty)</v>
      </c>
      <c r="J67" s="52"/>
      <c r="K67" s="49"/>
    </row>
    <row r="68" spans="2:18" ht="95.25" customHeight="1" x14ac:dyDescent="0.35">
      <c r="B68" s="143"/>
      <c r="C68" s="737"/>
      <c r="D68" s="738"/>
      <c r="E68" s="738"/>
      <c r="F68" s="738"/>
      <c r="G68" s="738"/>
      <c r="H68" s="738"/>
      <c r="I68" s="738"/>
      <c r="J68" s="739"/>
      <c r="K68" s="28"/>
      <c r="M68" s="586" t="s">
        <v>42</v>
      </c>
      <c r="N68" s="586"/>
      <c r="O68" s="586"/>
      <c r="P68" s="586"/>
      <c r="Q68" s="586"/>
      <c r="R68" s="586"/>
    </row>
    <row r="69" spans="2:18" ht="16.149999999999999" customHeight="1" x14ac:dyDescent="0.35">
      <c r="B69" s="143"/>
      <c r="C69" s="52"/>
      <c r="D69" s="52"/>
      <c r="E69" s="52"/>
      <c r="F69" s="52"/>
      <c r="G69" s="52"/>
      <c r="H69" s="52"/>
      <c r="I69" s="52"/>
      <c r="J69" s="52"/>
      <c r="K69" s="49"/>
    </row>
    <row r="70" spans="2:18" ht="16.149999999999999" customHeight="1" x14ac:dyDescent="0.35">
      <c r="B70" s="143"/>
      <c r="C70" s="565"/>
      <c r="D70" s="565"/>
      <c r="E70" s="156"/>
      <c r="F70" s="565"/>
      <c r="G70" s="27"/>
      <c r="H70" s="27"/>
      <c r="I70" s="27"/>
      <c r="J70" s="27"/>
      <c r="K70" s="28"/>
    </row>
    <row r="71" spans="2:18" ht="16.149999999999999" customHeight="1" x14ac:dyDescent="0.35">
      <c r="B71" s="143"/>
      <c r="C71" s="52" t="s">
        <v>564</v>
      </c>
      <c r="D71" s="52"/>
      <c r="E71" s="52"/>
      <c r="F71" s="52"/>
      <c r="G71" s="52"/>
      <c r="H71" s="52"/>
      <c r="I71" s="52"/>
      <c r="J71" s="52"/>
      <c r="K71" s="49"/>
      <c r="M71" s="140"/>
      <c r="N71" s="140"/>
      <c r="O71" s="140"/>
      <c r="P71" s="140"/>
      <c r="Q71" s="140"/>
    </row>
    <row r="72" spans="2:18" ht="16.149999999999999" customHeight="1" x14ac:dyDescent="0.35">
      <c r="B72" s="143"/>
      <c r="C72" s="52" t="s">
        <v>105</v>
      </c>
      <c r="D72" s="52"/>
      <c r="E72" s="52"/>
      <c r="F72" s="52"/>
      <c r="G72" s="52"/>
      <c r="H72" s="52"/>
      <c r="I72" s="52"/>
      <c r="J72" s="52"/>
      <c r="K72" s="49"/>
      <c r="M72" s="638" t="s">
        <v>592</v>
      </c>
      <c r="N72" s="638"/>
      <c r="O72" s="638"/>
      <c r="P72" s="638"/>
      <c r="Q72" s="638"/>
      <c r="R72" s="638"/>
    </row>
    <row r="73" spans="2:18" ht="16.149999999999999" customHeight="1" x14ac:dyDescent="0.35">
      <c r="B73" s="143"/>
      <c r="C73" s="52" t="s">
        <v>34</v>
      </c>
      <c r="D73" s="52"/>
      <c r="E73" s="52"/>
      <c r="F73" s="52"/>
      <c r="G73" s="52"/>
      <c r="H73" s="52"/>
      <c r="I73" s="52"/>
      <c r="J73" s="52"/>
      <c r="K73" s="49"/>
      <c r="M73" s="638"/>
      <c r="N73" s="638"/>
      <c r="O73" s="638"/>
      <c r="P73" s="638"/>
      <c r="Q73" s="638"/>
      <c r="R73" s="638"/>
    </row>
    <row r="74" spans="2:18" ht="16.149999999999999" customHeight="1" x14ac:dyDescent="0.35">
      <c r="B74" s="143"/>
      <c r="C74" s="52" t="s">
        <v>35</v>
      </c>
      <c r="D74" s="52"/>
      <c r="E74" s="52"/>
      <c r="F74" s="52"/>
      <c r="G74" s="52"/>
      <c r="H74" s="52"/>
      <c r="I74" s="52"/>
      <c r="J74" s="52"/>
      <c r="K74" s="49"/>
      <c r="M74" s="638"/>
      <c r="N74" s="638"/>
      <c r="O74" s="638"/>
      <c r="P74" s="638"/>
      <c r="Q74" s="638"/>
      <c r="R74" s="638"/>
    </row>
    <row r="75" spans="2:18" ht="16.149999999999999" customHeight="1" x14ac:dyDescent="0.35">
      <c r="B75" s="143"/>
      <c r="C75" s="52" t="s">
        <v>39</v>
      </c>
      <c r="D75" s="52"/>
      <c r="E75" s="52"/>
      <c r="F75" s="52"/>
      <c r="G75" s="52"/>
      <c r="H75" s="52"/>
      <c r="I75" s="52"/>
      <c r="J75" s="52"/>
      <c r="K75" s="49"/>
      <c r="M75" s="638"/>
      <c r="N75" s="638"/>
      <c r="O75" s="638"/>
      <c r="P75" s="638"/>
      <c r="Q75" s="638"/>
      <c r="R75" s="638"/>
    </row>
    <row r="76" spans="2:18" ht="16.149999999999999" customHeight="1" x14ac:dyDescent="0.35">
      <c r="B76" s="143"/>
      <c r="C76" s="52" t="s">
        <v>36</v>
      </c>
      <c r="D76" s="52"/>
      <c r="E76" s="52"/>
      <c r="F76" s="52"/>
      <c r="G76" s="52"/>
      <c r="H76" s="52"/>
      <c r="I76" s="52"/>
      <c r="J76" s="52"/>
      <c r="K76" s="49"/>
    </row>
    <row r="77" spans="2:18" ht="16.149999999999999" customHeight="1" x14ac:dyDescent="0.35">
      <c r="B77" s="143"/>
      <c r="C77" s="52" t="s">
        <v>37</v>
      </c>
      <c r="D77" s="52"/>
      <c r="E77" s="52"/>
      <c r="F77" s="52"/>
      <c r="G77" s="52"/>
      <c r="H77" s="52"/>
      <c r="I77" s="52"/>
      <c r="J77" s="52"/>
      <c r="K77" s="49"/>
    </row>
    <row r="78" spans="2:18" ht="16.149999999999999" customHeight="1" x14ac:dyDescent="0.35">
      <c r="B78" s="143"/>
      <c r="C78" s="52" t="s">
        <v>38</v>
      </c>
      <c r="D78" s="52"/>
      <c r="E78" s="52"/>
      <c r="F78" s="52"/>
      <c r="G78" s="52"/>
      <c r="H78" s="52" t="s">
        <v>40</v>
      </c>
      <c r="I78" s="744"/>
      <c r="J78" s="744"/>
      <c r="K78" s="49"/>
    </row>
    <row r="79" spans="2:18" ht="16.149999999999999" customHeight="1" x14ac:dyDescent="0.35">
      <c r="B79" s="143"/>
      <c r="C79" s="52" t="s">
        <v>38</v>
      </c>
      <c r="D79" s="52"/>
      <c r="E79" s="52"/>
      <c r="F79" s="52"/>
      <c r="G79" s="52"/>
      <c r="H79" s="52" t="s">
        <v>40</v>
      </c>
      <c r="I79" s="744"/>
      <c r="J79" s="744"/>
      <c r="K79" s="49"/>
    </row>
    <row r="80" spans="2:18" ht="16.149999999999999" customHeight="1" x14ac:dyDescent="0.35">
      <c r="B80" s="143"/>
      <c r="C80" s="52" t="s">
        <v>38</v>
      </c>
      <c r="D80" s="52"/>
      <c r="E80" s="52"/>
      <c r="F80" s="52"/>
      <c r="G80" s="52"/>
      <c r="H80" s="52" t="s">
        <v>40</v>
      </c>
      <c r="I80" s="744"/>
      <c r="J80" s="744"/>
      <c r="K80" s="49"/>
    </row>
    <row r="81" spans="2:27" ht="16.149999999999999" customHeight="1" x14ac:dyDescent="0.35">
      <c r="B81" s="243"/>
      <c r="C81" s="64"/>
      <c r="D81" s="64"/>
      <c r="E81" s="64"/>
      <c r="F81" s="64"/>
      <c r="G81" s="64"/>
      <c r="H81" s="64"/>
      <c r="I81" s="64"/>
      <c r="J81" s="64"/>
      <c r="K81" s="89"/>
    </row>
    <row r="82" spans="2:27" ht="16.149999999999999" customHeight="1" x14ac:dyDescent="0.35"/>
    <row r="83" spans="2:27" ht="34.5" customHeight="1" x14ac:dyDescent="0.35">
      <c r="B83" s="401"/>
      <c r="C83" s="734" t="s">
        <v>471</v>
      </c>
      <c r="D83" s="734"/>
      <c r="E83" s="734"/>
      <c r="F83" s="734"/>
      <c r="G83" s="734"/>
      <c r="H83" s="734"/>
      <c r="I83" s="734"/>
      <c r="J83" s="734"/>
      <c r="K83" s="735"/>
      <c r="O83" s="745" t="s">
        <v>88</v>
      </c>
      <c r="P83" s="746"/>
      <c r="Q83" s="747"/>
    </row>
    <row r="84" spans="2:27" ht="17" customHeight="1" x14ac:dyDescent="0.35">
      <c r="B84" s="143"/>
      <c r="C84" s="403"/>
      <c r="D84" s="52"/>
      <c r="E84" s="52"/>
      <c r="F84" s="52"/>
      <c r="G84" s="52"/>
      <c r="H84" s="52"/>
      <c r="I84" s="52"/>
      <c r="J84" s="52"/>
      <c r="K84" s="49"/>
    </row>
    <row r="85" spans="2:27" ht="16.149999999999999" customHeight="1" x14ac:dyDescent="0.35">
      <c r="B85" s="143"/>
      <c r="C85" s="52"/>
      <c r="D85" s="52"/>
      <c r="E85" s="52"/>
      <c r="F85" s="52"/>
      <c r="G85" s="52"/>
      <c r="H85" s="52"/>
      <c r="I85" s="52"/>
      <c r="J85" s="52"/>
      <c r="K85" s="49"/>
    </row>
    <row r="86" spans="2:27" ht="16.149999999999999" customHeight="1" x14ac:dyDescent="0.35">
      <c r="B86" s="143"/>
      <c r="C86" s="52" t="s">
        <v>470</v>
      </c>
      <c r="D86" s="52"/>
      <c r="E86" s="52"/>
      <c r="F86" s="52"/>
      <c r="G86" s="153"/>
      <c r="H86" s="52"/>
      <c r="I86" s="52"/>
      <c r="J86" s="52"/>
      <c r="K86" s="49"/>
      <c r="M86" s="736" t="s">
        <v>532</v>
      </c>
      <c r="N86" s="736"/>
      <c r="O86" s="736"/>
      <c r="P86" s="736"/>
      <c r="Q86" s="736"/>
      <c r="R86" s="736"/>
      <c r="S86" s="154"/>
      <c r="T86" s="154"/>
      <c r="U86" s="154"/>
      <c r="V86" s="140"/>
      <c r="W86" s="140"/>
      <c r="X86" s="140"/>
      <c r="Y86" s="140"/>
      <c r="Z86" s="140"/>
      <c r="AA86" s="140"/>
    </row>
    <row r="87" spans="2:27" s="129" customFormat="1" ht="16.149999999999999" customHeight="1" x14ac:dyDescent="0.35">
      <c r="B87" s="402"/>
      <c r="C87" s="564" t="s">
        <v>2</v>
      </c>
      <c r="D87" s="564"/>
      <c r="E87" s="106"/>
      <c r="F87" s="564" t="s">
        <v>3</v>
      </c>
      <c r="G87" s="91"/>
      <c r="H87" s="91"/>
      <c r="I87" s="91"/>
      <c r="J87" s="91"/>
      <c r="K87" s="92"/>
      <c r="L87" s="20"/>
      <c r="M87" s="736"/>
      <c r="N87" s="736"/>
      <c r="O87" s="736"/>
      <c r="P87" s="736"/>
      <c r="Q87" s="736"/>
      <c r="R87" s="736"/>
    </row>
    <row r="88" spans="2:27" s="129" customFormat="1" ht="16.149999999999999" customHeight="1" x14ac:dyDescent="0.35">
      <c r="B88" s="402"/>
      <c r="C88" s="564"/>
      <c r="D88" s="564"/>
      <c r="E88" s="106"/>
      <c r="F88" s="564"/>
      <c r="G88" s="91"/>
      <c r="H88" s="91"/>
      <c r="I88" s="91"/>
      <c r="J88" s="91"/>
      <c r="K88" s="92"/>
      <c r="L88" s="20"/>
      <c r="M88" s="736"/>
      <c r="N88" s="736"/>
      <c r="O88" s="736"/>
      <c r="P88" s="736"/>
      <c r="Q88" s="736"/>
      <c r="R88" s="736"/>
    </row>
    <row r="89" spans="2:27" s="129" customFormat="1" ht="16.149999999999999" customHeight="1" x14ac:dyDescent="0.35">
      <c r="B89" s="402"/>
      <c r="C89" s="52" t="s">
        <v>102</v>
      </c>
      <c r="D89" s="52"/>
      <c r="E89" s="52"/>
      <c r="F89" s="52"/>
      <c r="G89" s="52"/>
      <c r="H89" s="91"/>
      <c r="I89" s="91"/>
      <c r="J89" s="91"/>
      <c r="K89" s="92"/>
      <c r="L89" s="20"/>
      <c r="M89" s="736"/>
      <c r="N89" s="736"/>
      <c r="O89" s="736"/>
      <c r="P89" s="736"/>
      <c r="Q89" s="736"/>
      <c r="R89" s="736"/>
    </row>
    <row r="90" spans="2:27" s="129" customFormat="1" ht="16.149999999999999" customHeight="1" x14ac:dyDescent="0.35">
      <c r="B90" s="402"/>
      <c r="C90" s="564" t="s">
        <v>2</v>
      </c>
      <c r="D90" s="564"/>
      <c r="E90" s="106"/>
      <c r="F90" s="564" t="s">
        <v>3</v>
      </c>
      <c r="G90" s="91"/>
      <c r="H90" s="91"/>
      <c r="I90" s="91"/>
      <c r="J90" s="91"/>
      <c r="K90" s="92"/>
      <c r="L90" s="20"/>
      <c r="M90" s="736"/>
      <c r="N90" s="736"/>
      <c r="O90" s="736"/>
      <c r="P90" s="736"/>
      <c r="Q90" s="736"/>
      <c r="R90" s="736"/>
    </row>
    <row r="91" spans="2:27" s="129" customFormat="1" ht="16.149999999999999" customHeight="1" x14ac:dyDescent="0.35">
      <c r="B91" s="402"/>
      <c r="C91" s="564"/>
      <c r="D91" s="564"/>
      <c r="E91" s="106"/>
      <c r="F91" s="564"/>
      <c r="G91" s="91"/>
      <c r="H91" s="91"/>
      <c r="I91" s="91"/>
      <c r="J91" s="91"/>
      <c r="K91" s="92"/>
      <c r="L91" s="20"/>
      <c r="M91" s="736"/>
      <c r="N91" s="736"/>
      <c r="O91" s="736"/>
      <c r="P91" s="736"/>
      <c r="Q91" s="736"/>
      <c r="R91" s="736"/>
    </row>
    <row r="92" spans="2:27" s="129" customFormat="1" ht="16.149999999999999" customHeight="1" x14ac:dyDescent="0.35">
      <c r="B92" s="402"/>
      <c r="C92" s="52" t="s">
        <v>103</v>
      </c>
      <c r="D92" s="52"/>
      <c r="E92" s="52"/>
      <c r="F92" s="52"/>
      <c r="G92" s="52"/>
      <c r="H92" s="91"/>
      <c r="I92" s="91"/>
      <c r="J92" s="91"/>
      <c r="K92" s="92"/>
      <c r="L92" s="20"/>
      <c r="M92" s="736"/>
      <c r="N92" s="736"/>
      <c r="O92" s="736"/>
      <c r="P92" s="736"/>
      <c r="Q92" s="736"/>
      <c r="R92" s="736"/>
    </row>
    <row r="93" spans="2:27" s="129" customFormat="1" ht="16.149999999999999" customHeight="1" x14ac:dyDescent="0.35">
      <c r="B93" s="402"/>
      <c r="C93" s="564" t="s">
        <v>2</v>
      </c>
      <c r="D93" s="564"/>
      <c r="E93" s="106"/>
      <c r="F93" s="564" t="s">
        <v>3</v>
      </c>
      <c r="G93" s="91"/>
      <c r="H93" s="91"/>
      <c r="I93" s="91"/>
      <c r="J93" s="91"/>
      <c r="K93" s="92"/>
      <c r="L93" s="20"/>
      <c r="M93" s="736"/>
      <c r="N93" s="736"/>
      <c r="O93" s="736"/>
      <c r="P93" s="736"/>
      <c r="Q93" s="736"/>
      <c r="R93" s="736"/>
    </row>
    <row r="94" spans="2:27" ht="16.149999999999999" customHeight="1" x14ac:dyDescent="0.35">
      <c r="B94" s="143"/>
      <c r="C94" s="52"/>
      <c r="D94" s="52"/>
      <c r="E94" s="52"/>
      <c r="F94" s="52"/>
      <c r="G94" s="52"/>
      <c r="H94" s="52"/>
      <c r="I94" s="52"/>
      <c r="J94" s="52"/>
      <c r="K94" s="49"/>
      <c r="M94" s="104"/>
    </row>
    <row r="95" spans="2:27" ht="16.149999999999999" customHeight="1" x14ac:dyDescent="0.35">
      <c r="B95" s="143"/>
      <c r="C95" s="52"/>
      <c r="D95" s="52"/>
      <c r="E95" s="52"/>
      <c r="F95" s="52"/>
      <c r="G95" s="52"/>
      <c r="H95" s="52"/>
      <c r="I95" s="52"/>
      <c r="J95" s="52"/>
      <c r="K95" s="49"/>
      <c r="M95" s="661" t="s">
        <v>106</v>
      </c>
      <c r="N95" s="661"/>
      <c r="O95" s="661"/>
      <c r="P95" s="661"/>
      <c r="Q95" s="661"/>
      <c r="R95" s="661"/>
    </row>
    <row r="96" spans="2:27" ht="16.149999999999999" customHeight="1" x14ac:dyDescent="0.35">
      <c r="B96" s="143"/>
      <c r="C96" s="52" t="s">
        <v>23</v>
      </c>
      <c r="D96" s="52"/>
      <c r="E96" s="600"/>
      <c r="F96" s="601"/>
      <c r="G96" s="601"/>
      <c r="H96" s="601"/>
      <c r="I96" s="601"/>
      <c r="J96" s="602"/>
      <c r="K96" s="49"/>
      <c r="M96" s="661"/>
      <c r="N96" s="661"/>
      <c r="O96" s="661"/>
      <c r="P96" s="661"/>
      <c r="Q96" s="661"/>
      <c r="R96" s="661"/>
    </row>
    <row r="97" spans="2:18" ht="16.149999999999999" customHeight="1" x14ac:dyDescent="0.35">
      <c r="B97" s="143"/>
      <c r="C97" s="52"/>
      <c r="D97" s="52"/>
      <c r="E97" s="52"/>
      <c r="F97" s="52"/>
      <c r="G97" s="52"/>
      <c r="H97" s="52"/>
      <c r="I97" s="52"/>
      <c r="J97" s="52"/>
      <c r="K97" s="49"/>
    </row>
    <row r="98" spans="2:18" ht="16.149999999999999" customHeight="1" x14ac:dyDescent="0.35">
      <c r="B98" s="143"/>
      <c r="C98" s="52" t="s">
        <v>24</v>
      </c>
      <c r="D98" s="52"/>
      <c r="E98" s="600"/>
      <c r="F98" s="601"/>
      <c r="G98" s="601"/>
      <c r="H98" s="601"/>
      <c r="I98" s="601"/>
      <c r="J98" s="602"/>
      <c r="K98" s="49"/>
      <c r="M98" s="661" t="s">
        <v>41</v>
      </c>
      <c r="N98" s="661"/>
      <c r="O98" s="661"/>
      <c r="P98" s="661"/>
      <c r="Q98" s="661"/>
      <c r="R98" s="661"/>
    </row>
    <row r="99" spans="2:18" ht="16.149999999999999" customHeight="1" x14ac:dyDescent="0.35">
      <c r="B99" s="143"/>
      <c r="C99" s="52"/>
      <c r="D99" s="52"/>
      <c r="E99" s="52"/>
      <c r="F99" s="52"/>
      <c r="G99" s="52"/>
      <c r="H99" s="52"/>
      <c r="I99" s="52"/>
      <c r="J99" s="52"/>
      <c r="K99" s="49"/>
      <c r="M99" s="661"/>
      <c r="N99" s="661"/>
      <c r="O99" s="661"/>
      <c r="P99" s="661"/>
      <c r="Q99" s="661"/>
      <c r="R99" s="661"/>
    </row>
    <row r="100" spans="2:18" ht="16.149999999999999" customHeight="1" x14ac:dyDescent="0.35">
      <c r="B100" s="143"/>
      <c r="C100" s="52" t="s">
        <v>231</v>
      </c>
      <c r="D100" s="52"/>
      <c r="E100" s="52"/>
      <c r="F100" s="52"/>
      <c r="G100" s="52"/>
      <c r="H100" s="52"/>
      <c r="I100" s="52"/>
      <c r="J100" s="52"/>
      <c r="K100" s="49"/>
    </row>
    <row r="101" spans="2:18" ht="16.149999999999999" customHeight="1" x14ac:dyDescent="0.35">
      <c r="B101" s="143"/>
      <c r="C101" s="741"/>
      <c r="D101" s="742"/>
      <c r="E101" s="742"/>
      <c r="F101" s="743"/>
      <c r="G101" s="52"/>
      <c r="H101" s="52"/>
      <c r="I101" s="52"/>
      <c r="J101" s="52"/>
      <c r="K101" s="49"/>
      <c r="M101" s="496" t="s">
        <v>466</v>
      </c>
      <c r="N101" s="496"/>
      <c r="O101" s="496"/>
      <c r="P101" s="496"/>
      <c r="Q101" s="496"/>
      <c r="R101" s="496"/>
    </row>
    <row r="102" spans="2:18" ht="16.149999999999999" customHeight="1" x14ac:dyDescent="0.35">
      <c r="B102" s="143"/>
      <c r="C102" s="52"/>
      <c r="D102" s="52"/>
      <c r="E102" s="52"/>
      <c r="F102" s="52"/>
      <c r="G102" s="52"/>
      <c r="H102" s="52"/>
      <c r="I102" s="52"/>
      <c r="J102" s="52"/>
      <c r="K102" s="49"/>
    </row>
    <row r="103" spans="2:18" ht="16.149999999999999" customHeight="1" x14ac:dyDescent="0.35">
      <c r="B103" s="143"/>
      <c r="C103" s="52"/>
      <c r="D103" s="52"/>
      <c r="E103" s="52"/>
      <c r="F103" s="52"/>
      <c r="G103" s="52"/>
      <c r="H103" s="52"/>
      <c r="I103" s="52"/>
      <c r="J103" s="52"/>
      <c r="K103" s="49"/>
    </row>
    <row r="104" spans="2:18" ht="24.75" customHeight="1" x14ac:dyDescent="0.35">
      <c r="B104" s="143"/>
      <c r="C104" s="52" t="s">
        <v>104</v>
      </c>
      <c r="D104" s="52"/>
      <c r="E104" s="52"/>
      <c r="F104" s="52"/>
      <c r="G104" s="52"/>
      <c r="H104" s="52"/>
      <c r="I104" s="52" t="str">
        <f>"500 merkkiä 
("&amp;TEXT(LEN(C105),"0")&amp;" käytetty)"</f>
        <v>500 merkkiä 
(0 käytetty)</v>
      </c>
      <c r="J104" s="52"/>
      <c r="K104" s="49"/>
    </row>
    <row r="105" spans="2:18" ht="95.25" customHeight="1" x14ac:dyDescent="0.35">
      <c r="B105" s="143"/>
      <c r="C105" s="737"/>
      <c r="D105" s="738"/>
      <c r="E105" s="738"/>
      <c r="F105" s="738"/>
      <c r="G105" s="738"/>
      <c r="H105" s="738"/>
      <c r="I105" s="738"/>
      <c r="J105" s="739"/>
      <c r="K105" s="28"/>
      <c r="M105" s="586" t="s">
        <v>465</v>
      </c>
      <c r="N105" s="586"/>
      <c r="O105" s="586"/>
      <c r="P105" s="586"/>
      <c r="Q105" s="586"/>
      <c r="R105" s="586"/>
    </row>
    <row r="106" spans="2:18" ht="16.149999999999999" customHeight="1" x14ac:dyDescent="0.35">
      <c r="B106" s="143"/>
      <c r="C106" s="52"/>
      <c r="D106" s="52"/>
      <c r="E106" s="52"/>
      <c r="F106" s="52"/>
      <c r="G106" s="52"/>
      <c r="H106" s="52"/>
      <c r="I106" s="52"/>
      <c r="J106" s="52"/>
      <c r="K106" s="49"/>
    </row>
    <row r="107" spans="2:18" ht="16.149999999999999" customHeight="1" x14ac:dyDescent="0.35">
      <c r="B107" s="143"/>
      <c r="C107" s="52" t="s">
        <v>25</v>
      </c>
      <c r="D107" s="52"/>
      <c r="E107" s="52"/>
      <c r="F107" s="52"/>
      <c r="G107" s="52"/>
      <c r="H107" s="52"/>
      <c r="I107" s="52" t="str">
        <f>"500 merkkiä 
("&amp;TEXT(LEN(C108),"0")&amp;" käytetty)"</f>
        <v>500 merkkiä 
(0 käytetty)</v>
      </c>
      <c r="J107" s="52"/>
      <c r="K107" s="49"/>
    </row>
    <row r="108" spans="2:18" ht="95.25" customHeight="1" x14ac:dyDescent="0.35">
      <c r="B108" s="143"/>
      <c r="C108" s="737"/>
      <c r="D108" s="738"/>
      <c r="E108" s="738"/>
      <c r="F108" s="738"/>
      <c r="G108" s="738"/>
      <c r="H108" s="738"/>
      <c r="I108" s="738"/>
      <c r="J108" s="739"/>
      <c r="K108" s="28"/>
      <c r="M108" s="586" t="s">
        <v>42</v>
      </c>
      <c r="N108" s="586"/>
      <c r="O108" s="586"/>
      <c r="P108" s="586"/>
      <c r="Q108" s="586"/>
      <c r="R108" s="586"/>
    </row>
    <row r="109" spans="2:18" ht="16.149999999999999" customHeight="1" x14ac:dyDescent="0.35">
      <c r="B109" s="143"/>
      <c r="C109" s="52"/>
      <c r="D109" s="52"/>
      <c r="E109" s="52"/>
      <c r="F109" s="52"/>
      <c r="G109" s="52"/>
      <c r="H109" s="52"/>
      <c r="I109" s="52"/>
      <c r="J109" s="52"/>
      <c r="K109" s="49"/>
    </row>
    <row r="110" spans="2:18" ht="16.149999999999999" customHeight="1" x14ac:dyDescent="0.35">
      <c r="B110" s="143"/>
      <c r="C110" s="565"/>
      <c r="D110" s="565"/>
      <c r="E110" s="156"/>
      <c r="F110" s="565"/>
      <c r="G110" s="27"/>
      <c r="H110" s="27"/>
      <c r="I110" s="27"/>
      <c r="J110" s="27"/>
      <c r="K110" s="28"/>
    </row>
    <row r="111" spans="2:18" ht="16.149999999999999" customHeight="1" x14ac:dyDescent="0.35">
      <c r="B111" s="143"/>
      <c r="C111" s="52" t="s">
        <v>564</v>
      </c>
      <c r="D111" s="52"/>
      <c r="E111" s="52"/>
      <c r="F111" s="52"/>
      <c r="G111" s="52"/>
      <c r="H111" s="52"/>
      <c r="I111" s="52"/>
      <c r="J111" s="52"/>
      <c r="K111" s="49"/>
      <c r="M111" s="140"/>
      <c r="N111" s="140"/>
      <c r="O111" s="140"/>
      <c r="P111" s="140"/>
      <c r="Q111" s="140"/>
    </row>
    <row r="112" spans="2:18" ht="16.149999999999999" customHeight="1" x14ac:dyDescent="0.35">
      <c r="B112" s="143"/>
      <c r="C112" s="52" t="s">
        <v>105</v>
      </c>
      <c r="D112" s="52"/>
      <c r="E112" s="52"/>
      <c r="F112" s="52"/>
      <c r="G112" s="52"/>
      <c r="H112" s="52"/>
      <c r="I112" s="52"/>
      <c r="J112" s="52"/>
      <c r="K112" s="49"/>
      <c r="M112" s="638" t="s">
        <v>592</v>
      </c>
      <c r="N112" s="638"/>
      <c r="O112" s="638"/>
      <c r="P112" s="638"/>
      <c r="Q112" s="638"/>
      <c r="R112" s="638"/>
    </row>
    <row r="113" spans="2:27" ht="16.149999999999999" customHeight="1" x14ac:dyDescent="0.35">
      <c r="B113" s="143"/>
      <c r="C113" s="52" t="s">
        <v>34</v>
      </c>
      <c r="D113" s="52"/>
      <c r="E113" s="52"/>
      <c r="F113" s="52"/>
      <c r="G113" s="52"/>
      <c r="H113" s="52"/>
      <c r="I113" s="52"/>
      <c r="J113" s="52"/>
      <c r="K113" s="49"/>
      <c r="M113" s="638"/>
      <c r="N113" s="638"/>
      <c r="O113" s="638"/>
      <c r="P113" s="638"/>
      <c r="Q113" s="638"/>
      <c r="R113" s="638"/>
    </row>
    <row r="114" spans="2:27" ht="16.149999999999999" customHeight="1" x14ac:dyDescent="0.35">
      <c r="B114" s="143"/>
      <c r="C114" s="52" t="s">
        <v>35</v>
      </c>
      <c r="D114" s="52"/>
      <c r="E114" s="52"/>
      <c r="F114" s="52"/>
      <c r="G114" s="52"/>
      <c r="H114" s="52"/>
      <c r="I114" s="52"/>
      <c r="J114" s="52"/>
      <c r="K114" s="49"/>
      <c r="M114" s="638"/>
      <c r="N114" s="638"/>
      <c r="O114" s="638"/>
      <c r="P114" s="638"/>
      <c r="Q114" s="638"/>
      <c r="R114" s="638"/>
    </row>
    <row r="115" spans="2:27" ht="16.149999999999999" customHeight="1" x14ac:dyDescent="0.35">
      <c r="B115" s="143"/>
      <c r="C115" s="52" t="s">
        <v>39</v>
      </c>
      <c r="D115" s="52"/>
      <c r="E115" s="52"/>
      <c r="F115" s="52"/>
      <c r="G115" s="52"/>
      <c r="H115" s="52"/>
      <c r="I115" s="52"/>
      <c r="J115" s="52"/>
      <c r="K115" s="49"/>
      <c r="M115" s="638"/>
      <c r="N115" s="638"/>
      <c r="O115" s="638"/>
      <c r="P115" s="638"/>
      <c r="Q115" s="638"/>
      <c r="R115" s="638"/>
    </row>
    <row r="116" spans="2:27" ht="16.149999999999999" customHeight="1" x14ac:dyDescent="0.35">
      <c r="B116" s="143"/>
      <c r="C116" s="52" t="s">
        <v>36</v>
      </c>
      <c r="D116" s="52"/>
      <c r="E116" s="52"/>
      <c r="F116" s="52"/>
      <c r="G116" s="52"/>
      <c r="H116" s="52"/>
      <c r="I116" s="52"/>
      <c r="J116" s="52"/>
      <c r="K116" s="49"/>
    </row>
    <row r="117" spans="2:27" ht="16.149999999999999" customHeight="1" x14ac:dyDescent="0.35">
      <c r="B117" s="143"/>
      <c r="C117" s="52" t="s">
        <v>37</v>
      </c>
      <c r="D117" s="52"/>
      <c r="E117" s="52"/>
      <c r="F117" s="52"/>
      <c r="G117" s="52"/>
      <c r="H117" s="52"/>
      <c r="I117" s="52"/>
      <c r="J117" s="52"/>
      <c r="K117" s="49"/>
    </row>
    <row r="118" spans="2:27" ht="16.149999999999999" customHeight="1" x14ac:dyDescent="0.35">
      <c r="B118" s="143"/>
      <c r="C118" s="52" t="s">
        <v>38</v>
      </c>
      <c r="D118" s="52"/>
      <c r="E118" s="52"/>
      <c r="F118" s="52"/>
      <c r="G118" s="52"/>
      <c r="H118" s="52" t="s">
        <v>40</v>
      </c>
      <c r="I118" s="744"/>
      <c r="J118" s="744"/>
      <c r="K118" s="49"/>
    </row>
    <row r="119" spans="2:27" ht="16.149999999999999" customHeight="1" x14ac:dyDescent="0.35">
      <c r="B119" s="143"/>
      <c r="C119" s="52" t="s">
        <v>38</v>
      </c>
      <c r="D119" s="52"/>
      <c r="E119" s="52"/>
      <c r="F119" s="52"/>
      <c r="G119" s="52"/>
      <c r="H119" s="52" t="s">
        <v>40</v>
      </c>
      <c r="I119" s="744"/>
      <c r="J119" s="744"/>
      <c r="K119" s="49"/>
    </row>
    <row r="120" spans="2:27" ht="16.149999999999999" customHeight="1" x14ac:dyDescent="0.35">
      <c r="B120" s="143"/>
      <c r="C120" s="52" t="s">
        <v>38</v>
      </c>
      <c r="D120" s="52"/>
      <c r="E120" s="52"/>
      <c r="F120" s="52"/>
      <c r="G120" s="52"/>
      <c r="H120" s="52" t="s">
        <v>40</v>
      </c>
      <c r="I120" s="744"/>
      <c r="J120" s="744"/>
      <c r="K120" s="49"/>
    </row>
    <row r="121" spans="2:27" ht="16.149999999999999" customHeight="1" x14ac:dyDescent="0.35">
      <c r="B121" s="243"/>
      <c r="C121" s="64"/>
      <c r="D121" s="64"/>
      <c r="E121" s="64"/>
      <c r="F121" s="64"/>
      <c r="G121" s="64"/>
      <c r="H121" s="64"/>
      <c r="I121" s="64"/>
      <c r="J121" s="64"/>
      <c r="K121" s="89"/>
    </row>
    <row r="123" spans="2:27" ht="34.5" customHeight="1" x14ac:dyDescent="0.35">
      <c r="B123" s="401"/>
      <c r="C123" s="734" t="s">
        <v>472</v>
      </c>
      <c r="D123" s="734"/>
      <c r="E123" s="734"/>
      <c r="F123" s="734"/>
      <c r="G123" s="734"/>
      <c r="H123" s="734"/>
      <c r="I123" s="734"/>
      <c r="J123" s="734"/>
      <c r="K123" s="735"/>
      <c r="O123" s="745" t="s">
        <v>88</v>
      </c>
      <c r="P123" s="746"/>
      <c r="Q123" s="747"/>
    </row>
    <row r="124" spans="2:27" ht="13" customHeight="1" x14ac:dyDescent="0.35">
      <c r="B124" s="143"/>
      <c r="C124" s="403"/>
      <c r="D124" s="52"/>
      <c r="E124" s="52"/>
      <c r="F124" s="52"/>
      <c r="G124" s="52"/>
      <c r="H124" s="52"/>
      <c r="I124" s="52"/>
      <c r="J124" s="52"/>
      <c r="K124" s="49"/>
    </row>
    <row r="125" spans="2:27" ht="16.149999999999999" customHeight="1" x14ac:dyDescent="0.35">
      <c r="B125" s="143"/>
      <c r="C125" s="52"/>
      <c r="D125" s="52"/>
      <c r="E125" s="52"/>
      <c r="F125" s="52"/>
      <c r="G125" s="52"/>
      <c r="H125" s="52"/>
      <c r="I125" s="52"/>
      <c r="J125" s="52"/>
      <c r="K125" s="49"/>
    </row>
    <row r="126" spans="2:27" ht="16.149999999999999" customHeight="1" x14ac:dyDescent="0.35">
      <c r="B126" s="143"/>
      <c r="C126" s="52" t="s">
        <v>470</v>
      </c>
      <c r="D126" s="52"/>
      <c r="E126" s="52"/>
      <c r="F126" s="52"/>
      <c r="G126" s="153"/>
      <c r="H126" s="52"/>
      <c r="I126" s="52"/>
      <c r="J126" s="52"/>
      <c r="K126" s="49"/>
      <c r="M126" s="736" t="s">
        <v>533</v>
      </c>
      <c r="N126" s="736"/>
      <c r="O126" s="736"/>
      <c r="P126" s="736"/>
      <c r="Q126" s="736"/>
      <c r="R126" s="736"/>
      <c r="S126" s="154"/>
      <c r="T126" s="154"/>
      <c r="U126" s="154"/>
      <c r="V126" s="140"/>
      <c r="W126" s="140"/>
      <c r="X126" s="140"/>
      <c r="Y126" s="140"/>
      <c r="Z126" s="140"/>
      <c r="AA126" s="140"/>
    </row>
    <row r="127" spans="2:27" s="129" customFormat="1" ht="16.149999999999999" customHeight="1" x14ac:dyDescent="0.35">
      <c r="B127" s="402"/>
      <c r="C127" s="564" t="s">
        <v>2</v>
      </c>
      <c r="D127" s="564"/>
      <c r="E127" s="106"/>
      <c r="F127" s="564" t="s">
        <v>3</v>
      </c>
      <c r="G127" s="91"/>
      <c r="H127" s="91"/>
      <c r="I127" s="91"/>
      <c r="J127" s="91"/>
      <c r="K127" s="92"/>
      <c r="L127" s="20"/>
      <c r="M127" s="736"/>
      <c r="N127" s="736"/>
      <c r="O127" s="736"/>
      <c r="P127" s="736"/>
      <c r="Q127" s="736"/>
      <c r="R127" s="736"/>
    </row>
    <row r="128" spans="2:27" s="129" customFormat="1" ht="16.149999999999999" customHeight="1" x14ac:dyDescent="0.35">
      <c r="B128" s="402"/>
      <c r="C128" s="564"/>
      <c r="D128" s="564"/>
      <c r="E128" s="106"/>
      <c r="F128" s="564"/>
      <c r="G128" s="91"/>
      <c r="H128" s="91"/>
      <c r="I128" s="91"/>
      <c r="J128" s="91"/>
      <c r="K128" s="92"/>
      <c r="L128" s="20"/>
      <c r="M128" s="736"/>
      <c r="N128" s="736"/>
      <c r="O128" s="736"/>
      <c r="P128" s="736"/>
      <c r="Q128" s="736"/>
      <c r="R128" s="736"/>
    </row>
    <row r="129" spans="2:18" s="129" customFormat="1" ht="16.149999999999999" customHeight="1" x14ac:dyDescent="0.35">
      <c r="B129" s="402"/>
      <c r="C129" s="52" t="s">
        <v>102</v>
      </c>
      <c r="D129" s="52"/>
      <c r="E129" s="52"/>
      <c r="F129" s="52"/>
      <c r="G129" s="52"/>
      <c r="H129" s="91"/>
      <c r="I129" s="91"/>
      <c r="J129" s="91"/>
      <c r="K129" s="92"/>
      <c r="L129" s="20"/>
      <c r="M129" s="736"/>
      <c r="N129" s="736"/>
      <c r="O129" s="736"/>
      <c r="P129" s="736"/>
      <c r="Q129" s="736"/>
      <c r="R129" s="736"/>
    </row>
    <row r="130" spans="2:18" s="129" customFormat="1" ht="16.149999999999999" customHeight="1" x14ac:dyDescent="0.35">
      <c r="B130" s="402"/>
      <c r="C130" s="564" t="s">
        <v>2</v>
      </c>
      <c r="D130" s="564"/>
      <c r="E130" s="106"/>
      <c r="F130" s="564" t="s">
        <v>3</v>
      </c>
      <c r="G130" s="91"/>
      <c r="H130" s="91"/>
      <c r="I130" s="91"/>
      <c r="J130" s="91"/>
      <c r="K130" s="92"/>
      <c r="L130" s="20"/>
      <c r="M130" s="736"/>
      <c r="N130" s="736"/>
      <c r="O130" s="736"/>
      <c r="P130" s="736"/>
      <c r="Q130" s="736"/>
      <c r="R130" s="736"/>
    </row>
    <row r="131" spans="2:18" s="129" customFormat="1" ht="16.149999999999999" customHeight="1" x14ac:dyDescent="0.35">
      <c r="B131" s="402"/>
      <c r="C131" s="564"/>
      <c r="D131" s="564"/>
      <c r="E131" s="106"/>
      <c r="F131" s="564"/>
      <c r="G131" s="91"/>
      <c r="H131" s="91"/>
      <c r="I131" s="91"/>
      <c r="J131" s="91"/>
      <c r="K131" s="92"/>
      <c r="L131" s="20"/>
      <c r="M131" s="736"/>
      <c r="N131" s="736"/>
      <c r="O131" s="736"/>
      <c r="P131" s="736"/>
      <c r="Q131" s="736"/>
      <c r="R131" s="736"/>
    </row>
    <row r="132" spans="2:18" s="129" customFormat="1" ht="16.149999999999999" customHeight="1" x14ac:dyDescent="0.35">
      <c r="B132" s="402"/>
      <c r="C132" s="52" t="s">
        <v>103</v>
      </c>
      <c r="D132" s="52"/>
      <c r="E132" s="52"/>
      <c r="F132" s="52"/>
      <c r="G132" s="52"/>
      <c r="H132" s="91"/>
      <c r="I132" s="91"/>
      <c r="J132" s="91"/>
      <c r="K132" s="92"/>
      <c r="L132" s="20"/>
      <c r="M132" s="736"/>
      <c r="N132" s="736"/>
      <c r="O132" s="736"/>
      <c r="P132" s="736"/>
      <c r="Q132" s="736"/>
      <c r="R132" s="736"/>
    </row>
    <row r="133" spans="2:18" s="129" customFormat="1" ht="16.149999999999999" customHeight="1" x14ac:dyDescent="0.35">
      <c r="B133" s="402"/>
      <c r="C133" s="564" t="s">
        <v>2</v>
      </c>
      <c r="D133" s="564"/>
      <c r="E133" s="106"/>
      <c r="F133" s="564" t="s">
        <v>3</v>
      </c>
      <c r="G133" s="91"/>
      <c r="H133" s="91"/>
      <c r="I133" s="91"/>
      <c r="J133" s="91"/>
      <c r="K133" s="92"/>
      <c r="L133" s="20"/>
      <c r="M133" s="736"/>
      <c r="N133" s="736"/>
      <c r="O133" s="736"/>
      <c r="P133" s="736"/>
      <c r="Q133" s="736"/>
      <c r="R133" s="736"/>
    </row>
    <row r="134" spans="2:18" ht="16.149999999999999" customHeight="1" x14ac:dyDescent="0.35">
      <c r="B134" s="143"/>
      <c r="C134" s="52"/>
      <c r="D134" s="52"/>
      <c r="E134" s="52"/>
      <c r="F134" s="52"/>
      <c r="G134" s="52"/>
      <c r="H134" s="52"/>
      <c r="I134" s="52"/>
      <c r="J134" s="52"/>
      <c r="K134" s="49"/>
      <c r="M134" s="104"/>
    </row>
    <row r="135" spans="2:18" ht="16.149999999999999" customHeight="1" x14ac:dyDescent="0.35">
      <c r="B135" s="143"/>
      <c r="C135" s="52"/>
      <c r="D135" s="52"/>
      <c r="E135" s="52"/>
      <c r="F135" s="52"/>
      <c r="G135" s="52"/>
      <c r="H135" s="52"/>
      <c r="I135" s="52"/>
      <c r="J135" s="52"/>
      <c r="K135" s="49"/>
      <c r="M135" s="661" t="s">
        <v>106</v>
      </c>
      <c r="N135" s="661"/>
      <c r="O135" s="661"/>
      <c r="P135" s="661"/>
      <c r="Q135" s="661"/>
      <c r="R135" s="661"/>
    </row>
    <row r="136" spans="2:18" ht="16.149999999999999" customHeight="1" x14ac:dyDescent="0.35">
      <c r="B136" s="143"/>
      <c r="C136" s="52" t="s">
        <v>23</v>
      </c>
      <c r="D136" s="52"/>
      <c r="E136" s="600"/>
      <c r="F136" s="601"/>
      <c r="G136" s="601"/>
      <c r="H136" s="601"/>
      <c r="I136" s="601"/>
      <c r="J136" s="602"/>
      <c r="K136" s="49"/>
      <c r="M136" s="661"/>
      <c r="N136" s="661"/>
      <c r="O136" s="661"/>
      <c r="P136" s="661"/>
      <c r="Q136" s="661"/>
      <c r="R136" s="661"/>
    </row>
    <row r="137" spans="2:18" ht="16.149999999999999" customHeight="1" x14ac:dyDescent="0.35">
      <c r="B137" s="143"/>
      <c r="C137" s="52"/>
      <c r="D137" s="52"/>
      <c r="E137" s="52"/>
      <c r="F137" s="52"/>
      <c r="G137" s="52"/>
      <c r="H137" s="52"/>
      <c r="I137" s="52"/>
      <c r="J137" s="52"/>
      <c r="K137" s="49"/>
      <c r="M137" s="154"/>
      <c r="N137" s="154"/>
      <c r="O137" s="154"/>
      <c r="P137" s="154"/>
      <c r="Q137" s="154"/>
      <c r="R137" s="154"/>
    </row>
    <row r="138" spans="2:18" ht="16.149999999999999" customHeight="1" x14ac:dyDescent="0.35">
      <c r="B138" s="143"/>
      <c r="C138" s="52" t="s">
        <v>24</v>
      </c>
      <c r="D138" s="52"/>
      <c r="E138" s="600"/>
      <c r="F138" s="601"/>
      <c r="G138" s="601"/>
      <c r="H138" s="601"/>
      <c r="I138" s="601"/>
      <c r="J138" s="602"/>
      <c r="K138" s="49"/>
      <c r="M138" s="661" t="s">
        <v>41</v>
      </c>
      <c r="N138" s="661"/>
      <c r="O138" s="661"/>
      <c r="P138" s="661"/>
      <c r="Q138" s="661"/>
      <c r="R138" s="661"/>
    </row>
    <row r="139" spans="2:18" ht="16.149999999999999" customHeight="1" x14ac:dyDescent="0.35">
      <c r="B139" s="143"/>
      <c r="C139" s="52"/>
      <c r="D139" s="52"/>
      <c r="E139" s="52"/>
      <c r="F139" s="52"/>
      <c r="G139" s="52"/>
      <c r="H139" s="52"/>
      <c r="I139" s="52"/>
      <c r="J139" s="52"/>
      <c r="K139" s="49"/>
      <c r="M139" s="661"/>
      <c r="N139" s="661"/>
      <c r="O139" s="661"/>
      <c r="P139" s="661"/>
      <c r="Q139" s="661"/>
      <c r="R139" s="661"/>
    </row>
    <row r="140" spans="2:18" ht="16.149999999999999" customHeight="1" x14ac:dyDescent="0.35">
      <c r="B140" s="143"/>
      <c r="C140" s="52" t="s">
        <v>231</v>
      </c>
      <c r="D140" s="52"/>
      <c r="E140" s="52"/>
      <c r="F140" s="52"/>
      <c r="G140" s="52"/>
      <c r="H140" s="52"/>
      <c r="I140" s="52"/>
      <c r="J140" s="52"/>
      <c r="K140" s="49"/>
    </row>
    <row r="141" spans="2:18" ht="16.149999999999999" customHeight="1" x14ac:dyDescent="0.35">
      <c r="B141" s="143"/>
      <c r="C141" s="741"/>
      <c r="D141" s="742"/>
      <c r="E141" s="742"/>
      <c r="F141" s="743"/>
      <c r="G141" s="52"/>
      <c r="H141" s="52"/>
      <c r="I141" s="52"/>
      <c r="J141" s="52"/>
      <c r="K141" s="49"/>
      <c r="M141" s="496" t="s">
        <v>464</v>
      </c>
      <c r="N141" s="496"/>
      <c r="O141" s="496"/>
      <c r="P141" s="496"/>
      <c r="Q141" s="496"/>
      <c r="R141" s="496"/>
    </row>
    <row r="142" spans="2:18" ht="16.149999999999999" customHeight="1" x14ac:dyDescent="0.35">
      <c r="B142" s="143"/>
      <c r="C142" s="52"/>
      <c r="D142" s="52"/>
      <c r="E142" s="52"/>
      <c r="F142" s="52"/>
      <c r="G142" s="52"/>
      <c r="H142" s="52"/>
      <c r="I142" s="52"/>
      <c r="J142" s="52"/>
      <c r="K142" s="49"/>
      <c r="M142" s="496"/>
      <c r="N142" s="496"/>
      <c r="O142" s="496"/>
      <c r="P142" s="496"/>
      <c r="Q142" s="496"/>
      <c r="R142" s="496"/>
    </row>
    <row r="143" spans="2:18" ht="16.149999999999999" customHeight="1" x14ac:dyDescent="0.35">
      <c r="B143" s="143"/>
      <c r="C143" s="52"/>
      <c r="D143" s="52"/>
      <c r="E143" s="52"/>
      <c r="F143" s="52"/>
      <c r="G143" s="52"/>
      <c r="H143" s="52"/>
      <c r="I143" s="52"/>
      <c r="J143" s="52"/>
      <c r="K143" s="49"/>
    </row>
    <row r="144" spans="2:18" ht="24.75" customHeight="1" x14ac:dyDescent="0.35">
      <c r="B144" s="143"/>
      <c r="C144" s="52" t="s">
        <v>104</v>
      </c>
      <c r="D144" s="52"/>
      <c r="E144" s="52"/>
      <c r="F144" s="52"/>
      <c r="G144" s="52"/>
      <c r="H144" s="52"/>
      <c r="I144" s="52" t="str">
        <f>"500 merkkiä 
("&amp;TEXT(LEN(C145),"0")&amp;" käytetty)"</f>
        <v>500 merkkiä 
(0 käytetty)</v>
      </c>
      <c r="J144" s="52"/>
      <c r="K144" s="49"/>
    </row>
    <row r="145" spans="2:18" ht="95.25" customHeight="1" x14ac:dyDescent="0.35">
      <c r="B145" s="143"/>
      <c r="C145" s="737"/>
      <c r="D145" s="738"/>
      <c r="E145" s="738"/>
      <c r="F145" s="738"/>
      <c r="G145" s="738"/>
      <c r="H145" s="738"/>
      <c r="I145" s="738"/>
      <c r="J145" s="739"/>
      <c r="K145" s="28"/>
      <c r="M145" s="586" t="s">
        <v>465</v>
      </c>
      <c r="N145" s="586"/>
      <c r="O145" s="586"/>
      <c r="P145" s="586"/>
      <c r="Q145" s="586"/>
      <c r="R145" s="586"/>
    </row>
    <row r="146" spans="2:18" ht="16.149999999999999" customHeight="1" x14ac:dyDescent="0.35">
      <c r="B146" s="143"/>
      <c r="C146" s="52"/>
      <c r="D146" s="52"/>
      <c r="E146" s="52"/>
      <c r="F146" s="52"/>
      <c r="G146" s="52"/>
      <c r="H146" s="52"/>
      <c r="I146" s="52"/>
      <c r="J146" s="52"/>
      <c r="K146" s="49"/>
    </row>
    <row r="147" spans="2:18" ht="16.149999999999999" customHeight="1" x14ac:dyDescent="0.35">
      <c r="B147" s="143"/>
      <c r="C147" s="52" t="s">
        <v>25</v>
      </c>
      <c r="D147" s="52"/>
      <c r="E147" s="52"/>
      <c r="F147" s="52"/>
      <c r="G147" s="52"/>
      <c r="H147" s="52"/>
      <c r="I147" s="52" t="str">
        <f>"500 merkkiä 
("&amp;TEXT(LEN(C148),"0")&amp;" käytetty)"</f>
        <v>500 merkkiä 
(0 käytetty)</v>
      </c>
      <c r="J147" s="52"/>
      <c r="K147" s="49"/>
    </row>
    <row r="148" spans="2:18" ht="95.25" customHeight="1" x14ac:dyDescent="0.35">
      <c r="B148" s="143"/>
      <c r="C148" s="737"/>
      <c r="D148" s="738"/>
      <c r="E148" s="738"/>
      <c r="F148" s="738"/>
      <c r="G148" s="738"/>
      <c r="H148" s="738"/>
      <c r="I148" s="738"/>
      <c r="J148" s="739"/>
      <c r="K148" s="28"/>
      <c r="M148" s="586" t="s">
        <v>42</v>
      </c>
      <c r="N148" s="586"/>
      <c r="O148" s="586"/>
      <c r="P148" s="586"/>
      <c r="Q148" s="586"/>
      <c r="R148" s="586"/>
    </row>
    <row r="149" spans="2:18" ht="16.149999999999999" customHeight="1" x14ac:dyDescent="0.35">
      <c r="B149" s="143"/>
      <c r="C149" s="52"/>
      <c r="D149" s="52"/>
      <c r="E149" s="52"/>
      <c r="F149" s="52"/>
      <c r="G149" s="52"/>
      <c r="H149" s="52"/>
      <c r="I149" s="52"/>
      <c r="J149" s="52"/>
      <c r="K149" s="49"/>
    </row>
    <row r="150" spans="2:18" ht="16.149999999999999" customHeight="1" x14ac:dyDescent="0.35">
      <c r="B150" s="143"/>
      <c r="C150" s="565"/>
      <c r="D150" s="565"/>
      <c r="E150" s="156"/>
      <c r="F150" s="565"/>
      <c r="G150" s="27"/>
      <c r="H150" s="27"/>
      <c r="I150" s="27"/>
      <c r="J150" s="27"/>
      <c r="K150" s="28"/>
    </row>
    <row r="151" spans="2:18" ht="16.149999999999999" customHeight="1" x14ac:dyDescent="0.35">
      <c r="B151" s="143"/>
      <c r="C151" s="52" t="s">
        <v>564</v>
      </c>
      <c r="D151" s="52"/>
      <c r="E151" s="52"/>
      <c r="F151" s="52"/>
      <c r="G151" s="52"/>
      <c r="H151" s="52"/>
      <c r="I151" s="52"/>
      <c r="J151" s="52"/>
      <c r="K151" s="49"/>
      <c r="M151" s="140"/>
      <c r="N151" s="140"/>
      <c r="O151" s="140"/>
      <c r="P151" s="140"/>
      <c r="Q151" s="140"/>
    </row>
    <row r="152" spans="2:18" ht="16.149999999999999" customHeight="1" x14ac:dyDescent="0.35">
      <c r="B152" s="143"/>
      <c r="C152" s="52" t="s">
        <v>105</v>
      </c>
      <c r="D152" s="52"/>
      <c r="E152" s="52"/>
      <c r="F152" s="52"/>
      <c r="G152" s="52"/>
      <c r="H152" s="52"/>
      <c r="I152" s="52"/>
      <c r="J152" s="52"/>
      <c r="K152" s="49"/>
      <c r="M152" s="638" t="s">
        <v>592</v>
      </c>
      <c r="N152" s="638"/>
      <c r="O152" s="638"/>
      <c r="P152" s="638"/>
      <c r="Q152" s="638"/>
      <c r="R152" s="638"/>
    </row>
    <row r="153" spans="2:18" ht="16.149999999999999" customHeight="1" x14ac:dyDescent="0.35">
      <c r="B153" s="143"/>
      <c r="C153" s="52" t="s">
        <v>34</v>
      </c>
      <c r="D153" s="52"/>
      <c r="E153" s="52"/>
      <c r="F153" s="52"/>
      <c r="G153" s="52"/>
      <c r="H153" s="52"/>
      <c r="I153" s="52"/>
      <c r="J153" s="52"/>
      <c r="K153" s="49"/>
      <c r="M153" s="638"/>
      <c r="N153" s="638"/>
      <c r="O153" s="638"/>
      <c r="P153" s="638"/>
      <c r="Q153" s="638"/>
      <c r="R153" s="638"/>
    </row>
    <row r="154" spans="2:18" ht="16.149999999999999" customHeight="1" x14ac:dyDescent="0.35">
      <c r="B154" s="143"/>
      <c r="C154" s="52" t="s">
        <v>35</v>
      </c>
      <c r="D154" s="52"/>
      <c r="E154" s="52"/>
      <c r="F154" s="52"/>
      <c r="G154" s="52"/>
      <c r="H154" s="52"/>
      <c r="I154" s="52"/>
      <c r="J154" s="52"/>
      <c r="K154" s="49"/>
      <c r="M154" s="638"/>
      <c r="N154" s="638"/>
      <c r="O154" s="638"/>
      <c r="P154" s="638"/>
      <c r="Q154" s="638"/>
      <c r="R154" s="638"/>
    </row>
    <row r="155" spans="2:18" ht="16.149999999999999" customHeight="1" x14ac:dyDescent="0.35">
      <c r="B155" s="143"/>
      <c r="C155" s="52" t="s">
        <v>39</v>
      </c>
      <c r="D155" s="52"/>
      <c r="E155" s="52"/>
      <c r="F155" s="52"/>
      <c r="G155" s="52"/>
      <c r="H155" s="52"/>
      <c r="I155" s="52"/>
      <c r="J155" s="52"/>
      <c r="K155" s="49"/>
      <c r="M155" s="638"/>
      <c r="N155" s="638"/>
      <c r="O155" s="638"/>
      <c r="P155" s="638"/>
      <c r="Q155" s="638"/>
      <c r="R155" s="638"/>
    </row>
    <row r="156" spans="2:18" ht="16.149999999999999" customHeight="1" x14ac:dyDescent="0.35">
      <c r="B156" s="143"/>
      <c r="C156" s="52" t="s">
        <v>36</v>
      </c>
      <c r="D156" s="52"/>
      <c r="E156" s="52"/>
      <c r="F156" s="52"/>
      <c r="G156" s="52"/>
      <c r="H156" s="52"/>
      <c r="I156" s="52"/>
      <c r="J156" s="52"/>
      <c r="K156" s="49"/>
    </row>
    <row r="157" spans="2:18" ht="16.149999999999999" customHeight="1" x14ac:dyDescent="0.35">
      <c r="B157" s="143"/>
      <c r="C157" s="52" t="s">
        <v>37</v>
      </c>
      <c r="D157" s="52"/>
      <c r="E157" s="52"/>
      <c r="F157" s="52"/>
      <c r="G157" s="52"/>
      <c r="H157" s="52"/>
      <c r="I157" s="52"/>
      <c r="J157" s="52"/>
      <c r="K157" s="49"/>
    </row>
    <row r="158" spans="2:18" ht="16.149999999999999" customHeight="1" x14ac:dyDescent="0.35">
      <c r="B158" s="143"/>
      <c r="C158" s="52" t="s">
        <v>38</v>
      </c>
      <c r="D158" s="52"/>
      <c r="E158" s="52"/>
      <c r="F158" s="52"/>
      <c r="G158" s="52"/>
      <c r="H158" s="52" t="s">
        <v>40</v>
      </c>
      <c r="I158" s="744"/>
      <c r="J158" s="744"/>
      <c r="K158" s="49"/>
    </row>
    <row r="159" spans="2:18" ht="16.149999999999999" customHeight="1" x14ac:dyDescent="0.35">
      <c r="B159" s="143"/>
      <c r="C159" s="52" t="s">
        <v>38</v>
      </c>
      <c r="D159" s="52"/>
      <c r="E159" s="52"/>
      <c r="F159" s="52"/>
      <c r="G159" s="52"/>
      <c r="H159" s="52" t="s">
        <v>40</v>
      </c>
      <c r="I159" s="744"/>
      <c r="J159" s="744"/>
      <c r="K159" s="49"/>
    </row>
    <row r="160" spans="2:18" ht="16.149999999999999" customHeight="1" x14ac:dyDescent="0.35">
      <c r="B160" s="143"/>
      <c r="C160" s="52" t="s">
        <v>38</v>
      </c>
      <c r="D160" s="52"/>
      <c r="E160" s="52"/>
      <c r="F160" s="52"/>
      <c r="G160" s="52"/>
      <c r="H160" s="52" t="s">
        <v>40</v>
      </c>
      <c r="I160" s="744"/>
      <c r="J160" s="744"/>
      <c r="K160" s="49"/>
    </row>
    <row r="161" spans="2:27" ht="16.149999999999999" customHeight="1" x14ac:dyDescent="0.35">
      <c r="B161" s="243"/>
      <c r="C161" s="64"/>
      <c r="D161" s="64"/>
      <c r="E161" s="64"/>
      <c r="F161" s="64"/>
      <c r="G161" s="64"/>
      <c r="H161" s="64"/>
      <c r="I161" s="64"/>
      <c r="J161" s="64"/>
      <c r="K161" s="89"/>
    </row>
    <row r="163" spans="2:27" ht="34.5" customHeight="1" x14ac:dyDescent="0.35">
      <c r="B163" s="401"/>
      <c r="C163" s="734" t="s">
        <v>473</v>
      </c>
      <c r="D163" s="734"/>
      <c r="E163" s="734"/>
      <c r="F163" s="734"/>
      <c r="G163" s="734"/>
      <c r="H163" s="734"/>
      <c r="I163" s="734"/>
      <c r="J163" s="734"/>
      <c r="K163" s="735"/>
      <c r="O163" s="745" t="s">
        <v>88</v>
      </c>
      <c r="P163" s="746"/>
      <c r="Q163" s="747"/>
    </row>
    <row r="164" spans="2:27" ht="24.5" customHeight="1" x14ac:dyDescent="0.35">
      <c r="B164" s="143"/>
      <c r="C164" s="403"/>
      <c r="D164" s="52"/>
      <c r="E164" s="52"/>
      <c r="F164" s="52"/>
      <c r="G164" s="52"/>
      <c r="H164" s="52"/>
      <c r="I164" s="52"/>
      <c r="J164" s="52"/>
      <c r="K164" s="49"/>
    </row>
    <row r="165" spans="2:27" ht="16.149999999999999" customHeight="1" x14ac:dyDescent="0.35">
      <c r="B165" s="143"/>
      <c r="C165" s="52"/>
      <c r="D165" s="52"/>
      <c r="E165" s="52"/>
      <c r="F165" s="52"/>
      <c r="G165" s="52"/>
      <c r="H165" s="52"/>
      <c r="I165" s="52"/>
      <c r="J165" s="52"/>
      <c r="K165" s="49"/>
    </row>
    <row r="166" spans="2:27" ht="16.149999999999999" customHeight="1" x14ac:dyDescent="0.35">
      <c r="B166" s="143"/>
      <c r="C166" s="52" t="s">
        <v>468</v>
      </c>
      <c r="D166" s="52"/>
      <c r="E166" s="52"/>
      <c r="F166" s="52"/>
      <c r="G166" s="153"/>
      <c r="H166" s="52"/>
      <c r="I166" s="52"/>
      <c r="J166" s="52"/>
      <c r="K166" s="49"/>
      <c r="M166" s="736" t="s">
        <v>533</v>
      </c>
      <c r="N166" s="736"/>
      <c r="O166" s="736"/>
      <c r="P166" s="736"/>
      <c r="Q166" s="736"/>
      <c r="R166" s="736"/>
      <c r="S166" s="154"/>
      <c r="T166" s="154"/>
      <c r="U166" s="154"/>
      <c r="V166" s="140"/>
      <c r="W166" s="140"/>
      <c r="X166" s="140"/>
      <c r="Y166" s="140"/>
      <c r="Z166" s="140"/>
      <c r="AA166" s="140"/>
    </row>
    <row r="167" spans="2:27" s="129" customFormat="1" ht="16.149999999999999" customHeight="1" x14ac:dyDescent="0.35">
      <c r="B167" s="402"/>
      <c r="C167" s="564" t="s">
        <v>2</v>
      </c>
      <c r="D167" s="564"/>
      <c r="E167" s="106"/>
      <c r="F167" s="564" t="s">
        <v>3</v>
      </c>
      <c r="G167" s="91"/>
      <c r="H167" s="91"/>
      <c r="I167" s="91"/>
      <c r="J167" s="91"/>
      <c r="K167" s="92"/>
      <c r="L167" s="20"/>
      <c r="M167" s="736"/>
      <c r="N167" s="736"/>
      <c r="O167" s="736"/>
      <c r="P167" s="736"/>
      <c r="Q167" s="736"/>
      <c r="R167" s="736"/>
    </row>
    <row r="168" spans="2:27" s="129" customFormat="1" ht="16.149999999999999" customHeight="1" x14ac:dyDescent="0.35">
      <c r="B168" s="402"/>
      <c r="C168" s="564"/>
      <c r="D168" s="564"/>
      <c r="E168" s="106"/>
      <c r="F168" s="564"/>
      <c r="G168" s="91"/>
      <c r="H168" s="91"/>
      <c r="I168" s="91"/>
      <c r="J168" s="91"/>
      <c r="K168" s="92"/>
      <c r="L168" s="20"/>
      <c r="M168" s="736"/>
      <c r="N168" s="736"/>
      <c r="O168" s="736"/>
      <c r="P168" s="736"/>
      <c r="Q168" s="736"/>
      <c r="R168" s="736"/>
    </row>
    <row r="169" spans="2:27" s="129" customFormat="1" ht="16.149999999999999" customHeight="1" x14ac:dyDescent="0.35">
      <c r="B169" s="402"/>
      <c r="C169" s="52" t="s">
        <v>102</v>
      </c>
      <c r="D169" s="52"/>
      <c r="E169" s="52"/>
      <c r="F169" s="52"/>
      <c r="G169" s="52"/>
      <c r="H169" s="91"/>
      <c r="I169" s="91"/>
      <c r="J169" s="91"/>
      <c r="K169" s="92"/>
      <c r="L169" s="20"/>
      <c r="M169" s="736"/>
      <c r="N169" s="736"/>
      <c r="O169" s="736"/>
      <c r="P169" s="736"/>
      <c r="Q169" s="736"/>
      <c r="R169" s="736"/>
    </row>
    <row r="170" spans="2:27" s="129" customFormat="1" ht="16.149999999999999" customHeight="1" x14ac:dyDescent="0.35">
      <c r="B170" s="402"/>
      <c r="C170" s="564" t="s">
        <v>2</v>
      </c>
      <c r="D170" s="564"/>
      <c r="E170" s="106"/>
      <c r="F170" s="564" t="s">
        <v>3</v>
      </c>
      <c r="G170" s="91"/>
      <c r="H170" s="91"/>
      <c r="I170" s="91"/>
      <c r="J170" s="91"/>
      <c r="K170" s="92"/>
      <c r="L170" s="20"/>
      <c r="M170" s="736"/>
      <c r="N170" s="736"/>
      <c r="O170" s="736"/>
      <c r="P170" s="736"/>
      <c r="Q170" s="736"/>
      <c r="R170" s="736"/>
    </row>
    <row r="171" spans="2:27" s="129" customFormat="1" ht="16.149999999999999" customHeight="1" x14ac:dyDescent="0.35">
      <c r="B171" s="402"/>
      <c r="C171" s="564"/>
      <c r="D171" s="564"/>
      <c r="E171" s="106"/>
      <c r="F171" s="564"/>
      <c r="G171" s="91"/>
      <c r="H171" s="91"/>
      <c r="I171" s="91"/>
      <c r="J171" s="91"/>
      <c r="K171" s="92"/>
      <c r="L171" s="20"/>
      <c r="M171" s="736"/>
      <c r="N171" s="736"/>
      <c r="O171" s="736"/>
      <c r="P171" s="736"/>
      <c r="Q171" s="736"/>
      <c r="R171" s="736"/>
    </row>
    <row r="172" spans="2:27" s="129" customFormat="1" ht="16.149999999999999" customHeight="1" x14ac:dyDescent="0.35">
      <c r="B172" s="402"/>
      <c r="C172" s="52" t="s">
        <v>103</v>
      </c>
      <c r="D172" s="52"/>
      <c r="E172" s="52"/>
      <c r="F172" s="52"/>
      <c r="G172" s="52"/>
      <c r="H172" s="91"/>
      <c r="I172" s="91"/>
      <c r="J172" s="91"/>
      <c r="K172" s="92"/>
      <c r="L172" s="20"/>
      <c r="M172" s="736"/>
      <c r="N172" s="736"/>
      <c r="O172" s="736"/>
      <c r="P172" s="736"/>
      <c r="Q172" s="736"/>
      <c r="R172" s="736"/>
    </row>
    <row r="173" spans="2:27" s="129" customFormat="1" ht="16.149999999999999" customHeight="1" x14ac:dyDescent="0.35">
      <c r="B173" s="402"/>
      <c r="C173" s="564" t="s">
        <v>2</v>
      </c>
      <c r="D173" s="564"/>
      <c r="E173" s="106"/>
      <c r="F173" s="564" t="s">
        <v>3</v>
      </c>
      <c r="G173" s="91"/>
      <c r="H173" s="91"/>
      <c r="I173" s="91"/>
      <c r="J173" s="91"/>
      <c r="K173" s="92"/>
      <c r="L173" s="20"/>
      <c r="M173" s="736"/>
      <c r="N173" s="736"/>
      <c r="O173" s="736"/>
      <c r="P173" s="736"/>
      <c r="Q173" s="736"/>
      <c r="R173" s="736"/>
    </row>
    <row r="174" spans="2:27" ht="16.149999999999999" customHeight="1" x14ac:dyDescent="0.35">
      <c r="B174" s="143"/>
      <c r="C174" s="52"/>
      <c r="D174" s="52"/>
      <c r="E174" s="52"/>
      <c r="F174" s="52"/>
      <c r="G174" s="52"/>
      <c r="H174" s="52"/>
      <c r="I174" s="52"/>
      <c r="J174" s="52"/>
      <c r="K174" s="49"/>
      <c r="M174" s="104"/>
    </row>
    <row r="175" spans="2:27" ht="16.149999999999999" customHeight="1" x14ac:dyDescent="0.35">
      <c r="B175" s="143"/>
      <c r="C175" s="52"/>
      <c r="D175" s="52"/>
      <c r="E175" s="52"/>
      <c r="F175" s="52"/>
      <c r="G175" s="52"/>
      <c r="H175" s="52"/>
      <c r="I175" s="52"/>
      <c r="J175" s="52"/>
      <c r="K175" s="49"/>
      <c r="M175" s="661" t="s">
        <v>106</v>
      </c>
      <c r="N175" s="661"/>
      <c r="O175" s="661"/>
      <c r="P175" s="661"/>
      <c r="Q175" s="661"/>
      <c r="R175" s="661"/>
    </row>
    <row r="176" spans="2:27" ht="16.149999999999999" customHeight="1" x14ac:dyDescent="0.35">
      <c r="B176" s="143"/>
      <c r="C176" s="52" t="s">
        <v>23</v>
      </c>
      <c r="D176" s="52"/>
      <c r="E176" s="600"/>
      <c r="F176" s="601"/>
      <c r="G176" s="601"/>
      <c r="H176" s="601"/>
      <c r="I176" s="601"/>
      <c r="J176" s="602"/>
      <c r="K176" s="49"/>
      <c r="M176" s="661"/>
      <c r="N176" s="661"/>
      <c r="O176" s="661"/>
      <c r="P176" s="661"/>
      <c r="Q176" s="661"/>
      <c r="R176" s="661"/>
    </row>
    <row r="177" spans="2:18" ht="16.149999999999999" customHeight="1" x14ac:dyDescent="0.35">
      <c r="B177" s="143"/>
      <c r="C177" s="52"/>
      <c r="D177" s="52"/>
      <c r="E177" s="52"/>
      <c r="F177" s="52"/>
      <c r="G177" s="52"/>
      <c r="H177" s="52"/>
      <c r="I177" s="52"/>
      <c r="J177" s="52"/>
      <c r="K177" s="49"/>
    </row>
    <row r="178" spans="2:18" ht="16.149999999999999" customHeight="1" x14ac:dyDescent="0.35">
      <c r="B178" s="143"/>
      <c r="C178" s="52" t="s">
        <v>24</v>
      </c>
      <c r="D178" s="52"/>
      <c r="E178" s="600"/>
      <c r="F178" s="601"/>
      <c r="G178" s="601"/>
      <c r="H178" s="601"/>
      <c r="I178" s="601"/>
      <c r="J178" s="602"/>
      <c r="K178" s="49"/>
      <c r="M178" s="661" t="s">
        <v>41</v>
      </c>
      <c r="N178" s="661"/>
      <c r="O178" s="661"/>
      <c r="P178" s="661"/>
      <c r="Q178" s="661"/>
      <c r="R178" s="661"/>
    </row>
    <row r="179" spans="2:18" ht="16.149999999999999" customHeight="1" x14ac:dyDescent="0.35">
      <c r="B179" s="143"/>
      <c r="C179" s="52"/>
      <c r="D179" s="52"/>
      <c r="E179" s="52"/>
      <c r="F179" s="52"/>
      <c r="G179" s="52"/>
      <c r="H179" s="52"/>
      <c r="I179" s="52"/>
      <c r="J179" s="52"/>
      <c r="K179" s="49"/>
      <c r="M179" s="661"/>
      <c r="N179" s="661"/>
      <c r="O179" s="661"/>
      <c r="P179" s="661"/>
      <c r="Q179" s="661"/>
      <c r="R179" s="661"/>
    </row>
    <row r="180" spans="2:18" ht="16.149999999999999" customHeight="1" x14ac:dyDescent="0.35">
      <c r="B180" s="143"/>
      <c r="C180" s="52" t="s">
        <v>231</v>
      </c>
      <c r="D180" s="52"/>
      <c r="E180" s="52"/>
      <c r="F180" s="52"/>
      <c r="G180" s="52"/>
      <c r="H180" s="52"/>
      <c r="I180" s="52"/>
      <c r="J180" s="52"/>
      <c r="K180" s="49"/>
    </row>
    <row r="181" spans="2:18" ht="16.149999999999999" customHeight="1" x14ac:dyDescent="0.35">
      <c r="B181" s="143"/>
      <c r="C181" s="741"/>
      <c r="D181" s="742"/>
      <c r="E181" s="742"/>
      <c r="F181" s="743"/>
      <c r="G181" s="52"/>
      <c r="H181" s="52"/>
      <c r="I181" s="52"/>
      <c r="J181" s="52"/>
      <c r="K181" s="49"/>
      <c r="M181" s="496" t="s">
        <v>464</v>
      </c>
      <c r="N181" s="496"/>
      <c r="O181" s="496"/>
      <c r="P181" s="496"/>
      <c r="Q181" s="496"/>
      <c r="R181" s="496"/>
    </row>
    <row r="182" spans="2:18" ht="16.149999999999999" customHeight="1" x14ac:dyDescent="0.35">
      <c r="B182" s="143"/>
      <c r="C182" s="52"/>
      <c r="D182" s="52"/>
      <c r="E182" s="52"/>
      <c r="F182" s="52"/>
      <c r="G182" s="52"/>
      <c r="H182" s="52"/>
      <c r="I182" s="52"/>
      <c r="J182" s="52"/>
      <c r="K182" s="49"/>
      <c r="M182" s="496"/>
      <c r="N182" s="496"/>
      <c r="O182" s="496"/>
      <c r="P182" s="496"/>
      <c r="Q182" s="496"/>
      <c r="R182" s="496"/>
    </row>
    <row r="183" spans="2:18" ht="16.149999999999999" customHeight="1" x14ac:dyDescent="0.35">
      <c r="B183" s="143"/>
      <c r="C183" s="52"/>
      <c r="D183" s="52"/>
      <c r="E183" s="52"/>
      <c r="F183" s="52"/>
      <c r="G183" s="52"/>
      <c r="H183" s="52"/>
      <c r="I183" s="52"/>
      <c r="J183" s="52"/>
      <c r="K183" s="49"/>
    </row>
    <row r="184" spans="2:18" ht="24.75" customHeight="1" x14ac:dyDescent="0.35">
      <c r="B184" s="143"/>
      <c r="C184" s="52" t="s">
        <v>104</v>
      </c>
      <c r="D184" s="52"/>
      <c r="E184" s="52"/>
      <c r="F184" s="52"/>
      <c r="G184" s="52"/>
      <c r="H184" s="52"/>
      <c r="I184" s="52" t="str">
        <f>"500 merkkiä 
("&amp;TEXT(LEN(C185),"0")&amp;" käytetty)"</f>
        <v>500 merkkiä 
(0 käytetty)</v>
      </c>
      <c r="J184" s="52"/>
      <c r="K184" s="49"/>
    </row>
    <row r="185" spans="2:18" ht="95.25" customHeight="1" x14ac:dyDescent="0.35">
      <c r="B185" s="143"/>
      <c r="C185" s="737"/>
      <c r="D185" s="738"/>
      <c r="E185" s="738"/>
      <c r="F185" s="738"/>
      <c r="G185" s="738"/>
      <c r="H185" s="738"/>
      <c r="I185" s="738"/>
      <c r="J185" s="739"/>
      <c r="K185" s="28"/>
      <c r="M185" s="586" t="s">
        <v>465</v>
      </c>
      <c r="N185" s="586"/>
      <c r="O185" s="586"/>
      <c r="P185" s="586"/>
      <c r="Q185" s="586"/>
      <c r="R185" s="586"/>
    </row>
    <row r="186" spans="2:18" ht="16.149999999999999" customHeight="1" x14ac:dyDescent="0.35">
      <c r="B186" s="143"/>
      <c r="C186" s="52"/>
      <c r="D186" s="52"/>
      <c r="E186" s="52"/>
      <c r="F186" s="52"/>
      <c r="G186" s="52"/>
      <c r="H186" s="52"/>
      <c r="I186" s="52"/>
      <c r="J186" s="52"/>
      <c r="K186" s="49"/>
    </row>
    <row r="187" spans="2:18" ht="16.149999999999999" customHeight="1" x14ac:dyDescent="0.35">
      <c r="B187" s="143"/>
      <c r="C187" s="52" t="s">
        <v>25</v>
      </c>
      <c r="D187" s="52"/>
      <c r="E187" s="52"/>
      <c r="F187" s="52"/>
      <c r="G187" s="52"/>
      <c r="H187" s="52"/>
      <c r="I187" s="52" t="str">
        <f>"500 merkkiä 
("&amp;TEXT(LEN(C188),"0")&amp;" käytetty)"</f>
        <v>500 merkkiä 
(0 käytetty)</v>
      </c>
      <c r="J187" s="52"/>
      <c r="K187" s="49"/>
    </row>
    <row r="188" spans="2:18" ht="95.25" customHeight="1" x14ac:dyDescent="0.35">
      <c r="B188" s="143"/>
      <c r="C188" s="737"/>
      <c r="D188" s="738"/>
      <c r="E188" s="738"/>
      <c r="F188" s="738"/>
      <c r="G188" s="738"/>
      <c r="H188" s="738"/>
      <c r="I188" s="738"/>
      <c r="J188" s="739"/>
      <c r="K188" s="28"/>
      <c r="M188" s="586" t="s">
        <v>42</v>
      </c>
      <c r="N188" s="586"/>
      <c r="O188" s="586"/>
      <c r="P188" s="586"/>
      <c r="Q188" s="586"/>
      <c r="R188" s="586"/>
    </row>
    <row r="189" spans="2:18" ht="16.149999999999999" customHeight="1" x14ac:dyDescent="0.35">
      <c r="B189" s="143"/>
      <c r="C189" s="52"/>
      <c r="D189" s="52"/>
      <c r="E189" s="52"/>
      <c r="F189" s="52"/>
      <c r="G189" s="52"/>
      <c r="H189" s="52"/>
      <c r="I189" s="52"/>
      <c r="J189" s="52"/>
      <c r="K189" s="49"/>
    </row>
    <row r="190" spans="2:18" ht="16.149999999999999" customHeight="1" x14ac:dyDescent="0.35">
      <c r="B190" s="143"/>
      <c r="C190" s="565"/>
      <c r="D190" s="565"/>
      <c r="E190" s="156"/>
      <c r="F190" s="565"/>
      <c r="G190" s="27"/>
      <c r="H190" s="27"/>
      <c r="I190" s="27"/>
      <c r="J190" s="27"/>
      <c r="K190" s="28"/>
    </row>
    <row r="191" spans="2:18" ht="16.149999999999999" customHeight="1" x14ac:dyDescent="0.35">
      <c r="B191" s="143"/>
      <c r="C191" s="52" t="s">
        <v>564</v>
      </c>
      <c r="D191" s="52"/>
      <c r="E191" s="52"/>
      <c r="F191" s="52"/>
      <c r="G191" s="52"/>
      <c r="H191" s="52"/>
      <c r="I191" s="52"/>
      <c r="J191" s="52"/>
      <c r="K191" s="49"/>
      <c r="M191" s="140"/>
      <c r="N191" s="140"/>
      <c r="O191" s="140"/>
      <c r="P191" s="140"/>
      <c r="Q191" s="140"/>
    </row>
    <row r="192" spans="2:18" ht="16.149999999999999" customHeight="1" x14ac:dyDescent="0.35">
      <c r="B192" s="143"/>
      <c r="C192" s="52" t="s">
        <v>105</v>
      </c>
      <c r="D192" s="52"/>
      <c r="E192" s="52"/>
      <c r="F192" s="52"/>
      <c r="G192" s="52"/>
      <c r="H192" s="52"/>
      <c r="I192" s="52"/>
      <c r="J192" s="52"/>
      <c r="K192" s="49"/>
      <c r="M192" s="638" t="s">
        <v>592</v>
      </c>
      <c r="N192" s="638"/>
      <c r="O192" s="638"/>
      <c r="P192" s="638"/>
      <c r="Q192" s="638"/>
      <c r="R192" s="638"/>
    </row>
    <row r="193" spans="2:18" ht="16.149999999999999" customHeight="1" x14ac:dyDescent="0.35">
      <c r="B193" s="143"/>
      <c r="C193" s="52" t="s">
        <v>34</v>
      </c>
      <c r="D193" s="52"/>
      <c r="E193" s="52"/>
      <c r="F193" s="52"/>
      <c r="G193" s="52"/>
      <c r="H193" s="52"/>
      <c r="I193" s="52"/>
      <c r="J193" s="52"/>
      <c r="K193" s="49"/>
      <c r="M193" s="638"/>
      <c r="N193" s="638"/>
      <c r="O193" s="638"/>
      <c r="P193" s="638"/>
      <c r="Q193" s="638"/>
      <c r="R193" s="638"/>
    </row>
    <row r="194" spans="2:18" ht="16.149999999999999" customHeight="1" x14ac:dyDescent="0.35">
      <c r="B194" s="143"/>
      <c r="C194" s="52" t="s">
        <v>35</v>
      </c>
      <c r="D194" s="52"/>
      <c r="E194" s="52"/>
      <c r="F194" s="52"/>
      <c r="G194" s="52"/>
      <c r="H194" s="52"/>
      <c r="I194" s="52"/>
      <c r="J194" s="52"/>
      <c r="K194" s="49"/>
      <c r="M194" s="638"/>
      <c r="N194" s="638"/>
      <c r="O194" s="638"/>
      <c r="P194" s="638"/>
      <c r="Q194" s="638"/>
      <c r="R194" s="638"/>
    </row>
    <row r="195" spans="2:18" ht="16.149999999999999" customHeight="1" x14ac:dyDescent="0.35">
      <c r="B195" s="143"/>
      <c r="C195" s="52" t="s">
        <v>39</v>
      </c>
      <c r="D195" s="52"/>
      <c r="E195" s="52"/>
      <c r="F195" s="52"/>
      <c r="G195" s="52"/>
      <c r="H195" s="52"/>
      <c r="I195" s="52"/>
      <c r="J195" s="52"/>
      <c r="K195" s="49"/>
      <c r="M195" s="638"/>
      <c r="N195" s="638"/>
      <c r="O195" s="638"/>
      <c r="P195" s="638"/>
      <c r="Q195" s="638"/>
      <c r="R195" s="638"/>
    </row>
    <row r="196" spans="2:18" ht="16.149999999999999" customHeight="1" x14ac:dyDescent="0.35">
      <c r="B196" s="143"/>
      <c r="C196" s="52" t="s">
        <v>36</v>
      </c>
      <c r="D196" s="52"/>
      <c r="E196" s="52"/>
      <c r="F196" s="52"/>
      <c r="G196" s="52"/>
      <c r="H196" s="52"/>
      <c r="I196" s="52"/>
      <c r="J196" s="52"/>
      <c r="K196" s="49"/>
    </row>
    <row r="197" spans="2:18" ht="16.149999999999999" customHeight="1" x14ac:dyDescent="0.35">
      <c r="B197" s="143"/>
      <c r="C197" s="52" t="s">
        <v>37</v>
      </c>
      <c r="D197" s="52"/>
      <c r="E197" s="52"/>
      <c r="F197" s="52"/>
      <c r="G197" s="52"/>
      <c r="H197" s="52"/>
      <c r="I197" s="52"/>
      <c r="J197" s="52"/>
      <c r="K197" s="49"/>
    </row>
    <row r="198" spans="2:18" ht="16.149999999999999" customHeight="1" x14ac:dyDescent="0.35">
      <c r="B198" s="143"/>
      <c r="C198" s="52" t="s">
        <v>38</v>
      </c>
      <c r="D198" s="52"/>
      <c r="E198" s="52"/>
      <c r="F198" s="52"/>
      <c r="G198" s="52"/>
      <c r="H198" s="52" t="s">
        <v>40</v>
      </c>
      <c r="I198" s="744"/>
      <c r="J198" s="744"/>
      <c r="K198" s="49"/>
    </row>
    <row r="199" spans="2:18" ht="16.149999999999999" customHeight="1" x14ac:dyDescent="0.35">
      <c r="B199" s="143"/>
      <c r="C199" s="52" t="s">
        <v>38</v>
      </c>
      <c r="D199" s="52"/>
      <c r="E199" s="52"/>
      <c r="F199" s="52"/>
      <c r="G199" s="52"/>
      <c r="H199" s="52" t="s">
        <v>40</v>
      </c>
      <c r="I199" s="744"/>
      <c r="J199" s="744"/>
      <c r="K199" s="49"/>
    </row>
    <row r="200" spans="2:18" ht="16.149999999999999" customHeight="1" x14ac:dyDescent="0.35">
      <c r="B200" s="143"/>
      <c r="C200" s="52" t="s">
        <v>38</v>
      </c>
      <c r="D200" s="52"/>
      <c r="E200" s="52"/>
      <c r="F200" s="52"/>
      <c r="G200" s="52"/>
      <c r="H200" s="52" t="s">
        <v>40</v>
      </c>
      <c r="I200" s="744"/>
      <c r="J200" s="744"/>
      <c r="K200" s="49"/>
    </row>
    <row r="201" spans="2:18" ht="16.149999999999999" customHeight="1" x14ac:dyDescent="0.35">
      <c r="B201" s="243"/>
      <c r="C201" s="64"/>
      <c r="D201" s="64"/>
      <c r="E201" s="64"/>
      <c r="F201" s="64"/>
      <c r="G201" s="64"/>
      <c r="H201" s="64"/>
      <c r="I201" s="64"/>
      <c r="J201" s="64"/>
      <c r="K201" s="89"/>
    </row>
  </sheetData>
  <sheetProtection sheet="1" selectLockedCells="1"/>
  <mergeCells count="82">
    <mergeCell ref="I199:J199"/>
    <mergeCell ref="I200:J200"/>
    <mergeCell ref="M145:R145"/>
    <mergeCell ref="C148:J148"/>
    <mergeCell ref="M148:R148"/>
    <mergeCell ref="M152:R155"/>
    <mergeCell ref="I158:J158"/>
    <mergeCell ref="I159:J159"/>
    <mergeCell ref="I160:J160"/>
    <mergeCell ref="C163:K163"/>
    <mergeCell ref="O163:Q163"/>
    <mergeCell ref="M166:R173"/>
    <mergeCell ref="M175:R176"/>
    <mergeCell ref="E176:J176"/>
    <mergeCell ref="E178:J178"/>
    <mergeCell ref="M178:R179"/>
    <mergeCell ref="O83:Q83"/>
    <mergeCell ref="M86:R93"/>
    <mergeCell ref="M95:R96"/>
    <mergeCell ref="E96:J96"/>
    <mergeCell ref="M68:R68"/>
    <mergeCell ref="M72:R75"/>
    <mergeCell ref="I78:J78"/>
    <mergeCell ref="I79:J79"/>
    <mergeCell ref="I80:J80"/>
    <mergeCell ref="C68:J68"/>
    <mergeCell ref="I198:J198"/>
    <mergeCell ref="C145:J145"/>
    <mergeCell ref="C141:F141"/>
    <mergeCell ref="M112:R115"/>
    <mergeCell ref="I118:J118"/>
    <mergeCell ref="I119:J119"/>
    <mergeCell ref="I120:J120"/>
    <mergeCell ref="C123:K123"/>
    <mergeCell ref="O123:Q123"/>
    <mergeCell ref="M126:R133"/>
    <mergeCell ref="M135:R136"/>
    <mergeCell ref="E136:J136"/>
    <mergeCell ref="E138:J138"/>
    <mergeCell ref="M138:R139"/>
    <mergeCell ref="C181:F181"/>
    <mergeCell ref="C185:J185"/>
    <mergeCell ref="C105:J105"/>
    <mergeCell ref="M105:R105"/>
    <mergeCell ref="M192:R195"/>
    <mergeCell ref="M185:R185"/>
    <mergeCell ref="C188:J188"/>
    <mergeCell ref="M188:R188"/>
    <mergeCell ref="C108:J108"/>
    <mergeCell ref="M108:R108"/>
    <mergeCell ref="C21:F21"/>
    <mergeCell ref="M21:R21"/>
    <mergeCell ref="M25:R25"/>
    <mergeCell ref="M98:R99"/>
    <mergeCell ref="C101:F101"/>
    <mergeCell ref="E58:J58"/>
    <mergeCell ref="M58:R59"/>
    <mergeCell ref="C61:F61"/>
    <mergeCell ref="C65:J65"/>
    <mergeCell ref="M65:R65"/>
    <mergeCell ref="C43:K43"/>
    <mergeCell ref="O43:Q43"/>
    <mergeCell ref="M46:R53"/>
    <mergeCell ref="M55:R56"/>
    <mergeCell ref="E56:J56"/>
    <mergeCell ref="C83:K83"/>
    <mergeCell ref="I40:J40"/>
    <mergeCell ref="M28:R28"/>
    <mergeCell ref="E98:J98"/>
    <mergeCell ref="O2:Q2"/>
    <mergeCell ref="C3:K3"/>
    <mergeCell ref="M4:R4"/>
    <mergeCell ref="M6:R13"/>
    <mergeCell ref="M15:R16"/>
    <mergeCell ref="E16:J16"/>
    <mergeCell ref="C28:J28"/>
    <mergeCell ref="C25:J25"/>
    <mergeCell ref="M32:R35"/>
    <mergeCell ref="I38:J38"/>
    <mergeCell ref="I39:J39"/>
    <mergeCell ref="E18:J18"/>
    <mergeCell ref="M18:R19"/>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185 K25 C28 C65 C68 C105 C108 C145 C148 C25 K28 K65 K68 K105 K108 K145 K148 K185 K188 C188" xr:uid="{B3B9588C-F965-4536-876A-A5740B19720B}">
      <formula1>500</formula1>
    </dataValidation>
  </dataValidations>
  <hyperlinks>
    <hyperlink ref="O2:Q2" location="'Aloita tästä'!A1" display="PALAA TÄSTÄ KANSISIVULLE" xr:uid="{EC8B6353-86F7-4665-B7FC-2EE12D13DA38}"/>
    <hyperlink ref="O43:Q43" location="'Aloita tästä'!A1" display="PALAA TÄSTÄ KANSISIVULLE" xr:uid="{BF760640-20A3-4B2B-B773-E2E2403272D3}"/>
    <hyperlink ref="O83:Q83" location="'Aloita tästä'!A1" display="PALAA TÄSTÄ KANSISIVULLE" xr:uid="{889D16E8-A939-47B0-9F15-79347DD80B91}"/>
    <hyperlink ref="O123:Q123" location="'Aloita tästä'!A1" display="PALAA TÄSTÄ KANSISIVULLE" xr:uid="{E819C0CC-E0B1-441F-9342-41CF4CC6152C}"/>
    <hyperlink ref="O163:Q163" location="'Aloita tästä'!A1" display="PALAA TÄSTÄ KANSISIVULLE" xr:uid="{F593695D-7ED6-4897-985B-A86E2919C4A6}"/>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rowBreaks count="1" manualBreakCount="1">
    <brk id="29"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2</xdr:col>
                    <xdr:colOff>361950</xdr:colOff>
                    <xdr:row>5</xdr:row>
                    <xdr:rowOff>184150</xdr:rowOff>
                  </from>
                  <to>
                    <xdr:col>2</xdr:col>
                    <xdr:colOff>590550</xdr:colOff>
                    <xdr:row>7</xdr:row>
                    <xdr:rowOff>0</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5</xdr:col>
                    <xdr:colOff>209550</xdr:colOff>
                    <xdr:row>5</xdr:row>
                    <xdr:rowOff>190500</xdr:rowOff>
                  </from>
                  <to>
                    <xdr:col>5</xdr:col>
                    <xdr:colOff>514350</xdr:colOff>
                    <xdr:row>7</xdr:row>
                    <xdr:rowOff>0</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2</xdr:col>
                    <xdr:colOff>361950</xdr:colOff>
                    <xdr:row>8</xdr:row>
                    <xdr:rowOff>184150</xdr:rowOff>
                  </from>
                  <to>
                    <xdr:col>2</xdr:col>
                    <xdr:colOff>590550</xdr:colOff>
                    <xdr:row>10</xdr:row>
                    <xdr:rowOff>0</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5</xdr:col>
                    <xdr:colOff>209550</xdr:colOff>
                    <xdr:row>8</xdr:row>
                    <xdr:rowOff>190500</xdr:rowOff>
                  </from>
                  <to>
                    <xdr:col>5</xdr:col>
                    <xdr:colOff>514350</xdr:colOff>
                    <xdr:row>10</xdr:row>
                    <xdr:rowOff>0</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2</xdr:col>
                    <xdr:colOff>361950</xdr:colOff>
                    <xdr:row>11</xdr:row>
                    <xdr:rowOff>184150</xdr:rowOff>
                  </from>
                  <to>
                    <xdr:col>2</xdr:col>
                    <xdr:colOff>590550</xdr:colOff>
                    <xdr:row>13</xdr:row>
                    <xdr:rowOff>0</xdr:rowOff>
                  </to>
                </anchor>
              </controlPr>
            </control>
          </mc:Choice>
        </mc:AlternateContent>
        <mc:AlternateContent xmlns:mc="http://schemas.openxmlformats.org/markup-compatibility/2006">
          <mc:Choice Requires="x14">
            <control shapeId="149510" r:id="rId9" name="Check Box 6">
              <controlPr defaultSize="0" autoFill="0" autoLine="0" autoPict="0">
                <anchor moveWithCells="1">
                  <from>
                    <xdr:col>5</xdr:col>
                    <xdr:colOff>209550</xdr:colOff>
                    <xdr:row>11</xdr:row>
                    <xdr:rowOff>190500</xdr:rowOff>
                  </from>
                  <to>
                    <xdr:col>5</xdr:col>
                    <xdr:colOff>514350</xdr:colOff>
                    <xdr:row>13</xdr:row>
                    <xdr:rowOff>0</xdr:rowOff>
                  </to>
                </anchor>
              </controlPr>
            </control>
          </mc:Choice>
        </mc:AlternateContent>
        <mc:AlternateContent xmlns:mc="http://schemas.openxmlformats.org/markup-compatibility/2006">
          <mc:Choice Requires="x14">
            <control shapeId="149533" r:id="rId10" name="Check Box 29">
              <controlPr defaultSize="0" autoFill="0" autoLine="0" autoPict="0">
                <anchor moveWithCells="1">
                  <from>
                    <xdr:col>5</xdr:col>
                    <xdr:colOff>25400</xdr:colOff>
                    <xdr:row>197</xdr:row>
                    <xdr:rowOff>171450</xdr:rowOff>
                  </from>
                  <to>
                    <xdr:col>5</xdr:col>
                    <xdr:colOff>234950</xdr:colOff>
                    <xdr:row>198</xdr:row>
                    <xdr:rowOff>190500</xdr:rowOff>
                  </to>
                </anchor>
              </controlPr>
            </control>
          </mc:Choice>
        </mc:AlternateContent>
        <mc:AlternateContent xmlns:mc="http://schemas.openxmlformats.org/markup-compatibility/2006">
          <mc:Choice Requires="x14">
            <control shapeId="149534" r:id="rId11" name="Check Box 30">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49535" r:id="rId12" name="Check Box 31">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49536" r:id="rId13" name="Check Box 32">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49545" r:id="rId14" name="Check Box 41">
              <controlPr defaultSize="0" autoFill="0" autoLine="0" autoPict="0">
                <anchor moveWithCells="1">
                  <from>
                    <xdr:col>5</xdr:col>
                    <xdr:colOff>19050</xdr:colOff>
                    <xdr:row>281</xdr:row>
                    <xdr:rowOff>152400</xdr:rowOff>
                  </from>
                  <to>
                    <xdr:col>5</xdr:col>
                    <xdr:colOff>228600</xdr:colOff>
                    <xdr:row>282</xdr:row>
                    <xdr:rowOff>171450</xdr:rowOff>
                  </to>
                </anchor>
              </controlPr>
            </control>
          </mc:Choice>
        </mc:AlternateContent>
        <mc:AlternateContent xmlns:mc="http://schemas.openxmlformats.org/markup-compatibility/2006">
          <mc:Choice Requires="x14">
            <control shapeId="149546" r:id="rId15" name="Check Box 42">
              <controlPr defaultSize="0" autoFill="0" autoLine="0" autoPict="0">
                <anchor moveWithCells="1">
                  <from>
                    <xdr:col>5</xdr:col>
                    <xdr:colOff>19050</xdr:colOff>
                    <xdr:row>282</xdr:row>
                    <xdr:rowOff>152400</xdr:rowOff>
                  </from>
                  <to>
                    <xdr:col>5</xdr:col>
                    <xdr:colOff>228600</xdr:colOff>
                    <xdr:row>283</xdr:row>
                    <xdr:rowOff>171450</xdr:rowOff>
                  </to>
                </anchor>
              </controlPr>
            </control>
          </mc:Choice>
        </mc:AlternateContent>
        <mc:AlternateContent xmlns:mc="http://schemas.openxmlformats.org/markup-compatibility/2006">
          <mc:Choice Requires="x14">
            <control shapeId="149547" r:id="rId16" name="Check Box 43">
              <controlPr defaultSize="0" autoFill="0" autoLine="0" autoPict="0">
                <anchor moveWithCells="1">
                  <from>
                    <xdr:col>5</xdr:col>
                    <xdr:colOff>19050</xdr:colOff>
                    <xdr:row>283</xdr:row>
                    <xdr:rowOff>152400</xdr:rowOff>
                  </from>
                  <to>
                    <xdr:col>5</xdr:col>
                    <xdr:colOff>228600</xdr:colOff>
                    <xdr:row>284</xdr:row>
                    <xdr:rowOff>171450</xdr:rowOff>
                  </to>
                </anchor>
              </controlPr>
            </control>
          </mc:Choice>
        </mc:AlternateContent>
        <mc:AlternateContent xmlns:mc="http://schemas.openxmlformats.org/markup-compatibility/2006">
          <mc:Choice Requires="x14">
            <control shapeId="149548" r:id="rId17" name="Check Box 44">
              <controlPr defaultSize="0" autoFill="0" autoLine="0" autoPict="0">
                <anchor moveWithCells="1">
                  <from>
                    <xdr:col>5</xdr:col>
                    <xdr:colOff>19050</xdr:colOff>
                    <xdr:row>284</xdr:row>
                    <xdr:rowOff>152400</xdr:rowOff>
                  </from>
                  <to>
                    <xdr:col>5</xdr:col>
                    <xdr:colOff>228600</xdr:colOff>
                    <xdr:row>285</xdr:row>
                    <xdr:rowOff>171450</xdr:rowOff>
                  </to>
                </anchor>
              </controlPr>
            </control>
          </mc:Choice>
        </mc:AlternateContent>
        <mc:AlternateContent xmlns:mc="http://schemas.openxmlformats.org/markup-compatibility/2006">
          <mc:Choice Requires="x14">
            <control shapeId="149549" r:id="rId18" name="Check Box 45">
              <controlPr defaultSize="0" autoFill="0" autoLine="0" autoPict="0">
                <anchor moveWithCells="1">
                  <from>
                    <xdr:col>5</xdr:col>
                    <xdr:colOff>19050</xdr:colOff>
                    <xdr:row>285</xdr:row>
                    <xdr:rowOff>152400</xdr:rowOff>
                  </from>
                  <to>
                    <xdr:col>5</xdr:col>
                    <xdr:colOff>228600</xdr:colOff>
                    <xdr:row>286</xdr:row>
                    <xdr:rowOff>171450</xdr:rowOff>
                  </to>
                </anchor>
              </controlPr>
            </control>
          </mc:Choice>
        </mc:AlternateContent>
        <mc:AlternateContent xmlns:mc="http://schemas.openxmlformats.org/markup-compatibility/2006">
          <mc:Choice Requires="x14">
            <control shapeId="149550" r:id="rId19" name="Check Box 46">
              <controlPr defaultSize="0" autoFill="0" autoLine="0" autoPict="0">
                <anchor moveWithCells="1">
                  <from>
                    <xdr:col>5</xdr:col>
                    <xdr:colOff>19050</xdr:colOff>
                    <xdr:row>286</xdr:row>
                    <xdr:rowOff>152400</xdr:rowOff>
                  </from>
                  <to>
                    <xdr:col>5</xdr:col>
                    <xdr:colOff>228600</xdr:colOff>
                    <xdr:row>287</xdr:row>
                    <xdr:rowOff>171450</xdr:rowOff>
                  </to>
                </anchor>
              </controlPr>
            </control>
          </mc:Choice>
        </mc:AlternateContent>
        <mc:AlternateContent xmlns:mc="http://schemas.openxmlformats.org/markup-compatibility/2006">
          <mc:Choice Requires="x14">
            <control shapeId="149551" r:id="rId20" name="Check Box 47">
              <controlPr defaultSize="0" autoFill="0" autoLine="0" autoPict="0">
                <anchor moveWithCells="1">
                  <from>
                    <xdr:col>5</xdr:col>
                    <xdr:colOff>19050</xdr:colOff>
                    <xdr:row>287</xdr:row>
                    <xdr:rowOff>152400</xdr:rowOff>
                  </from>
                  <to>
                    <xdr:col>5</xdr:col>
                    <xdr:colOff>228600</xdr:colOff>
                    <xdr:row>288</xdr:row>
                    <xdr:rowOff>171450</xdr:rowOff>
                  </to>
                </anchor>
              </controlPr>
            </control>
          </mc:Choice>
        </mc:AlternateContent>
        <mc:AlternateContent xmlns:mc="http://schemas.openxmlformats.org/markup-compatibility/2006">
          <mc:Choice Requires="x14">
            <control shapeId="149552" r:id="rId21" name="Check Box 48">
              <controlPr defaultSize="0" autoFill="0" autoLine="0" autoPict="0">
                <anchor moveWithCells="1">
                  <from>
                    <xdr:col>5</xdr:col>
                    <xdr:colOff>19050</xdr:colOff>
                    <xdr:row>288</xdr:row>
                    <xdr:rowOff>152400</xdr:rowOff>
                  </from>
                  <to>
                    <xdr:col>5</xdr:col>
                    <xdr:colOff>228600</xdr:colOff>
                    <xdr:row>289</xdr:row>
                    <xdr:rowOff>171450</xdr:rowOff>
                  </to>
                </anchor>
              </controlPr>
            </control>
          </mc:Choice>
        </mc:AlternateContent>
        <mc:AlternateContent xmlns:mc="http://schemas.openxmlformats.org/markup-compatibility/2006">
          <mc:Choice Requires="x14">
            <control shapeId="149553" r:id="rId22" name="Check Box 49">
              <controlPr defaultSize="0" autoFill="0" autoLine="0" autoPict="0">
                <anchor moveWithCells="1">
                  <from>
                    <xdr:col>5</xdr:col>
                    <xdr:colOff>19050</xdr:colOff>
                    <xdr:row>289</xdr:row>
                    <xdr:rowOff>152400</xdr:rowOff>
                  </from>
                  <to>
                    <xdr:col>5</xdr:col>
                    <xdr:colOff>228600</xdr:colOff>
                    <xdr:row>290</xdr:row>
                    <xdr:rowOff>171450</xdr:rowOff>
                  </to>
                </anchor>
              </controlPr>
            </control>
          </mc:Choice>
        </mc:AlternateContent>
        <mc:AlternateContent xmlns:mc="http://schemas.openxmlformats.org/markup-compatibility/2006">
          <mc:Choice Requires="x14">
            <control shapeId="149554" r:id="rId23" name="Check Box 50">
              <controlPr defaultSize="0" autoFill="0" autoLine="0" autoPict="0">
                <anchor moveWithCells="1">
                  <from>
                    <xdr:col>2</xdr:col>
                    <xdr:colOff>412750</xdr:colOff>
                    <xdr:row>255</xdr:row>
                    <xdr:rowOff>0</xdr:rowOff>
                  </from>
                  <to>
                    <xdr:col>2</xdr:col>
                    <xdr:colOff>641350</xdr:colOff>
                    <xdr:row>256</xdr:row>
                    <xdr:rowOff>19050</xdr:rowOff>
                  </to>
                </anchor>
              </controlPr>
            </control>
          </mc:Choice>
        </mc:AlternateContent>
        <mc:AlternateContent xmlns:mc="http://schemas.openxmlformats.org/markup-compatibility/2006">
          <mc:Choice Requires="x14">
            <control shapeId="149555" r:id="rId24" name="Check Box 51">
              <controlPr defaultSize="0" autoFill="0" autoLine="0" autoPict="0">
                <anchor moveWithCells="1">
                  <from>
                    <xdr:col>5</xdr:col>
                    <xdr:colOff>260350</xdr:colOff>
                    <xdr:row>255</xdr:row>
                    <xdr:rowOff>0</xdr:rowOff>
                  </from>
                  <to>
                    <xdr:col>5</xdr:col>
                    <xdr:colOff>565150</xdr:colOff>
                    <xdr:row>256</xdr:row>
                    <xdr:rowOff>19050</xdr:rowOff>
                  </to>
                </anchor>
              </controlPr>
            </control>
          </mc:Choice>
        </mc:AlternateContent>
        <mc:AlternateContent xmlns:mc="http://schemas.openxmlformats.org/markup-compatibility/2006">
          <mc:Choice Requires="x14">
            <control shapeId="149556" r:id="rId25" name="Check Box 52">
              <controlPr defaultSize="0" autoFill="0" autoLine="0" autoPict="0">
                <anchor moveWithCells="1">
                  <from>
                    <xdr:col>2</xdr:col>
                    <xdr:colOff>361950</xdr:colOff>
                    <xdr:row>296</xdr:row>
                    <xdr:rowOff>184150</xdr:rowOff>
                  </from>
                  <to>
                    <xdr:col>2</xdr:col>
                    <xdr:colOff>590550</xdr:colOff>
                    <xdr:row>298</xdr:row>
                    <xdr:rowOff>0</xdr:rowOff>
                  </to>
                </anchor>
              </controlPr>
            </control>
          </mc:Choice>
        </mc:AlternateContent>
        <mc:AlternateContent xmlns:mc="http://schemas.openxmlformats.org/markup-compatibility/2006">
          <mc:Choice Requires="x14">
            <control shapeId="149557" r:id="rId26" name="Check Box 53">
              <controlPr defaultSize="0" autoFill="0" autoLine="0" autoPict="0">
                <anchor moveWithCells="1">
                  <from>
                    <xdr:col>5</xdr:col>
                    <xdr:colOff>209550</xdr:colOff>
                    <xdr:row>296</xdr:row>
                    <xdr:rowOff>190500</xdr:rowOff>
                  </from>
                  <to>
                    <xdr:col>5</xdr:col>
                    <xdr:colOff>514350</xdr:colOff>
                    <xdr:row>298</xdr:row>
                    <xdr:rowOff>0</xdr:rowOff>
                  </to>
                </anchor>
              </controlPr>
            </control>
          </mc:Choice>
        </mc:AlternateContent>
        <mc:AlternateContent xmlns:mc="http://schemas.openxmlformats.org/markup-compatibility/2006">
          <mc:Choice Requires="x14">
            <control shapeId="149558" r:id="rId27" name="Check Box 54">
              <controlPr defaultSize="0" autoFill="0" autoLine="0" autoPict="0">
                <anchor moveWithCells="1">
                  <from>
                    <xdr:col>2</xdr:col>
                    <xdr:colOff>361950</xdr:colOff>
                    <xdr:row>299</xdr:row>
                    <xdr:rowOff>184150</xdr:rowOff>
                  </from>
                  <to>
                    <xdr:col>2</xdr:col>
                    <xdr:colOff>590550</xdr:colOff>
                    <xdr:row>301</xdr:row>
                    <xdr:rowOff>0</xdr:rowOff>
                  </to>
                </anchor>
              </controlPr>
            </control>
          </mc:Choice>
        </mc:AlternateContent>
        <mc:AlternateContent xmlns:mc="http://schemas.openxmlformats.org/markup-compatibility/2006">
          <mc:Choice Requires="x14">
            <control shapeId="149559" r:id="rId28" name="Check Box 55">
              <controlPr defaultSize="0" autoFill="0" autoLine="0" autoPict="0">
                <anchor moveWithCells="1">
                  <from>
                    <xdr:col>5</xdr:col>
                    <xdr:colOff>209550</xdr:colOff>
                    <xdr:row>299</xdr:row>
                    <xdr:rowOff>190500</xdr:rowOff>
                  </from>
                  <to>
                    <xdr:col>5</xdr:col>
                    <xdr:colOff>514350</xdr:colOff>
                    <xdr:row>301</xdr:row>
                    <xdr:rowOff>0</xdr:rowOff>
                  </to>
                </anchor>
              </controlPr>
            </control>
          </mc:Choice>
        </mc:AlternateContent>
        <mc:AlternateContent xmlns:mc="http://schemas.openxmlformats.org/markup-compatibility/2006">
          <mc:Choice Requires="x14">
            <control shapeId="149560" r:id="rId29" name="Check Box 56">
              <controlPr defaultSize="0" autoFill="0" autoLine="0" autoPict="0">
                <anchor moveWithCells="1">
                  <from>
                    <xdr:col>2</xdr:col>
                    <xdr:colOff>361950</xdr:colOff>
                    <xdr:row>302</xdr:row>
                    <xdr:rowOff>184150</xdr:rowOff>
                  </from>
                  <to>
                    <xdr:col>2</xdr:col>
                    <xdr:colOff>590550</xdr:colOff>
                    <xdr:row>304</xdr:row>
                    <xdr:rowOff>0</xdr:rowOff>
                  </to>
                </anchor>
              </controlPr>
            </control>
          </mc:Choice>
        </mc:AlternateContent>
        <mc:AlternateContent xmlns:mc="http://schemas.openxmlformats.org/markup-compatibility/2006">
          <mc:Choice Requires="x14">
            <control shapeId="149561" r:id="rId30" name="Check Box 57">
              <controlPr defaultSize="0" autoFill="0" autoLine="0" autoPict="0">
                <anchor moveWithCells="1">
                  <from>
                    <xdr:col>5</xdr:col>
                    <xdr:colOff>209550</xdr:colOff>
                    <xdr:row>302</xdr:row>
                    <xdr:rowOff>190500</xdr:rowOff>
                  </from>
                  <to>
                    <xdr:col>5</xdr:col>
                    <xdr:colOff>514350</xdr:colOff>
                    <xdr:row>304</xdr:row>
                    <xdr:rowOff>0</xdr:rowOff>
                  </to>
                </anchor>
              </controlPr>
            </control>
          </mc:Choice>
        </mc:AlternateContent>
        <mc:AlternateContent xmlns:mc="http://schemas.openxmlformats.org/markup-compatibility/2006">
          <mc:Choice Requires="x14">
            <control shapeId="149562" r:id="rId31" name="Check Box 58">
              <controlPr defaultSize="0" autoFill="0" autoLine="0" autoPict="0">
                <anchor moveWithCells="1">
                  <from>
                    <xdr:col>5</xdr:col>
                    <xdr:colOff>19050</xdr:colOff>
                    <xdr:row>378</xdr:row>
                    <xdr:rowOff>152400</xdr:rowOff>
                  </from>
                  <to>
                    <xdr:col>5</xdr:col>
                    <xdr:colOff>228600</xdr:colOff>
                    <xdr:row>379</xdr:row>
                    <xdr:rowOff>171450</xdr:rowOff>
                  </to>
                </anchor>
              </controlPr>
            </control>
          </mc:Choice>
        </mc:AlternateContent>
        <mc:AlternateContent xmlns:mc="http://schemas.openxmlformats.org/markup-compatibility/2006">
          <mc:Choice Requires="x14">
            <control shapeId="149563" r:id="rId32" name="Check Box 59">
              <controlPr defaultSize="0" autoFill="0" autoLine="0" autoPict="0">
                <anchor moveWithCells="1">
                  <from>
                    <xdr:col>5</xdr:col>
                    <xdr:colOff>19050</xdr:colOff>
                    <xdr:row>379</xdr:row>
                    <xdr:rowOff>152400</xdr:rowOff>
                  </from>
                  <to>
                    <xdr:col>5</xdr:col>
                    <xdr:colOff>228600</xdr:colOff>
                    <xdr:row>380</xdr:row>
                    <xdr:rowOff>171450</xdr:rowOff>
                  </to>
                </anchor>
              </controlPr>
            </control>
          </mc:Choice>
        </mc:AlternateContent>
        <mc:AlternateContent xmlns:mc="http://schemas.openxmlformats.org/markup-compatibility/2006">
          <mc:Choice Requires="x14">
            <control shapeId="149564" r:id="rId33" name="Check Box 60">
              <controlPr defaultSize="0" autoFill="0" autoLine="0" autoPict="0">
                <anchor moveWithCells="1">
                  <from>
                    <xdr:col>5</xdr:col>
                    <xdr:colOff>19050</xdr:colOff>
                    <xdr:row>380</xdr:row>
                    <xdr:rowOff>152400</xdr:rowOff>
                  </from>
                  <to>
                    <xdr:col>5</xdr:col>
                    <xdr:colOff>228600</xdr:colOff>
                    <xdr:row>381</xdr:row>
                    <xdr:rowOff>171450</xdr:rowOff>
                  </to>
                </anchor>
              </controlPr>
            </control>
          </mc:Choice>
        </mc:AlternateContent>
        <mc:AlternateContent xmlns:mc="http://schemas.openxmlformats.org/markup-compatibility/2006">
          <mc:Choice Requires="x14">
            <control shapeId="149565" r:id="rId34" name="Check Box 61">
              <controlPr defaultSize="0" autoFill="0" autoLine="0" autoPict="0">
                <anchor moveWithCells="1">
                  <from>
                    <xdr:col>5</xdr:col>
                    <xdr:colOff>19050</xdr:colOff>
                    <xdr:row>381</xdr:row>
                    <xdr:rowOff>152400</xdr:rowOff>
                  </from>
                  <to>
                    <xdr:col>5</xdr:col>
                    <xdr:colOff>228600</xdr:colOff>
                    <xdr:row>382</xdr:row>
                    <xdr:rowOff>171450</xdr:rowOff>
                  </to>
                </anchor>
              </controlPr>
            </control>
          </mc:Choice>
        </mc:AlternateContent>
        <mc:AlternateContent xmlns:mc="http://schemas.openxmlformats.org/markup-compatibility/2006">
          <mc:Choice Requires="x14">
            <control shapeId="149566" r:id="rId35" name="Check Box 62">
              <controlPr defaultSize="0" autoFill="0" autoLine="0" autoPict="0">
                <anchor moveWithCells="1">
                  <from>
                    <xdr:col>5</xdr:col>
                    <xdr:colOff>19050</xdr:colOff>
                    <xdr:row>382</xdr:row>
                    <xdr:rowOff>152400</xdr:rowOff>
                  </from>
                  <to>
                    <xdr:col>5</xdr:col>
                    <xdr:colOff>228600</xdr:colOff>
                    <xdr:row>383</xdr:row>
                    <xdr:rowOff>171450</xdr:rowOff>
                  </to>
                </anchor>
              </controlPr>
            </control>
          </mc:Choice>
        </mc:AlternateContent>
        <mc:AlternateContent xmlns:mc="http://schemas.openxmlformats.org/markup-compatibility/2006">
          <mc:Choice Requires="x14">
            <control shapeId="149567" r:id="rId36" name="Check Box 63">
              <controlPr defaultSize="0" autoFill="0" autoLine="0" autoPict="0">
                <anchor moveWithCells="1">
                  <from>
                    <xdr:col>5</xdr:col>
                    <xdr:colOff>19050</xdr:colOff>
                    <xdr:row>383</xdr:row>
                    <xdr:rowOff>152400</xdr:rowOff>
                  </from>
                  <to>
                    <xdr:col>5</xdr:col>
                    <xdr:colOff>228600</xdr:colOff>
                    <xdr:row>384</xdr:row>
                    <xdr:rowOff>171450</xdr:rowOff>
                  </to>
                </anchor>
              </controlPr>
            </control>
          </mc:Choice>
        </mc:AlternateContent>
        <mc:AlternateContent xmlns:mc="http://schemas.openxmlformats.org/markup-compatibility/2006">
          <mc:Choice Requires="x14">
            <control shapeId="149568" r:id="rId37" name="Check Box 64">
              <controlPr defaultSize="0" autoFill="0" autoLine="0" autoPict="0">
                <anchor moveWithCells="1">
                  <from>
                    <xdr:col>5</xdr:col>
                    <xdr:colOff>19050</xdr:colOff>
                    <xdr:row>384</xdr:row>
                    <xdr:rowOff>152400</xdr:rowOff>
                  </from>
                  <to>
                    <xdr:col>5</xdr:col>
                    <xdr:colOff>228600</xdr:colOff>
                    <xdr:row>385</xdr:row>
                    <xdr:rowOff>171450</xdr:rowOff>
                  </to>
                </anchor>
              </controlPr>
            </control>
          </mc:Choice>
        </mc:AlternateContent>
        <mc:AlternateContent xmlns:mc="http://schemas.openxmlformats.org/markup-compatibility/2006">
          <mc:Choice Requires="x14">
            <control shapeId="149569" r:id="rId38" name="Check Box 65">
              <controlPr defaultSize="0" autoFill="0" autoLine="0" autoPict="0">
                <anchor moveWithCells="1">
                  <from>
                    <xdr:col>5</xdr:col>
                    <xdr:colOff>19050</xdr:colOff>
                    <xdr:row>385</xdr:row>
                    <xdr:rowOff>152400</xdr:rowOff>
                  </from>
                  <to>
                    <xdr:col>5</xdr:col>
                    <xdr:colOff>228600</xdr:colOff>
                    <xdr:row>386</xdr:row>
                    <xdr:rowOff>171450</xdr:rowOff>
                  </to>
                </anchor>
              </controlPr>
            </control>
          </mc:Choice>
        </mc:AlternateContent>
        <mc:AlternateContent xmlns:mc="http://schemas.openxmlformats.org/markup-compatibility/2006">
          <mc:Choice Requires="x14">
            <control shapeId="149570" r:id="rId39" name="Check Box 66">
              <controlPr defaultSize="0" autoFill="0" autoLine="0" autoPict="0">
                <anchor moveWithCells="1">
                  <from>
                    <xdr:col>5</xdr:col>
                    <xdr:colOff>19050</xdr:colOff>
                    <xdr:row>386</xdr:row>
                    <xdr:rowOff>152400</xdr:rowOff>
                  </from>
                  <to>
                    <xdr:col>5</xdr:col>
                    <xdr:colOff>228600</xdr:colOff>
                    <xdr:row>387</xdr:row>
                    <xdr:rowOff>171450</xdr:rowOff>
                  </to>
                </anchor>
              </controlPr>
            </control>
          </mc:Choice>
        </mc:AlternateContent>
        <mc:AlternateContent xmlns:mc="http://schemas.openxmlformats.org/markup-compatibility/2006">
          <mc:Choice Requires="x14">
            <control shapeId="149571" r:id="rId40" name="Check Box 67">
              <controlPr defaultSize="0" autoFill="0" autoLine="0" autoPict="0">
                <anchor moveWithCells="1">
                  <from>
                    <xdr:col>2</xdr:col>
                    <xdr:colOff>412750</xdr:colOff>
                    <xdr:row>352</xdr:row>
                    <xdr:rowOff>0</xdr:rowOff>
                  </from>
                  <to>
                    <xdr:col>2</xdr:col>
                    <xdr:colOff>641350</xdr:colOff>
                    <xdr:row>353</xdr:row>
                    <xdr:rowOff>19050</xdr:rowOff>
                  </to>
                </anchor>
              </controlPr>
            </control>
          </mc:Choice>
        </mc:AlternateContent>
        <mc:AlternateContent xmlns:mc="http://schemas.openxmlformats.org/markup-compatibility/2006">
          <mc:Choice Requires="x14">
            <control shapeId="149572" r:id="rId41" name="Check Box 68">
              <controlPr defaultSize="0" autoFill="0" autoLine="0" autoPict="0">
                <anchor moveWithCells="1">
                  <from>
                    <xdr:col>5</xdr:col>
                    <xdr:colOff>260350</xdr:colOff>
                    <xdr:row>352</xdr:row>
                    <xdr:rowOff>0</xdr:rowOff>
                  </from>
                  <to>
                    <xdr:col>5</xdr:col>
                    <xdr:colOff>565150</xdr:colOff>
                    <xdr:row>353</xdr:row>
                    <xdr:rowOff>19050</xdr:rowOff>
                  </to>
                </anchor>
              </controlPr>
            </control>
          </mc:Choice>
        </mc:AlternateContent>
        <mc:AlternateContent xmlns:mc="http://schemas.openxmlformats.org/markup-compatibility/2006">
          <mc:Choice Requires="x14">
            <control shapeId="149573" r:id="rId42" name="Check Box 69">
              <controlPr defaultSize="0" autoFill="0" autoLine="0" autoPict="0">
                <anchor moveWithCells="1">
                  <from>
                    <xdr:col>2</xdr:col>
                    <xdr:colOff>361950</xdr:colOff>
                    <xdr:row>393</xdr:row>
                    <xdr:rowOff>184150</xdr:rowOff>
                  </from>
                  <to>
                    <xdr:col>2</xdr:col>
                    <xdr:colOff>590550</xdr:colOff>
                    <xdr:row>395</xdr:row>
                    <xdr:rowOff>0</xdr:rowOff>
                  </to>
                </anchor>
              </controlPr>
            </control>
          </mc:Choice>
        </mc:AlternateContent>
        <mc:AlternateContent xmlns:mc="http://schemas.openxmlformats.org/markup-compatibility/2006">
          <mc:Choice Requires="x14">
            <control shapeId="149574" r:id="rId43" name="Check Box 70">
              <controlPr defaultSize="0" autoFill="0" autoLine="0" autoPict="0">
                <anchor moveWithCells="1">
                  <from>
                    <xdr:col>5</xdr:col>
                    <xdr:colOff>209550</xdr:colOff>
                    <xdr:row>393</xdr:row>
                    <xdr:rowOff>190500</xdr:rowOff>
                  </from>
                  <to>
                    <xdr:col>5</xdr:col>
                    <xdr:colOff>514350</xdr:colOff>
                    <xdr:row>395</xdr:row>
                    <xdr:rowOff>0</xdr:rowOff>
                  </to>
                </anchor>
              </controlPr>
            </control>
          </mc:Choice>
        </mc:AlternateContent>
        <mc:AlternateContent xmlns:mc="http://schemas.openxmlformats.org/markup-compatibility/2006">
          <mc:Choice Requires="x14">
            <control shapeId="149575" r:id="rId44" name="Check Box 71">
              <controlPr defaultSize="0" autoFill="0" autoLine="0" autoPict="0">
                <anchor moveWithCells="1">
                  <from>
                    <xdr:col>2</xdr:col>
                    <xdr:colOff>361950</xdr:colOff>
                    <xdr:row>396</xdr:row>
                    <xdr:rowOff>184150</xdr:rowOff>
                  </from>
                  <to>
                    <xdr:col>2</xdr:col>
                    <xdr:colOff>590550</xdr:colOff>
                    <xdr:row>398</xdr:row>
                    <xdr:rowOff>0</xdr:rowOff>
                  </to>
                </anchor>
              </controlPr>
            </control>
          </mc:Choice>
        </mc:AlternateContent>
        <mc:AlternateContent xmlns:mc="http://schemas.openxmlformats.org/markup-compatibility/2006">
          <mc:Choice Requires="x14">
            <control shapeId="149576" r:id="rId45" name="Check Box 72">
              <controlPr defaultSize="0" autoFill="0" autoLine="0" autoPict="0">
                <anchor moveWithCells="1">
                  <from>
                    <xdr:col>5</xdr:col>
                    <xdr:colOff>209550</xdr:colOff>
                    <xdr:row>396</xdr:row>
                    <xdr:rowOff>190500</xdr:rowOff>
                  </from>
                  <to>
                    <xdr:col>5</xdr:col>
                    <xdr:colOff>514350</xdr:colOff>
                    <xdr:row>398</xdr:row>
                    <xdr:rowOff>0</xdr:rowOff>
                  </to>
                </anchor>
              </controlPr>
            </control>
          </mc:Choice>
        </mc:AlternateContent>
        <mc:AlternateContent xmlns:mc="http://schemas.openxmlformats.org/markup-compatibility/2006">
          <mc:Choice Requires="x14">
            <control shapeId="149577" r:id="rId46" name="Check Box 73">
              <controlPr defaultSize="0" autoFill="0" autoLine="0" autoPict="0">
                <anchor moveWithCells="1">
                  <from>
                    <xdr:col>2</xdr:col>
                    <xdr:colOff>361950</xdr:colOff>
                    <xdr:row>399</xdr:row>
                    <xdr:rowOff>184150</xdr:rowOff>
                  </from>
                  <to>
                    <xdr:col>2</xdr:col>
                    <xdr:colOff>590550</xdr:colOff>
                    <xdr:row>401</xdr:row>
                    <xdr:rowOff>0</xdr:rowOff>
                  </to>
                </anchor>
              </controlPr>
            </control>
          </mc:Choice>
        </mc:AlternateContent>
        <mc:AlternateContent xmlns:mc="http://schemas.openxmlformats.org/markup-compatibility/2006">
          <mc:Choice Requires="x14">
            <control shapeId="149578" r:id="rId47" name="Check Box 74">
              <controlPr defaultSize="0" autoFill="0" autoLine="0" autoPict="0">
                <anchor moveWithCells="1">
                  <from>
                    <xdr:col>5</xdr:col>
                    <xdr:colOff>209550</xdr:colOff>
                    <xdr:row>399</xdr:row>
                    <xdr:rowOff>190500</xdr:rowOff>
                  </from>
                  <to>
                    <xdr:col>5</xdr:col>
                    <xdr:colOff>514350</xdr:colOff>
                    <xdr:row>401</xdr:row>
                    <xdr:rowOff>0</xdr:rowOff>
                  </to>
                </anchor>
              </controlPr>
            </control>
          </mc:Choice>
        </mc:AlternateContent>
        <mc:AlternateContent xmlns:mc="http://schemas.openxmlformats.org/markup-compatibility/2006">
          <mc:Choice Requires="x14">
            <control shapeId="149579" r:id="rId48" name="Check Box 75">
              <controlPr defaultSize="0" autoFill="0" autoLine="0" autoPict="0">
                <anchor moveWithCells="1">
                  <from>
                    <xdr:col>5</xdr:col>
                    <xdr:colOff>19050</xdr:colOff>
                    <xdr:row>475</xdr:row>
                    <xdr:rowOff>152400</xdr:rowOff>
                  </from>
                  <to>
                    <xdr:col>5</xdr:col>
                    <xdr:colOff>228600</xdr:colOff>
                    <xdr:row>476</xdr:row>
                    <xdr:rowOff>171450</xdr:rowOff>
                  </to>
                </anchor>
              </controlPr>
            </control>
          </mc:Choice>
        </mc:AlternateContent>
        <mc:AlternateContent xmlns:mc="http://schemas.openxmlformats.org/markup-compatibility/2006">
          <mc:Choice Requires="x14">
            <control shapeId="149580" r:id="rId49" name="Check Box 76">
              <controlPr defaultSize="0" autoFill="0" autoLine="0" autoPict="0">
                <anchor moveWithCells="1">
                  <from>
                    <xdr:col>5</xdr:col>
                    <xdr:colOff>19050</xdr:colOff>
                    <xdr:row>476</xdr:row>
                    <xdr:rowOff>152400</xdr:rowOff>
                  </from>
                  <to>
                    <xdr:col>5</xdr:col>
                    <xdr:colOff>228600</xdr:colOff>
                    <xdr:row>477</xdr:row>
                    <xdr:rowOff>171450</xdr:rowOff>
                  </to>
                </anchor>
              </controlPr>
            </control>
          </mc:Choice>
        </mc:AlternateContent>
        <mc:AlternateContent xmlns:mc="http://schemas.openxmlformats.org/markup-compatibility/2006">
          <mc:Choice Requires="x14">
            <control shapeId="149581" r:id="rId50" name="Check Box 77">
              <controlPr defaultSize="0" autoFill="0" autoLine="0" autoPict="0">
                <anchor moveWithCells="1">
                  <from>
                    <xdr:col>5</xdr:col>
                    <xdr:colOff>19050</xdr:colOff>
                    <xdr:row>477</xdr:row>
                    <xdr:rowOff>152400</xdr:rowOff>
                  </from>
                  <to>
                    <xdr:col>5</xdr:col>
                    <xdr:colOff>228600</xdr:colOff>
                    <xdr:row>478</xdr:row>
                    <xdr:rowOff>171450</xdr:rowOff>
                  </to>
                </anchor>
              </controlPr>
            </control>
          </mc:Choice>
        </mc:AlternateContent>
        <mc:AlternateContent xmlns:mc="http://schemas.openxmlformats.org/markup-compatibility/2006">
          <mc:Choice Requires="x14">
            <control shapeId="149582" r:id="rId51" name="Check Box 78">
              <controlPr defaultSize="0" autoFill="0" autoLine="0" autoPict="0">
                <anchor moveWithCells="1">
                  <from>
                    <xdr:col>5</xdr:col>
                    <xdr:colOff>19050</xdr:colOff>
                    <xdr:row>478</xdr:row>
                    <xdr:rowOff>152400</xdr:rowOff>
                  </from>
                  <to>
                    <xdr:col>5</xdr:col>
                    <xdr:colOff>228600</xdr:colOff>
                    <xdr:row>479</xdr:row>
                    <xdr:rowOff>171450</xdr:rowOff>
                  </to>
                </anchor>
              </controlPr>
            </control>
          </mc:Choice>
        </mc:AlternateContent>
        <mc:AlternateContent xmlns:mc="http://schemas.openxmlformats.org/markup-compatibility/2006">
          <mc:Choice Requires="x14">
            <control shapeId="149583" r:id="rId52" name="Check Box 79">
              <controlPr defaultSize="0" autoFill="0" autoLine="0" autoPict="0">
                <anchor moveWithCells="1">
                  <from>
                    <xdr:col>5</xdr:col>
                    <xdr:colOff>19050</xdr:colOff>
                    <xdr:row>479</xdr:row>
                    <xdr:rowOff>152400</xdr:rowOff>
                  </from>
                  <to>
                    <xdr:col>5</xdr:col>
                    <xdr:colOff>228600</xdr:colOff>
                    <xdr:row>480</xdr:row>
                    <xdr:rowOff>171450</xdr:rowOff>
                  </to>
                </anchor>
              </controlPr>
            </control>
          </mc:Choice>
        </mc:AlternateContent>
        <mc:AlternateContent xmlns:mc="http://schemas.openxmlformats.org/markup-compatibility/2006">
          <mc:Choice Requires="x14">
            <control shapeId="149584" r:id="rId53" name="Check Box 80">
              <controlPr defaultSize="0" autoFill="0" autoLine="0" autoPict="0">
                <anchor moveWithCells="1">
                  <from>
                    <xdr:col>5</xdr:col>
                    <xdr:colOff>19050</xdr:colOff>
                    <xdr:row>480</xdr:row>
                    <xdr:rowOff>152400</xdr:rowOff>
                  </from>
                  <to>
                    <xdr:col>5</xdr:col>
                    <xdr:colOff>228600</xdr:colOff>
                    <xdr:row>481</xdr:row>
                    <xdr:rowOff>171450</xdr:rowOff>
                  </to>
                </anchor>
              </controlPr>
            </control>
          </mc:Choice>
        </mc:AlternateContent>
        <mc:AlternateContent xmlns:mc="http://schemas.openxmlformats.org/markup-compatibility/2006">
          <mc:Choice Requires="x14">
            <control shapeId="149585" r:id="rId54" name="Check Box 81">
              <controlPr defaultSize="0" autoFill="0" autoLine="0" autoPict="0">
                <anchor moveWithCells="1">
                  <from>
                    <xdr:col>5</xdr:col>
                    <xdr:colOff>19050</xdr:colOff>
                    <xdr:row>481</xdr:row>
                    <xdr:rowOff>152400</xdr:rowOff>
                  </from>
                  <to>
                    <xdr:col>5</xdr:col>
                    <xdr:colOff>228600</xdr:colOff>
                    <xdr:row>482</xdr:row>
                    <xdr:rowOff>171450</xdr:rowOff>
                  </to>
                </anchor>
              </controlPr>
            </control>
          </mc:Choice>
        </mc:AlternateContent>
        <mc:AlternateContent xmlns:mc="http://schemas.openxmlformats.org/markup-compatibility/2006">
          <mc:Choice Requires="x14">
            <control shapeId="149586" r:id="rId55" name="Check Box 82">
              <controlPr defaultSize="0" autoFill="0" autoLine="0" autoPict="0">
                <anchor moveWithCells="1">
                  <from>
                    <xdr:col>5</xdr:col>
                    <xdr:colOff>19050</xdr:colOff>
                    <xdr:row>482</xdr:row>
                    <xdr:rowOff>152400</xdr:rowOff>
                  </from>
                  <to>
                    <xdr:col>5</xdr:col>
                    <xdr:colOff>228600</xdr:colOff>
                    <xdr:row>483</xdr:row>
                    <xdr:rowOff>171450</xdr:rowOff>
                  </to>
                </anchor>
              </controlPr>
            </control>
          </mc:Choice>
        </mc:AlternateContent>
        <mc:AlternateContent xmlns:mc="http://schemas.openxmlformats.org/markup-compatibility/2006">
          <mc:Choice Requires="x14">
            <control shapeId="149587" r:id="rId56" name="Check Box 83">
              <controlPr defaultSize="0" autoFill="0" autoLine="0" autoPict="0">
                <anchor moveWithCells="1">
                  <from>
                    <xdr:col>5</xdr:col>
                    <xdr:colOff>19050</xdr:colOff>
                    <xdr:row>483</xdr:row>
                    <xdr:rowOff>152400</xdr:rowOff>
                  </from>
                  <to>
                    <xdr:col>5</xdr:col>
                    <xdr:colOff>228600</xdr:colOff>
                    <xdr:row>484</xdr:row>
                    <xdr:rowOff>171450</xdr:rowOff>
                  </to>
                </anchor>
              </controlPr>
            </control>
          </mc:Choice>
        </mc:AlternateContent>
        <mc:AlternateContent xmlns:mc="http://schemas.openxmlformats.org/markup-compatibility/2006">
          <mc:Choice Requires="x14">
            <control shapeId="149588" r:id="rId57" name="Check Box 84">
              <controlPr defaultSize="0" autoFill="0" autoLine="0" autoPict="0">
                <anchor moveWithCells="1">
                  <from>
                    <xdr:col>2</xdr:col>
                    <xdr:colOff>412750</xdr:colOff>
                    <xdr:row>449</xdr:row>
                    <xdr:rowOff>0</xdr:rowOff>
                  </from>
                  <to>
                    <xdr:col>2</xdr:col>
                    <xdr:colOff>641350</xdr:colOff>
                    <xdr:row>450</xdr:row>
                    <xdr:rowOff>19050</xdr:rowOff>
                  </to>
                </anchor>
              </controlPr>
            </control>
          </mc:Choice>
        </mc:AlternateContent>
        <mc:AlternateContent xmlns:mc="http://schemas.openxmlformats.org/markup-compatibility/2006">
          <mc:Choice Requires="x14">
            <control shapeId="149589" r:id="rId58" name="Check Box 85">
              <controlPr defaultSize="0" autoFill="0" autoLine="0" autoPict="0">
                <anchor moveWithCells="1">
                  <from>
                    <xdr:col>5</xdr:col>
                    <xdr:colOff>260350</xdr:colOff>
                    <xdr:row>449</xdr:row>
                    <xdr:rowOff>0</xdr:rowOff>
                  </from>
                  <to>
                    <xdr:col>5</xdr:col>
                    <xdr:colOff>565150</xdr:colOff>
                    <xdr:row>450</xdr:row>
                    <xdr:rowOff>19050</xdr:rowOff>
                  </to>
                </anchor>
              </controlPr>
            </control>
          </mc:Choice>
        </mc:AlternateContent>
        <mc:AlternateContent xmlns:mc="http://schemas.openxmlformats.org/markup-compatibility/2006">
          <mc:Choice Requires="x14">
            <control shapeId="149596" r:id="rId59" name="Check Box 92">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49597" r:id="rId60" name="Check Box 93">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49598" r:id="rId61" name="Check Box 94">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49599" r:id="rId62" name="Check Box 95">
              <controlPr defaultSize="0" autoFill="0" autoLine="0" autoPict="0">
                <anchor moveWithCells="1">
                  <from>
                    <xdr:col>5</xdr:col>
                    <xdr:colOff>19050</xdr:colOff>
                    <xdr:row>281</xdr:row>
                    <xdr:rowOff>152400</xdr:rowOff>
                  </from>
                  <to>
                    <xdr:col>5</xdr:col>
                    <xdr:colOff>228600</xdr:colOff>
                    <xdr:row>282</xdr:row>
                    <xdr:rowOff>171450</xdr:rowOff>
                  </to>
                </anchor>
              </controlPr>
            </control>
          </mc:Choice>
        </mc:AlternateContent>
        <mc:AlternateContent xmlns:mc="http://schemas.openxmlformats.org/markup-compatibility/2006">
          <mc:Choice Requires="x14">
            <control shapeId="149600" r:id="rId63" name="Check Box 96">
              <controlPr defaultSize="0" autoFill="0" autoLine="0" autoPict="0">
                <anchor moveWithCells="1">
                  <from>
                    <xdr:col>5</xdr:col>
                    <xdr:colOff>19050</xdr:colOff>
                    <xdr:row>282</xdr:row>
                    <xdr:rowOff>152400</xdr:rowOff>
                  </from>
                  <to>
                    <xdr:col>5</xdr:col>
                    <xdr:colOff>228600</xdr:colOff>
                    <xdr:row>283</xdr:row>
                    <xdr:rowOff>171450</xdr:rowOff>
                  </to>
                </anchor>
              </controlPr>
            </control>
          </mc:Choice>
        </mc:AlternateContent>
        <mc:AlternateContent xmlns:mc="http://schemas.openxmlformats.org/markup-compatibility/2006">
          <mc:Choice Requires="x14">
            <control shapeId="149601" r:id="rId64" name="Check Box 97">
              <controlPr defaultSize="0" autoFill="0" autoLine="0" autoPict="0">
                <anchor moveWithCells="1">
                  <from>
                    <xdr:col>5</xdr:col>
                    <xdr:colOff>19050</xdr:colOff>
                    <xdr:row>283</xdr:row>
                    <xdr:rowOff>152400</xdr:rowOff>
                  </from>
                  <to>
                    <xdr:col>5</xdr:col>
                    <xdr:colOff>228600</xdr:colOff>
                    <xdr:row>284</xdr:row>
                    <xdr:rowOff>171450</xdr:rowOff>
                  </to>
                </anchor>
              </controlPr>
            </control>
          </mc:Choice>
        </mc:AlternateContent>
        <mc:AlternateContent xmlns:mc="http://schemas.openxmlformats.org/markup-compatibility/2006">
          <mc:Choice Requires="x14">
            <control shapeId="149602" r:id="rId65" name="Check Box 98">
              <controlPr defaultSize="0" autoFill="0" autoLine="0" autoPict="0">
                <anchor moveWithCells="1">
                  <from>
                    <xdr:col>5</xdr:col>
                    <xdr:colOff>19050</xdr:colOff>
                    <xdr:row>284</xdr:row>
                    <xdr:rowOff>152400</xdr:rowOff>
                  </from>
                  <to>
                    <xdr:col>5</xdr:col>
                    <xdr:colOff>228600</xdr:colOff>
                    <xdr:row>285</xdr:row>
                    <xdr:rowOff>171450</xdr:rowOff>
                  </to>
                </anchor>
              </controlPr>
            </control>
          </mc:Choice>
        </mc:AlternateContent>
        <mc:AlternateContent xmlns:mc="http://schemas.openxmlformats.org/markup-compatibility/2006">
          <mc:Choice Requires="x14">
            <control shapeId="149603" r:id="rId66" name="Check Box 99">
              <controlPr defaultSize="0" autoFill="0" autoLine="0" autoPict="0">
                <anchor moveWithCells="1">
                  <from>
                    <xdr:col>5</xdr:col>
                    <xdr:colOff>19050</xdr:colOff>
                    <xdr:row>285</xdr:row>
                    <xdr:rowOff>152400</xdr:rowOff>
                  </from>
                  <to>
                    <xdr:col>5</xdr:col>
                    <xdr:colOff>228600</xdr:colOff>
                    <xdr:row>286</xdr:row>
                    <xdr:rowOff>171450</xdr:rowOff>
                  </to>
                </anchor>
              </controlPr>
            </control>
          </mc:Choice>
        </mc:AlternateContent>
        <mc:AlternateContent xmlns:mc="http://schemas.openxmlformats.org/markup-compatibility/2006">
          <mc:Choice Requires="x14">
            <control shapeId="149604" r:id="rId67" name="Check Box 100">
              <controlPr defaultSize="0" autoFill="0" autoLine="0" autoPict="0">
                <anchor moveWithCells="1">
                  <from>
                    <xdr:col>5</xdr:col>
                    <xdr:colOff>19050</xdr:colOff>
                    <xdr:row>286</xdr:row>
                    <xdr:rowOff>152400</xdr:rowOff>
                  </from>
                  <to>
                    <xdr:col>5</xdr:col>
                    <xdr:colOff>228600</xdr:colOff>
                    <xdr:row>287</xdr:row>
                    <xdr:rowOff>171450</xdr:rowOff>
                  </to>
                </anchor>
              </controlPr>
            </control>
          </mc:Choice>
        </mc:AlternateContent>
        <mc:AlternateContent xmlns:mc="http://schemas.openxmlformats.org/markup-compatibility/2006">
          <mc:Choice Requires="x14">
            <control shapeId="149605" r:id="rId68" name="Check Box 101">
              <controlPr defaultSize="0" autoFill="0" autoLine="0" autoPict="0">
                <anchor moveWithCells="1">
                  <from>
                    <xdr:col>5</xdr:col>
                    <xdr:colOff>19050</xdr:colOff>
                    <xdr:row>287</xdr:row>
                    <xdr:rowOff>152400</xdr:rowOff>
                  </from>
                  <to>
                    <xdr:col>5</xdr:col>
                    <xdr:colOff>228600</xdr:colOff>
                    <xdr:row>288</xdr:row>
                    <xdr:rowOff>171450</xdr:rowOff>
                  </to>
                </anchor>
              </controlPr>
            </control>
          </mc:Choice>
        </mc:AlternateContent>
        <mc:AlternateContent xmlns:mc="http://schemas.openxmlformats.org/markup-compatibility/2006">
          <mc:Choice Requires="x14">
            <control shapeId="149606" r:id="rId69" name="Check Box 102">
              <controlPr defaultSize="0" autoFill="0" autoLine="0" autoPict="0">
                <anchor moveWithCells="1">
                  <from>
                    <xdr:col>5</xdr:col>
                    <xdr:colOff>19050</xdr:colOff>
                    <xdr:row>288</xdr:row>
                    <xdr:rowOff>152400</xdr:rowOff>
                  </from>
                  <to>
                    <xdr:col>5</xdr:col>
                    <xdr:colOff>228600</xdr:colOff>
                    <xdr:row>289</xdr:row>
                    <xdr:rowOff>171450</xdr:rowOff>
                  </to>
                </anchor>
              </controlPr>
            </control>
          </mc:Choice>
        </mc:AlternateContent>
        <mc:AlternateContent xmlns:mc="http://schemas.openxmlformats.org/markup-compatibility/2006">
          <mc:Choice Requires="x14">
            <control shapeId="149607" r:id="rId70" name="Check Box 103">
              <controlPr defaultSize="0" autoFill="0" autoLine="0" autoPict="0">
                <anchor moveWithCells="1">
                  <from>
                    <xdr:col>5</xdr:col>
                    <xdr:colOff>19050</xdr:colOff>
                    <xdr:row>289</xdr:row>
                    <xdr:rowOff>152400</xdr:rowOff>
                  </from>
                  <to>
                    <xdr:col>5</xdr:col>
                    <xdr:colOff>228600</xdr:colOff>
                    <xdr:row>290</xdr:row>
                    <xdr:rowOff>171450</xdr:rowOff>
                  </to>
                </anchor>
              </controlPr>
            </control>
          </mc:Choice>
        </mc:AlternateContent>
        <mc:AlternateContent xmlns:mc="http://schemas.openxmlformats.org/markup-compatibility/2006">
          <mc:Choice Requires="x14">
            <control shapeId="149608" r:id="rId71" name="Check Box 104">
              <controlPr defaultSize="0" autoFill="0" autoLine="0" autoPict="0">
                <anchor moveWithCells="1">
                  <from>
                    <xdr:col>5</xdr:col>
                    <xdr:colOff>19050</xdr:colOff>
                    <xdr:row>281</xdr:row>
                    <xdr:rowOff>152400</xdr:rowOff>
                  </from>
                  <to>
                    <xdr:col>5</xdr:col>
                    <xdr:colOff>228600</xdr:colOff>
                    <xdr:row>282</xdr:row>
                    <xdr:rowOff>171450</xdr:rowOff>
                  </to>
                </anchor>
              </controlPr>
            </control>
          </mc:Choice>
        </mc:AlternateContent>
        <mc:AlternateContent xmlns:mc="http://schemas.openxmlformats.org/markup-compatibility/2006">
          <mc:Choice Requires="x14">
            <control shapeId="149609" r:id="rId72" name="Check Box 105">
              <controlPr defaultSize="0" autoFill="0" autoLine="0" autoPict="0">
                <anchor moveWithCells="1">
                  <from>
                    <xdr:col>5</xdr:col>
                    <xdr:colOff>19050</xdr:colOff>
                    <xdr:row>282</xdr:row>
                    <xdr:rowOff>152400</xdr:rowOff>
                  </from>
                  <to>
                    <xdr:col>5</xdr:col>
                    <xdr:colOff>228600</xdr:colOff>
                    <xdr:row>283</xdr:row>
                    <xdr:rowOff>171450</xdr:rowOff>
                  </to>
                </anchor>
              </controlPr>
            </control>
          </mc:Choice>
        </mc:AlternateContent>
        <mc:AlternateContent xmlns:mc="http://schemas.openxmlformats.org/markup-compatibility/2006">
          <mc:Choice Requires="x14">
            <control shapeId="149610" r:id="rId73" name="Check Box 106">
              <controlPr defaultSize="0" autoFill="0" autoLine="0" autoPict="0">
                <anchor moveWithCells="1">
                  <from>
                    <xdr:col>5</xdr:col>
                    <xdr:colOff>19050</xdr:colOff>
                    <xdr:row>283</xdr:row>
                    <xdr:rowOff>152400</xdr:rowOff>
                  </from>
                  <to>
                    <xdr:col>5</xdr:col>
                    <xdr:colOff>228600</xdr:colOff>
                    <xdr:row>284</xdr:row>
                    <xdr:rowOff>171450</xdr:rowOff>
                  </to>
                </anchor>
              </controlPr>
            </control>
          </mc:Choice>
        </mc:AlternateContent>
        <mc:AlternateContent xmlns:mc="http://schemas.openxmlformats.org/markup-compatibility/2006">
          <mc:Choice Requires="x14">
            <control shapeId="149611" r:id="rId74" name="Check Box 107">
              <controlPr defaultSize="0" autoFill="0" autoLine="0" autoPict="0">
                <anchor moveWithCells="1">
                  <from>
                    <xdr:col>5</xdr:col>
                    <xdr:colOff>19050</xdr:colOff>
                    <xdr:row>284</xdr:row>
                    <xdr:rowOff>152400</xdr:rowOff>
                  </from>
                  <to>
                    <xdr:col>5</xdr:col>
                    <xdr:colOff>228600</xdr:colOff>
                    <xdr:row>285</xdr:row>
                    <xdr:rowOff>171450</xdr:rowOff>
                  </to>
                </anchor>
              </controlPr>
            </control>
          </mc:Choice>
        </mc:AlternateContent>
        <mc:AlternateContent xmlns:mc="http://schemas.openxmlformats.org/markup-compatibility/2006">
          <mc:Choice Requires="x14">
            <control shapeId="149612" r:id="rId75" name="Check Box 108">
              <controlPr defaultSize="0" autoFill="0" autoLine="0" autoPict="0">
                <anchor moveWithCells="1">
                  <from>
                    <xdr:col>5</xdr:col>
                    <xdr:colOff>19050</xdr:colOff>
                    <xdr:row>285</xdr:row>
                    <xdr:rowOff>152400</xdr:rowOff>
                  </from>
                  <to>
                    <xdr:col>5</xdr:col>
                    <xdr:colOff>228600</xdr:colOff>
                    <xdr:row>286</xdr:row>
                    <xdr:rowOff>171450</xdr:rowOff>
                  </to>
                </anchor>
              </controlPr>
            </control>
          </mc:Choice>
        </mc:AlternateContent>
        <mc:AlternateContent xmlns:mc="http://schemas.openxmlformats.org/markup-compatibility/2006">
          <mc:Choice Requires="x14">
            <control shapeId="149613" r:id="rId76" name="Check Box 109">
              <controlPr defaultSize="0" autoFill="0" autoLine="0" autoPict="0">
                <anchor moveWithCells="1">
                  <from>
                    <xdr:col>5</xdr:col>
                    <xdr:colOff>19050</xdr:colOff>
                    <xdr:row>286</xdr:row>
                    <xdr:rowOff>152400</xdr:rowOff>
                  </from>
                  <to>
                    <xdr:col>5</xdr:col>
                    <xdr:colOff>228600</xdr:colOff>
                    <xdr:row>287</xdr:row>
                    <xdr:rowOff>171450</xdr:rowOff>
                  </to>
                </anchor>
              </controlPr>
            </control>
          </mc:Choice>
        </mc:AlternateContent>
        <mc:AlternateContent xmlns:mc="http://schemas.openxmlformats.org/markup-compatibility/2006">
          <mc:Choice Requires="x14">
            <control shapeId="149614" r:id="rId77" name="Check Box 110">
              <controlPr defaultSize="0" autoFill="0" autoLine="0" autoPict="0">
                <anchor moveWithCells="1">
                  <from>
                    <xdr:col>5</xdr:col>
                    <xdr:colOff>19050</xdr:colOff>
                    <xdr:row>287</xdr:row>
                    <xdr:rowOff>152400</xdr:rowOff>
                  </from>
                  <to>
                    <xdr:col>5</xdr:col>
                    <xdr:colOff>228600</xdr:colOff>
                    <xdr:row>288</xdr:row>
                    <xdr:rowOff>171450</xdr:rowOff>
                  </to>
                </anchor>
              </controlPr>
            </control>
          </mc:Choice>
        </mc:AlternateContent>
        <mc:AlternateContent xmlns:mc="http://schemas.openxmlformats.org/markup-compatibility/2006">
          <mc:Choice Requires="x14">
            <control shapeId="149615" r:id="rId78" name="Check Box 111">
              <controlPr defaultSize="0" autoFill="0" autoLine="0" autoPict="0">
                <anchor moveWithCells="1">
                  <from>
                    <xdr:col>5</xdr:col>
                    <xdr:colOff>19050</xdr:colOff>
                    <xdr:row>288</xdr:row>
                    <xdr:rowOff>152400</xdr:rowOff>
                  </from>
                  <to>
                    <xdr:col>5</xdr:col>
                    <xdr:colOff>228600</xdr:colOff>
                    <xdr:row>289</xdr:row>
                    <xdr:rowOff>171450</xdr:rowOff>
                  </to>
                </anchor>
              </controlPr>
            </control>
          </mc:Choice>
        </mc:AlternateContent>
        <mc:AlternateContent xmlns:mc="http://schemas.openxmlformats.org/markup-compatibility/2006">
          <mc:Choice Requires="x14">
            <control shapeId="149616" r:id="rId79" name="Check Box 112">
              <controlPr defaultSize="0" autoFill="0" autoLine="0" autoPict="0">
                <anchor moveWithCells="1">
                  <from>
                    <xdr:col>5</xdr:col>
                    <xdr:colOff>19050</xdr:colOff>
                    <xdr:row>289</xdr:row>
                    <xdr:rowOff>152400</xdr:rowOff>
                  </from>
                  <to>
                    <xdr:col>5</xdr:col>
                    <xdr:colOff>228600</xdr:colOff>
                    <xdr:row>290</xdr:row>
                    <xdr:rowOff>171450</xdr:rowOff>
                  </to>
                </anchor>
              </controlPr>
            </control>
          </mc:Choice>
        </mc:AlternateContent>
        <mc:AlternateContent xmlns:mc="http://schemas.openxmlformats.org/markup-compatibility/2006">
          <mc:Choice Requires="x14">
            <control shapeId="149617" r:id="rId80" name="Check Box 113">
              <controlPr defaultSize="0" autoFill="0" autoLine="0" autoPict="0">
                <anchor moveWithCells="1">
                  <from>
                    <xdr:col>5</xdr:col>
                    <xdr:colOff>19050</xdr:colOff>
                    <xdr:row>378</xdr:row>
                    <xdr:rowOff>152400</xdr:rowOff>
                  </from>
                  <to>
                    <xdr:col>5</xdr:col>
                    <xdr:colOff>228600</xdr:colOff>
                    <xdr:row>379</xdr:row>
                    <xdr:rowOff>171450</xdr:rowOff>
                  </to>
                </anchor>
              </controlPr>
            </control>
          </mc:Choice>
        </mc:AlternateContent>
        <mc:AlternateContent xmlns:mc="http://schemas.openxmlformats.org/markup-compatibility/2006">
          <mc:Choice Requires="x14">
            <control shapeId="149618" r:id="rId81" name="Check Box 114">
              <controlPr defaultSize="0" autoFill="0" autoLine="0" autoPict="0">
                <anchor moveWithCells="1">
                  <from>
                    <xdr:col>5</xdr:col>
                    <xdr:colOff>19050</xdr:colOff>
                    <xdr:row>379</xdr:row>
                    <xdr:rowOff>152400</xdr:rowOff>
                  </from>
                  <to>
                    <xdr:col>5</xdr:col>
                    <xdr:colOff>228600</xdr:colOff>
                    <xdr:row>380</xdr:row>
                    <xdr:rowOff>171450</xdr:rowOff>
                  </to>
                </anchor>
              </controlPr>
            </control>
          </mc:Choice>
        </mc:AlternateContent>
        <mc:AlternateContent xmlns:mc="http://schemas.openxmlformats.org/markup-compatibility/2006">
          <mc:Choice Requires="x14">
            <control shapeId="149619" r:id="rId82" name="Check Box 115">
              <controlPr defaultSize="0" autoFill="0" autoLine="0" autoPict="0">
                <anchor moveWithCells="1">
                  <from>
                    <xdr:col>5</xdr:col>
                    <xdr:colOff>19050</xdr:colOff>
                    <xdr:row>380</xdr:row>
                    <xdr:rowOff>152400</xdr:rowOff>
                  </from>
                  <to>
                    <xdr:col>5</xdr:col>
                    <xdr:colOff>228600</xdr:colOff>
                    <xdr:row>381</xdr:row>
                    <xdr:rowOff>171450</xdr:rowOff>
                  </to>
                </anchor>
              </controlPr>
            </control>
          </mc:Choice>
        </mc:AlternateContent>
        <mc:AlternateContent xmlns:mc="http://schemas.openxmlformats.org/markup-compatibility/2006">
          <mc:Choice Requires="x14">
            <control shapeId="149620" r:id="rId83" name="Check Box 116">
              <controlPr defaultSize="0" autoFill="0" autoLine="0" autoPict="0">
                <anchor moveWithCells="1">
                  <from>
                    <xdr:col>5</xdr:col>
                    <xdr:colOff>19050</xdr:colOff>
                    <xdr:row>381</xdr:row>
                    <xdr:rowOff>152400</xdr:rowOff>
                  </from>
                  <to>
                    <xdr:col>5</xdr:col>
                    <xdr:colOff>228600</xdr:colOff>
                    <xdr:row>382</xdr:row>
                    <xdr:rowOff>171450</xdr:rowOff>
                  </to>
                </anchor>
              </controlPr>
            </control>
          </mc:Choice>
        </mc:AlternateContent>
        <mc:AlternateContent xmlns:mc="http://schemas.openxmlformats.org/markup-compatibility/2006">
          <mc:Choice Requires="x14">
            <control shapeId="149621" r:id="rId84" name="Check Box 117">
              <controlPr defaultSize="0" autoFill="0" autoLine="0" autoPict="0">
                <anchor moveWithCells="1">
                  <from>
                    <xdr:col>5</xdr:col>
                    <xdr:colOff>19050</xdr:colOff>
                    <xdr:row>382</xdr:row>
                    <xdr:rowOff>152400</xdr:rowOff>
                  </from>
                  <to>
                    <xdr:col>5</xdr:col>
                    <xdr:colOff>228600</xdr:colOff>
                    <xdr:row>383</xdr:row>
                    <xdr:rowOff>171450</xdr:rowOff>
                  </to>
                </anchor>
              </controlPr>
            </control>
          </mc:Choice>
        </mc:AlternateContent>
        <mc:AlternateContent xmlns:mc="http://schemas.openxmlformats.org/markup-compatibility/2006">
          <mc:Choice Requires="x14">
            <control shapeId="149622" r:id="rId85" name="Check Box 118">
              <controlPr defaultSize="0" autoFill="0" autoLine="0" autoPict="0">
                <anchor moveWithCells="1">
                  <from>
                    <xdr:col>5</xdr:col>
                    <xdr:colOff>19050</xdr:colOff>
                    <xdr:row>383</xdr:row>
                    <xdr:rowOff>152400</xdr:rowOff>
                  </from>
                  <to>
                    <xdr:col>5</xdr:col>
                    <xdr:colOff>228600</xdr:colOff>
                    <xdr:row>384</xdr:row>
                    <xdr:rowOff>171450</xdr:rowOff>
                  </to>
                </anchor>
              </controlPr>
            </control>
          </mc:Choice>
        </mc:AlternateContent>
        <mc:AlternateContent xmlns:mc="http://schemas.openxmlformats.org/markup-compatibility/2006">
          <mc:Choice Requires="x14">
            <control shapeId="149623" r:id="rId86" name="Check Box 119">
              <controlPr defaultSize="0" autoFill="0" autoLine="0" autoPict="0">
                <anchor moveWithCells="1">
                  <from>
                    <xdr:col>5</xdr:col>
                    <xdr:colOff>19050</xdr:colOff>
                    <xdr:row>384</xdr:row>
                    <xdr:rowOff>152400</xdr:rowOff>
                  </from>
                  <to>
                    <xdr:col>5</xdr:col>
                    <xdr:colOff>228600</xdr:colOff>
                    <xdr:row>385</xdr:row>
                    <xdr:rowOff>171450</xdr:rowOff>
                  </to>
                </anchor>
              </controlPr>
            </control>
          </mc:Choice>
        </mc:AlternateContent>
        <mc:AlternateContent xmlns:mc="http://schemas.openxmlformats.org/markup-compatibility/2006">
          <mc:Choice Requires="x14">
            <control shapeId="149624" r:id="rId87" name="Check Box 120">
              <controlPr defaultSize="0" autoFill="0" autoLine="0" autoPict="0">
                <anchor moveWithCells="1">
                  <from>
                    <xdr:col>5</xdr:col>
                    <xdr:colOff>19050</xdr:colOff>
                    <xdr:row>385</xdr:row>
                    <xdr:rowOff>152400</xdr:rowOff>
                  </from>
                  <to>
                    <xdr:col>5</xdr:col>
                    <xdr:colOff>228600</xdr:colOff>
                    <xdr:row>386</xdr:row>
                    <xdr:rowOff>171450</xdr:rowOff>
                  </to>
                </anchor>
              </controlPr>
            </control>
          </mc:Choice>
        </mc:AlternateContent>
        <mc:AlternateContent xmlns:mc="http://schemas.openxmlformats.org/markup-compatibility/2006">
          <mc:Choice Requires="x14">
            <control shapeId="149625" r:id="rId88" name="Check Box 121">
              <controlPr defaultSize="0" autoFill="0" autoLine="0" autoPict="0">
                <anchor moveWithCells="1">
                  <from>
                    <xdr:col>5</xdr:col>
                    <xdr:colOff>19050</xdr:colOff>
                    <xdr:row>386</xdr:row>
                    <xdr:rowOff>152400</xdr:rowOff>
                  </from>
                  <to>
                    <xdr:col>5</xdr:col>
                    <xdr:colOff>228600</xdr:colOff>
                    <xdr:row>387</xdr:row>
                    <xdr:rowOff>171450</xdr:rowOff>
                  </to>
                </anchor>
              </controlPr>
            </control>
          </mc:Choice>
        </mc:AlternateContent>
        <mc:AlternateContent xmlns:mc="http://schemas.openxmlformats.org/markup-compatibility/2006">
          <mc:Choice Requires="x14">
            <control shapeId="149626" r:id="rId89" name="Check Box 122">
              <controlPr defaultSize="0" autoFill="0" autoLine="0" autoPict="0">
                <anchor moveWithCells="1">
                  <from>
                    <xdr:col>5</xdr:col>
                    <xdr:colOff>19050</xdr:colOff>
                    <xdr:row>378</xdr:row>
                    <xdr:rowOff>152400</xdr:rowOff>
                  </from>
                  <to>
                    <xdr:col>5</xdr:col>
                    <xdr:colOff>228600</xdr:colOff>
                    <xdr:row>379</xdr:row>
                    <xdr:rowOff>171450</xdr:rowOff>
                  </to>
                </anchor>
              </controlPr>
            </control>
          </mc:Choice>
        </mc:AlternateContent>
        <mc:AlternateContent xmlns:mc="http://schemas.openxmlformats.org/markup-compatibility/2006">
          <mc:Choice Requires="x14">
            <control shapeId="149627" r:id="rId90" name="Check Box 123">
              <controlPr defaultSize="0" autoFill="0" autoLine="0" autoPict="0">
                <anchor moveWithCells="1">
                  <from>
                    <xdr:col>5</xdr:col>
                    <xdr:colOff>19050</xdr:colOff>
                    <xdr:row>379</xdr:row>
                    <xdr:rowOff>152400</xdr:rowOff>
                  </from>
                  <to>
                    <xdr:col>5</xdr:col>
                    <xdr:colOff>228600</xdr:colOff>
                    <xdr:row>380</xdr:row>
                    <xdr:rowOff>171450</xdr:rowOff>
                  </to>
                </anchor>
              </controlPr>
            </control>
          </mc:Choice>
        </mc:AlternateContent>
        <mc:AlternateContent xmlns:mc="http://schemas.openxmlformats.org/markup-compatibility/2006">
          <mc:Choice Requires="x14">
            <control shapeId="149628" r:id="rId91" name="Check Box 124">
              <controlPr defaultSize="0" autoFill="0" autoLine="0" autoPict="0">
                <anchor moveWithCells="1">
                  <from>
                    <xdr:col>5</xdr:col>
                    <xdr:colOff>19050</xdr:colOff>
                    <xdr:row>380</xdr:row>
                    <xdr:rowOff>152400</xdr:rowOff>
                  </from>
                  <to>
                    <xdr:col>5</xdr:col>
                    <xdr:colOff>228600</xdr:colOff>
                    <xdr:row>381</xdr:row>
                    <xdr:rowOff>171450</xdr:rowOff>
                  </to>
                </anchor>
              </controlPr>
            </control>
          </mc:Choice>
        </mc:AlternateContent>
        <mc:AlternateContent xmlns:mc="http://schemas.openxmlformats.org/markup-compatibility/2006">
          <mc:Choice Requires="x14">
            <control shapeId="149629" r:id="rId92" name="Check Box 125">
              <controlPr defaultSize="0" autoFill="0" autoLine="0" autoPict="0">
                <anchor moveWithCells="1">
                  <from>
                    <xdr:col>5</xdr:col>
                    <xdr:colOff>19050</xdr:colOff>
                    <xdr:row>381</xdr:row>
                    <xdr:rowOff>152400</xdr:rowOff>
                  </from>
                  <to>
                    <xdr:col>5</xdr:col>
                    <xdr:colOff>228600</xdr:colOff>
                    <xdr:row>382</xdr:row>
                    <xdr:rowOff>171450</xdr:rowOff>
                  </to>
                </anchor>
              </controlPr>
            </control>
          </mc:Choice>
        </mc:AlternateContent>
        <mc:AlternateContent xmlns:mc="http://schemas.openxmlformats.org/markup-compatibility/2006">
          <mc:Choice Requires="x14">
            <control shapeId="149630" r:id="rId93" name="Check Box 126">
              <controlPr defaultSize="0" autoFill="0" autoLine="0" autoPict="0">
                <anchor moveWithCells="1">
                  <from>
                    <xdr:col>5</xdr:col>
                    <xdr:colOff>19050</xdr:colOff>
                    <xdr:row>382</xdr:row>
                    <xdr:rowOff>152400</xdr:rowOff>
                  </from>
                  <to>
                    <xdr:col>5</xdr:col>
                    <xdr:colOff>228600</xdr:colOff>
                    <xdr:row>383</xdr:row>
                    <xdr:rowOff>171450</xdr:rowOff>
                  </to>
                </anchor>
              </controlPr>
            </control>
          </mc:Choice>
        </mc:AlternateContent>
        <mc:AlternateContent xmlns:mc="http://schemas.openxmlformats.org/markup-compatibility/2006">
          <mc:Choice Requires="x14">
            <control shapeId="149631" r:id="rId94" name="Check Box 127">
              <controlPr defaultSize="0" autoFill="0" autoLine="0" autoPict="0">
                <anchor moveWithCells="1">
                  <from>
                    <xdr:col>5</xdr:col>
                    <xdr:colOff>19050</xdr:colOff>
                    <xdr:row>383</xdr:row>
                    <xdr:rowOff>152400</xdr:rowOff>
                  </from>
                  <to>
                    <xdr:col>5</xdr:col>
                    <xdr:colOff>228600</xdr:colOff>
                    <xdr:row>384</xdr:row>
                    <xdr:rowOff>171450</xdr:rowOff>
                  </to>
                </anchor>
              </controlPr>
            </control>
          </mc:Choice>
        </mc:AlternateContent>
        <mc:AlternateContent xmlns:mc="http://schemas.openxmlformats.org/markup-compatibility/2006">
          <mc:Choice Requires="x14">
            <control shapeId="149632" r:id="rId95" name="Check Box 128">
              <controlPr defaultSize="0" autoFill="0" autoLine="0" autoPict="0">
                <anchor moveWithCells="1">
                  <from>
                    <xdr:col>5</xdr:col>
                    <xdr:colOff>19050</xdr:colOff>
                    <xdr:row>384</xdr:row>
                    <xdr:rowOff>152400</xdr:rowOff>
                  </from>
                  <to>
                    <xdr:col>5</xdr:col>
                    <xdr:colOff>228600</xdr:colOff>
                    <xdr:row>385</xdr:row>
                    <xdr:rowOff>171450</xdr:rowOff>
                  </to>
                </anchor>
              </controlPr>
            </control>
          </mc:Choice>
        </mc:AlternateContent>
        <mc:AlternateContent xmlns:mc="http://schemas.openxmlformats.org/markup-compatibility/2006">
          <mc:Choice Requires="x14">
            <control shapeId="149633" r:id="rId96" name="Check Box 129">
              <controlPr defaultSize="0" autoFill="0" autoLine="0" autoPict="0">
                <anchor moveWithCells="1">
                  <from>
                    <xdr:col>5</xdr:col>
                    <xdr:colOff>19050</xdr:colOff>
                    <xdr:row>385</xdr:row>
                    <xdr:rowOff>152400</xdr:rowOff>
                  </from>
                  <to>
                    <xdr:col>5</xdr:col>
                    <xdr:colOff>228600</xdr:colOff>
                    <xdr:row>386</xdr:row>
                    <xdr:rowOff>171450</xdr:rowOff>
                  </to>
                </anchor>
              </controlPr>
            </control>
          </mc:Choice>
        </mc:AlternateContent>
        <mc:AlternateContent xmlns:mc="http://schemas.openxmlformats.org/markup-compatibility/2006">
          <mc:Choice Requires="x14">
            <control shapeId="149634" r:id="rId97" name="Check Box 130">
              <controlPr defaultSize="0" autoFill="0" autoLine="0" autoPict="0">
                <anchor moveWithCells="1">
                  <from>
                    <xdr:col>5</xdr:col>
                    <xdr:colOff>19050</xdr:colOff>
                    <xdr:row>386</xdr:row>
                    <xdr:rowOff>152400</xdr:rowOff>
                  </from>
                  <to>
                    <xdr:col>5</xdr:col>
                    <xdr:colOff>228600</xdr:colOff>
                    <xdr:row>387</xdr:row>
                    <xdr:rowOff>171450</xdr:rowOff>
                  </to>
                </anchor>
              </controlPr>
            </control>
          </mc:Choice>
        </mc:AlternateContent>
        <mc:AlternateContent xmlns:mc="http://schemas.openxmlformats.org/markup-compatibility/2006">
          <mc:Choice Requires="x14">
            <control shapeId="149635" r:id="rId98" name="Check Box 131">
              <controlPr defaultSize="0" autoFill="0" autoLine="0" autoPict="0">
                <anchor moveWithCells="1">
                  <from>
                    <xdr:col>5</xdr:col>
                    <xdr:colOff>19050</xdr:colOff>
                    <xdr:row>378</xdr:row>
                    <xdr:rowOff>152400</xdr:rowOff>
                  </from>
                  <to>
                    <xdr:col>5</xdr:col>
                    <xdr:colOff>228600</xdr:colOff>
                    <xdr:row>379</xdr:row>
                    <xdr:rowOff>171450</xdr:rowOff>
                  </to>
                </anchor>
              </controlPr>
            </control>
          </mc:Choice>
        </mc:AlternateContent>
        <mc:AlternateContent xmlns:mc="http://schemas.openxmlformats.org/markup-compatibility/2006">
          <mc:Choice Requires="x14">
            <control shapeId="149636" r:id="rId99" name="Check Box 132">
              <controlPr defaultSize="0" autoFill="0" autoLine="0" autoPict="0">
                <anchor moveWithCells="1">
                  <from>
                    <xdr:col>5</xdr:col>
                    <xdr:colOff>19050</xdr:colOff>
                    <xdr:row>379</xdr:row>
                    <xdr:rowOff>152400</xdr:rowOff>
                  </from>
                  <to>
                    <xdr:col>5</xdr:col>
                    <xdr:colOff>228600</xdr:colOff>
                    <xdr:row>380</xdr:row>
                    <xdr:rowOff>171450</xdr:rowOff>
                  </to>
                </anchor>
              </controlPr>
            </control>
          </mc:Choice>
        </mc:AlternateContent>
        <mc:AlternateContent xmlns:mc="http://schemas.openxmlformats.org/markup-compatibility/2006">
          <mc:Choice Requires="x14">
            <control shapeId="149637" r:id="rId100" name="Check Box 133">
              <controlPr defaultSize="0" autoFill="0" autoLine="0" autoPict="0">
                <anchor moveWithCells="1">
                  <from>
                    <xdr:col>5</xdr:col>
                    <xdr:colOff>19050</xdr:colOff>
                    <xdr:row>380</xdr:row>
                    <xdr:rowOff>152400</xdr:rowOff>
                  </from>
                  <to>
                    <xdr:col>5</xdr:col>
                    <xdr:colOff>228600</xdr:colOff>
                    <xdr:row>381</xdr:row>
                    <xdr:rowOff>171450</xdr:rowOff>
                  </to>
                </anchor>
              </controlPr>
            </control>
          </mc:Choice>
        </mc:AlternateContent>
        <mc:AlternateContent xmlns:mc="http://schemas.openxmlformats.org/markup-compatibility/2006">
          <mc:Choice Requires="x14">
            <control shapeId="149638" r:id="rId101" name="Check Box 134">
              <controlPr defaultSize="0" autoFill="0" autoLine="0" autoPict="0">
                <anchor moveWithCells="1">
                  <from>
                    <xdr:col>5</xdr:col>
                    <xdr:colOff>19050</xdr:colOff>
                    <xdr:row>381</xdr:row>
                    <xdr:rowOff>152400</xdr:rowOff>
                  </from>
                  <to>
                    <xdr:col>5</xdr:col>
                    <xdr:colOff>228600</xdr:colOff>
                    <xdr:row>382</xdr:row>
                    <xdr:rowOff>171450</xdr:rowOff>
                  </to>
                </anchor>
              </controlPr>
            </control>
          </mc:Choice>
        </mc:AlternateContent>
        <mc:AlternateContent xmlns:mc="http://schemas.openxmlformats.org/markup-compatibility/2006">
          <mc:Choice Requires="x14">
            <control shapeId="149639" r:id="rId102" name="Check Box 135">
              <controlPr defaultSize="0" autoFill="0" autoLine="0" autoPict="0">
                <anchor moveWithCells="1">
                  <from>
                    <xdr:col>5</xdr:col>
                    <xdr:colOff>19050</xdr:colOff>
                    <xdr:row>382</xdr:row>
                    <xdr:rowOff>152400</xdr:rowOff>
                  </from>
                  <to>
                    <xdr:col>5</xdr:col>
                    <xdr:colOff>228600</xdr:colOff>
                    <xdr:row>383</xdr:row>
                    <xdr:rowOff>171450</xdr:rowOff>
                  </to>
                </anchor>
              </controlPr>
            </control>
          </mc:Choice>
        </mc:AlternateContent>
        <mc:AlternateContent xmlns:mc="http://schemas.openxmlformats.org/markup-compatibility/2006">
          <mc:Choice Requires="x14">
            <control shapeId="149640" r:id="rId103" name="Check Box 136">
              <controlPr defaultSize="0" autoFill="0" autoLine="0" autoPict="0">
                <anchor moveWithCells="1">
                  <from>
                    <xdr:col>5</xdr:col>
                    <xdr:colOff>19050</xdr:colOff>
                    <xdr:row>383</xdr:row>
                    <xdr:rowOff>152400</xdr:rowOff>
                  </from>
                  <to>
                    <xdr:col>5</xdr:col>
                    <xdr:colOff>228600</xdr:colOff>
                    <xdr:row>384</xdr:row>
                    <xdr:rowOff>171450</xdr:rowOff>
                  </to>
                </anchor>
              </controlPr>
            </control>
          </mc:Choice>
        </mc:AlternateContent>
        <mc:AlternateContent xmlns:mc="http://schemas.openxmlformats.org/markup-compatibility/2006">
          <mc:Choice Requires="x14">
            <control shapeId="149641" r:id="rId104" name="Check Box 137">
              <controlPr defaultSize="0" autoFill="0" autoLine="0" autoPict="0">
                <anchor moveWithCells="1">
                  <from>
                    <xdr:col>5</xdr:col>
                    <xdr:colOff>19050</xdr:colOff>
                    <xdr:row>384</xdr:row>
                    <xdr:rowOff>152400</xdr:rowOff>
                  </from>
                  <to>
                    <xdr:col>5</xdr:col>
                    <xdr:colOff>228600</xdr:colOff>
                    <xdr:row>385</xdr:row>
                    <xdr:rowOff>171450</xdr:rowOff>
                  </to>
                </anchor>
              </controlPr>
            </control>
          </mc:Choice>
        </mc:AlternateContent>
        <mc:AlternateContent xmlns:mc="http://schemas.openxmlformats.org/markup-compatibility/2006">
          <mc:Choice Requires="x14">
            <control shapeId="149642" r:id="rId105" name="Check Box 138">
              <controlPr defaultSize="0" autoFill="0" autoLine="0" autoPict="0">
                <anchor moveWithCells="1">
                  <from>
                    <xdr:col>5</xdr:col>
                    <xdr:colOff>19050</xdr:colOff>
                    <xdr:row>385</xdr:row>
                    <xdr:rowOff>152400</xdr:rowOff>
                  </from>
                  <to>
                    <xdr:col>5</xdr:col>
                    <xdr:colOff>228600</xdr:colOff>
                    <xdr:row>386</xdr:row>
                    <xdr:rowOff>171450</xdr:rowOff>
                  </to>
                </anchor>
              </controlPr>
            </control>
          </mc:Choice>
        </mc:AlternateContent>
        <mc:AlternateContent xmlns:mc="http://schemas.openxmlformats.org/markup-compatibility/2006">
          <mc:Choice Requires="x14">
            <control shapeId="149643" r:id="rId106" name="Check Box 139">
              <controlPr defaultSize="0" autoFill="0" autoLine="0" autoPict="0">
                <anchor moveWithCells="1">
                  <from>
                    <xdr:col>5</xdr:col>
                    <xdr:colOff>19050</xdr:colOff>
                    <xdr:row>386</xdr:row>
                    <xdr:rowOff>152400</xdr:rowOff>
                  </from>
                  <to>
                    <xdr:col>5</xdr:col>
                    <xdr:colOff>228600</xdr:colOff>
                    <xdr:row>387</xdr:row>
                    <xdr:rowOff>171450</xdr:rowOff>
                  </to>
                </anchor>
              </controlPr>
            </control>
          </mc:Choice>
        </mc:AlternateContent>
        <mc:AlternateContent xmlns:mc="http://schemas.openxmlformats.org/markup-compatibility/2006">
          <mc:Choice Requires="x14">
            <control shapeId="149644" r:id="rId107" name="Check Box 140">
              <controlPr defaultSize="0" autoFill="0" autoLine="0" autoPict="0">
                <anchor moveWithCells="1">
                  <from>
                    <xdr:col>5</xdr:col>
                    <xdr:colOff>19050</xdr:colOff>
                    <xdr:row>475</xdr:row>
                    <xdr:rowOff>152400</xdr:rowOff>
                  </from>
                  <to>
                    <xdr:col>5</xdr:col>
                    <xdr:colOff>228600</xdr:colOff>
                    <xdr:row>476</xdr:row>
                    <xdr:rowOff>171450</xdr:rowOff>
                  </to>
                </anchor>
              </controlPr>
            </control>
          </mc:Choice>
        </mc:AlternateContent>
        <mc:AlternateContent xmlns:mc="http://schemas.openxmlformats.org/markup-compatibility/2006">
          <mc:Choice Requires="x14">
            <control shapeId="149645" r:id="rId108" name="Check Box 141">
              <controlPr defaultSize="0" autoFill="0" autoLine="0" autoPict="0">
                <anchor moveWithCells="1">
                  <from>
                    <xdr:col>5</xdr:col>
                    <xdr:colOff>19050</xdr:colOff>
                    <xdr:row>476</xdr:row>
                    <xdr:rowOff>152400</xdr:rowOff>
                  </from>
                  <to>
                    <xdr:col>5</xdr:col>
                    <xdr:colOff>228600</xdr:colOff>
                    <xdr:row>477</xdr:row>
                    <xdr:rowOff>171450</xdr:rowOff>
                  </to>
                </anchor>
              </controlPr>
            </control>
          </mc:Choice>
        </mc:AlternateContent>
        <mc:AlternateContent xmlns:mc="http://schemas.openxmlformats.org/markup-compatibility/2006">
          <mc:Choice Requires="x14">
            <control shapeId="149646" r:id="rId109" name="Check Box 142">
              <controlPr defaultSize="0" autoFill="0" autoLine="0" autoPict="0">
                <anchor moveWithCells="1">
                  <from>
                    <xdr:col>5</xdr:col>
                    <xdr:colOff>19050</xdr:colOff>
                    <xdr:row>477</xdr:row>
                    <xdr:rowOff>152400</xdr:rowOff>
                  </from>
                  <to>
                    <xdr:col>5</xdr:col>
                    <xdr:colOff>228600</xdr:colOff>
                    <xdr:row>478</xdr:row>
                    <xdr:rowOff>171450</xdr:rowOff>
                  </to>
                </anchor>
              </controlPr>
            </control>
          </mc:Choice>
        </mc:AlternateContent>
        <mc:AlternateContent xmlns:mc="http://schemas.openxmlformats.org/markup-compatibility/2006">
          <mc:Choice Requires="x14">
            <control shapeId="149647" r:id="rId110" name="Check Box 143">
              <controlPr defaultSize="0" autoFill="0" autoLine="0" autoPict="0">
                <anchor moveWithCells="1">
                  <from>
                    <xdr:col>5</xdr:col>
                    <xdr:colOff>19050</xdr:colOff>
                    <xdr:row>478</xdr:row>
                    <xdr:rowOff>152400</xdr:rowOff>
                  </from>
                  <to>
                    <xdr:col>5</xdr:col>
                    <xdr:colOff>228600</xdr:colOff>
                    <xdr:row>479</xdr:row>
                    <xdr:rowOff>171450</xdr:rowOff>
                  </to>
                </anchor>
              </controlPr>
            </control>
          </mc:Choice>
        </mc:AlternateContent>
        <mc:AlternateContent xmlns:mc="http://schemas.openxmlformats.org/markup-compatibility/2006">
          <mc:Choice Requires="x14">
            <control shapeId="149648" r:id="rId111" name="Check Box 144">
              <controlPr defaultSize="0" autoFill="0" autoLine="0" autoPict="0">
                <anchor moveWithCells="1">
                  <from>
                    <xdr:col>5</xdr:col>
                    <xdr:colOff>19050</xdr:colOff>
                    <xdr:row>479</xdr:row>
                    <xdr:rowOff>152400</xdr:rowOff>
                  </from>
                  <to>
                    <xdr:col>5</xdr:col>
                    <xdr:colOff>228600</xdr:colOff>
                    <xdr:row>480</xdr:row>
                    <xdr:rowOff>171450</xdr:rowOff>
                  </to>
                </anchor>
              </controlPr>
            </control>
          </mc:Choice>
        </mc:AlternateContent>
        <mc:AlternateContent xmlns:mc="http://schemas.openxmlformats.org/markup-compatibility/2006">
          <mc:Choice Requires="x14">
            <control shapeId="149649" r:id="rId112" name="Check Box 145">
              <controlPr defaultSize="0" autoFill="0" autoLine="0" autoPict="0">
                <anchor moveWithCells="1">
                  <from>
                    <xdr:col>5</xdr:col>
                    <xdr:colOff>19050</xdr:colOff>
                    <xdr:row>480</xdr:row>
                    <xdr:rowOff>152400</xdr:rowOff>
                  </from>
                  <to>
                    <xdr:col>5</xdr:col>
                    <xdr:colOff>228600</xdr:colOff>
                    <xdr:row>481</xdr:row>
                    <xdr:rowOff>171450</xdr:rowOff>
                  </to>
                </anchor>
              </controlPr>
            </control>
          </mc:Choice>
        </mc:AlternateContent>
        <mc:AlternateContent xmlns:mc="http://schemas.openxmlformats.org/markup-compatibility/2006">
          <mc:Choice Requires="x14">
            <control shapeId="149650" r:id="rId113" name="Check Box 146">
              <controlPr defaultSize="0" autoFill="0" autoLine="0" autoPict="0">
                <anchor moveWithCells="1">
                  <from>
                    <xdr:col>5</xdr:col>
                    <xdr:colOff>19050</xdr:colOff>
                    <xdr:row>481</xdr:row>
                    <xdr:rowOff>152400</xdr:rowOff>
                  </from>
                  <to>
                    <xdr:col>5</xdr:col>
                    <xdr:colOff>228600</xdr:colOff>
                    <xdr:row>482</xdr:row>
                    <xdr:rowOff>171450</xdr:rowOff>
                  </to>
                </anchor>
              </controlPr>
            </control>
          </mc:Choice>
        </mc:AlternateContent>
        <mc:AlternateContent xmlns:mc="http://schemas.openxmlformats.org/markup-compatibility/2006">
          <mc:Choice Requires="x14">
            <control shapeId="149651" r:id="rId114" name="Check Box 147">
              <controlPr defaultSize="0" autoFill="0" autoLine="0" autoPict="0">
                <anchor moveWithCells="1">
                  <from>
                    <xdr:col>5</xdr:col>
                    <xdr:colOff>19050</xdr:colOff>
                    <xdr:row>482</xdr:row>
                    <xdr:rowOff>152400</xdr:rowOff>
                  </from>
                  <to>
                    <xdr:col>5</xdr:col>
                    <xdr:colOff>228600</xdr:colOff>
                    <xdr:row>483</xdr:row>
                    <xdr:rowOff>171450</xdr:rowOff>
                  </to>
                </anchor>
              </controlPr>
            </control>
          </mc:Choice>
        </mc:AlternateContent>
        <mc:AlternateContent xmlns:mc="http://schemas.openxmlformats.org/markup-compatibility/2006">
          <mc:Choice Requires="x14">
            <control shapeId="149652" r:id="rId115" name="Check Box 148">
              <controlPr defaultSize="0" autoFill="0" autoLine="0" autoPict="0">
                <anchor moveWithCells="1">
                  <from>
                    <xdr:col>5</xdr:col>
                    <xdr:colOff>19050</xdr:colOff>
                    <xdr:row>483</xdr:row>
                    <xdr:rowOff>152400</xdr:rowOff>
                  </from>
                  <to>
                    <xdr:col>5</xdr:col>
                    <xdr:colOff>228600</xdr:colOff>
                    <xdr:row>484</xdr:row>
                    <xdr:rowOff>171450</xdr:rowOff>
                  </to>
                </anchor>
              </controlPr>
            </control>
          </mc:Choice>
        </mc:AlternateContent>
        <mc:AlternateContent xmlns:mc="http://schemas.openxmlformats.org/markup-compatibility/2006">
          <mc:Choice Requires="x14">
            <control shapeId="149653" r:id="rId116" name="Check Box 149">
              <controlPr defaultSize="0" autoFill="0" autoLine="0" autoPict="0">
                <anchor moveWithCells="1">
                  <from>
                    <xdr:col>5</xdr:col>
                    <xdr:colOff>19050</xdr:colOff>
                    <xdr:row>475</xdr:row>
                    <xdr:rowOff>152400</xdr:rowOff>
                  </from>
                  <to>
                    <xdr:col>5</xdr:col>
                    <xdr:colOff>228600</xdr:colOff>
                    <xdr:row>476</xdr:row>
                    <xdr:rowOff>171450</xdr:rowOff>
                  </to>
                </anchor>
              </controlPr>
            </control>
          </mc:Choice>
        </mc:AlternateContent>
        <mc:AlternateContent xmlns:mc="http://schemas.openxmlformats.org/markup-compatibility/2006">
          <mc:Choice Requires="x14">
            <control shapeId="149654" r:id="rId117" name="Check Box 150">
              <controlPr defaultSize="0" autoFill="0" autoLine="0" autoPict="0">
                <anchor moveWithCells="1">
                  <from>
                    <xdr:col>5</xdr:col>
                    <xdr:colOff>19050</xdr:colOff>
                    <xdr:row>476</xdr:row>
                    <xdr:rowOff>152400</xdr:rowOff>
                  </from>
                  <to>
                    <xdr:col>5</xdr:col>
                    <xdr:colOff>228600</xdr:colOff>
                    <xdr:row>477</xdr:row>
                    <xdr:rowOff>171450</xdr:rowOff>
                  </to>
                </anchor>
              </controlPr>
            </control>
          </mc:Choice>
        </mc:AlternateContent>
        <mc:AlternateContent xmlns:mc="http://schemas.openxmlformats.org/markup-compatibility/2006">
          <mc:Choice Requires="x14">
            <control shapeId="149655" r:id="rId118" name="Check Box 151">
              <controlPr defaultSize="0" autoFill="0" autoLine="0" autoPict="0">
                <anchor moveWithCells="1">
                  <from>
                    <xdr:col>5</xdr:col>
                    <xdr:colOff>19050</xdr:colOff>
                    <xdr:row>477</xdr:row>
                    <xdr:rowOff>152400</xdr:rowOff>
                  </from>
                  <to>
                    <xdr:col>5</xdr:col>
                    <xdr:colOff>228600</xdr:colOff>
                    <xdr:row>478</xdr:row>
                    <xdr:rowOff>171450</xdr:rowOff>
                  </to>
                </anchor>
              </controlPr>
            </control>
          </mc:Choice>
        </mc:AlternateContent>
        <mc:AlternateContent xmlns:mc="http://schemas.openxmlformats.org/markup-compatibility/2006">
          <mc:Choice Requires="x14">
            <control shapeId="149656" r:id="rId119" name="Check Box 152">
              <controlPr defaultSize="0" autoFill="0" autoLine="0" autoPict="0">
                <anchor moveWithCells="1">
                  <from>
                    <xdr:col>5</xdr:col>
                    <xdr:colOff>19050</xdr:colOff>
                    <xdr:row>478</xdr:row>
                    <xdr:rowOff>152400</xdr:rowOff>
                  </from>
                  <to>
                    <xdr:col>5</xdr:col>
                    <xdr:colOff>228600</xdr:colOff>
                    <xdr:row>479</xdr:row>
                    <xdr:rowOff>171450</xdr:rowOff>
                  </to>
                </anchor>
              </controlPr>
            </control>
          </mc:Choice>
        </mc:AlternateContent>
        <mc:AlternateContent xmlns:mc="http://schemas.openxmlformats.org/markup-compatibility/2006">
          <mc:Choice Requires="x14">
            <control shapeId="149657" r:id="rId120" name="Check Box 153">
              <controlPr defaultSize="0" autoFill="0" autoLine="0" autoPict="0">
                <anchor moveWithCells="1">
                  <from>
                    <xdr:col>5</xdr:col>
                    <xdr:colOff>19050</xdr:colOff>
                    <xdr:row>479</xdr:row>
                    <xdr:rowOff>152400</xdr:rowOff>
                  </from>
                  <to>
                    <xdr:col>5</xdr:col>
                    <xdr:colOff>228600</xdr:colOff>
                    <xdr:row>480</xdr:row>
                    <xdr:rowOff>171450</xdr:rowOff>
                  </to>
                </anchor>
              </controlPr>
            </control>
          </mc:Choice>
        </mc:AlternateContent>
        <mc:AlternateContent xmlns:mc="http://schemas.openxmlformats.org/markup-compatibility/2006">
          <mc:Choice Requires="x14">
            <control shapeId="149658" r:id="rId121" name="Check Box 154">
              <controlPr defaultSize="0" autoFill="0" autoLine="0" autoPict="0">
                <anchor moveWithCells="1">
                  <from>
                    <xdr:col>5</xdr:col>
                    <xdr:colOff>19050</xdr:colOff>
                    <xdr:row>480</xdr:row>
                    <xdr:rowOff>152400</xdr:rowOff>
                  </from>
                  <to>
                    <xdr:col>5</xdr:col>
                    <xdr:colOff>228600</xdr:colOff>
                    <xdr:row>481</xdr:row>
                    <xdr:rowOff>171450</xdr:rowOff>
                  </to>
                </anchor>
              </controlPr>
            </control>
          </mc:Choice>
        </mc:AlternateContent>
        <mc:AlternateContent xmlns:mc="http://schemas.openxmlformats.org/markup-compatibility/2006">
          <mc:Choice Requires="x14">
            <control shapeId="149659" r:id="rId122" name="Check Box 155">
              <controlPr defaultSize="0" autoFill="0" autoLine="0" autoPict="0">
                <anchor moveWithCells="1">
                  <from>
                    <xdr:col>5</xdr:col>
                    <xdr:colOff>19050</xdr:colOff>
                    <xdr:row>481</xdr:row>
                    <xdr:rowOff>152400</xdr:rowOff>
                  </from>
                  <to>
                    <xdr:col>5</xdr:col>
                    <xdr:colOff>228600</xdr:colOff>
                    <xdr:row>482</xdr:row>
                    <xdr:rowOff>171450</xdr:rowOff>
                  </to>
                </anchor>
              </controlPr>
            </control>
          </mc:Choice>
        </mc:AlternateContent>
        <mc:AlternateContent xmlns:mc="http://schemas.openxmlformats.org/markup-compatibility/2006">
          <mc:Choice Requires="x14">
            <control shapeId="149660" r:id="rId123" name="Check Box 156">
              <controlPr defaultSize="0" autoFill="0" autoLine="0" autoPict="0">
                <anchor moveWithCells="1">
                  <from>
                    <xdr:col>5</xdr:col>
                    <xdr:colOff>19050</xdr:colOff>
                    <xdr:row>482</xdr:row>
                    <xdr:rowOff>152400</xdr:rowOff>
                  </from>
                  <to>
                    <xdr:col>5</xdr:col>
                    <xdr:colOff>228600</xdr:colOff>
                    <xdr:row>483</xdr:row>
                    <xdr:rowOff>171450</xdr:rowOff>
                  </to>
                </anchor>
              </controlPr>
            </control>
          </mc:Choice>
        </mc:AlternateContent>
        <mc:AlternateContent xmlns:mc="http://schemas.openxmlformats.org/markup-compatibility/2006">
          <mc:Choice Requires="x14">
            <control shapeId="149661" r:id="rId124" name="Check Box 157">
              <controlPr defaultSize="0" autoFill="0" autoLine="0" autoPict="0">
                <anchor moveWithCells="1">
                  <from>
                    <xdr:col>5</xdr:col>
                    <xdr:colOff>19050</xdr:colOff>
                    <xdr:row>483</xdr:row>
                    <xdr:rowOff>152400</xdr:rowOff>
                  </from>
                  <to>
                    <xdr:col>5</xdr:col>
                    <xdr:colOff>228600</xdr:colOff>
                    <xdr:row>484</xdr:row>
                    <xdr:rowOff>171450</xdr:rowOff>
                  </to>
                </anchor>
              </controlPr>
            </control>
          </mc:Choice>
        </mc:AlternateContent>
        <mc:AlternateContent xmlns:mc="http://schemas.openxmlformats.org/markup-compatibility/2006">
          <mc:Choice Requires="x14">
            <control shapeId="149662" r:id="rId125" name="Check Box 158">
              <controlPr defaultSize="0" autoFill="0" autoLine="0" autoPict="0">
                <anchor moveWithCells="1">
                  <from>
                    <xdr:col>5</xdr:col>
                    <xdr:colOff>19050</xdr:colOff>
                    <xdr:row>475</xdr:row>
                    <xdr:rowOff>152400</xdr:rowOff>
                  </from>
                  <to>
                    <xdr:col>5</xdr:col>
                    <xdr:colOff>228600</xdr:colOff>
                    <xdr:row>476</xdr:row>
                    <xdr:rowOff>171450</xdr:rowOff>
                  </to>
                </anchor>
              </controlPr>
            </control>
          </mc:Choice>
        </mc:AlternateContent>
        <mc:AlternateContent xmlns:mc="http://schemas.openxmlformats.org/markup-compatibility/2006">
          <mc:Choice Requires="x14">
            <control shapeId="149663" r:id="rId126" name="Check Box 159">
              <controlPr defaultSize="0" autoFill="0" autoLine="0" autoPict="0">
                <anchor moveWithCells="1">
                  <from>
                    <xdr:col>5</xdr:col>
                    <xdr:colOff>19050</xdr:colOff>
                    <xdr:row>476</xdr:row>
                    <xdr:rowOff>152400</xdr:rowOff>
                  </from>
                  <to>
                    <xdr:col>5</xdr:col>
                    <xdr:colOff>228600</xdr:colOff>
                    <xdr:row>477</xdr:row>
                    <xdr:rowOff>171450</xdr:rowOff>
                  </to>
                </anchor>
              </controlPr>
            </control>
          </mc:Choice>
        </mc:AlternateContent>
        <mc:AlternateContent xmlns:mc="http://schemas.openxmlformats.org/markup-compatibility/2006">
          <mc:Choice Requires="x14">
            <control shapeId="149664" r:id="rId127" name="Check Box 160">
              <controlPr defaultSize="0" autoFill="0" autoLine="0" autoPict="0">
                <anchor moveWithCells="1">
                  <from>
                    <xdr:col>5</xdr:col>
                    <xdr:colOff>19050</xdr:colOff>
                    <xdr:row>477</xdr:row>
                    <xdr:rowOff>152400</xdr:rowOff>
                  </from>
                  <to>
                    <xdr:col>5</xdr:col>
                    <xdr:colOff>228600</xdr:colOff>
                    <xdr:row>478</xdr:row>
                    <xdr:rowOff>171450</xdr:rowOff>
                  </to>
                </anchor>
              </controlPr>
            </control>
          </mc:Choice>
        </mc:AlternateContent>
        <mc:AlternateContent xmlns:mc="http://schemas.openxmlformats.org/markup-compatibility/2006">
          <mc:Choice Requires="x14">
            <control shapeId="149665" r:id="rId128" name="Check Box 161">
              <controlPr defaultSize="0" autoFill="0" autoLine="0" autoPict="0">
                <anchor moveWithCells="1">
                  <from>
                    <xdr:col>5</xdr:col>
                    <xdr:colOff>19050</xdr:colOff>
                    <xdr:row>478</xdr:row>
                    <xdr:rowOff>152400</xdr:rowOff>
                  </from>
                  <to>
                    <xdr:col>5</xdr:col>
                    <xdr:colOff>228600</xdr:colOff>
                    <xdr:row>479</xdr:row>
                    <xdr:rowOff>171450</xdr:rowOff>
                  </to>
                </anchor>
              </controlPr>
            </control>
          </mc:Choice>
        </mc:AlternateContent>
        <mc:AlternateContent xmlns:mc="http://schemas.openxmlformats.org/markup-compatibility/2006">
          <mc:Choice Requires="x14">
            <control shapeId="149666" r:id="rId129" name="Check Box 162">
              <controlPr defaultSize="0" autoFill="0" autoLine="0" autoPict="0">
                <anchor moveWithCells="1">
                  <from>
                    <xdr:col>5</xdr:col>
                    <xdr:colOff>19050</xdr:colOff>
                    <xdr:row>479</xdr:row>
                    <xdr:rowOff>152400</xdr:rowOff>
                  </from>
                  <to>
                    <xdr:col>5</xdr:col>
                    <xdr:colOff>228600</xdr:colOff>
                    <xdr:row>480</xdr:row>
                    <xdr:rowOff>171450</xdr:rowOff>
                  </to>
                </anchor>
              </controlPr>
            </control>
          </mc:Choice>
        </mc:AlternateContent>
        <mc:AlternateContent xmlns:mc="http://schemas.openxmlformats.org/markup-compatibility/2006">
          <mc:Choice Requires="x14">
            <control shapeId="149667" r:id="rId130" name="Check Box 163">
              <controlPr defaultSize="0" autoFill="0" autoLine="0" autoPict="0">
                <anchor moveWithCells="1">
                  <from>
                    <xdr:col>5</xdr:col>
                    <xdr:colOff>19050</xdr:colOff>
                    <xdr:row>480</xdr:row>
                    <xdr:rowOff>152400</xdr:rowOff>
                  </from>
                  <to>
                    <xdr:col>5</xdr:col>
                    <xdr:colOff>228600</xdr:colOff>
                    <xdr:row>481</xdr:row>
                    <xdr:rowOff>171450</xdr:rowOff>
                  </to>
                </anchor>
              </controlPr>
            </control>
          </mc:Choice>
        </mc:AlternateContent>
        <mc:AlternateContent xmlns:mc="http://schemas.openxmlformats.org/markup-compatibility/2006">
          <mc:Choice Requires="x14">
            <control shapeId="149668" r:id="rId131" name="Check Box 164">
              <controlPr defaultSize="0" autoFill="0" autoLine="0" autoPict="0">
                <anchor moveWithCells="1">
                  <from>
                    <xdr:col>5</xdr:col>
                    <xdr:colOff>19050</xdr:colOff>
                    <xdr:row>481</xdr:row>
                    <xdr:rowOff>152400</xdr:rowOff>
                  </from>
                  <to>
                    <xdr:col>5</xdr:col>
                    <xdr:colOff>228600</xdr:colOff>
                    <xdr:row>482</xdr:row>
                    <xdr:rowOff>171450</xdr:rowOff>
                  </to>
                </anchor>
              </controlPr>
            </control>
          </mc:Choice>
        </mc:AlternateContent>
        <mc:AlternateContent xmlns:mc="http://schemas.openxmlformats.org/markup-compatibility/2006">
          <mc:Choice Requires="x14">
            <control shapeId="149669" r:id="rId132" name="Check Box 165">
              <controlPr defaultSize="0" autoFill="0" autoLine="0" autoPict="0">
                <anchor moveWithCells="1">
                  <from>
                    <xdr:col>5</xdr:col>
                    <xdr:colOff>19050</xdr:colOff>
                    <xdr:row>482</xdr:row>
                    <xdr:rowOff>152400</xdr:rowOff>
                  </from>
                  <to>
                    <xdr:col>5</xdr:col>
                    <xdr:colOff>228600</xdr:colOff>
                    <xdr:row>483</xdr:row>
                    <xdr:rowOff>171450</xdr:rowOff>
                  </to>
                </anchor>
              </controlPr>
            </control>
          </mc:Choice>
        </mc:AlternateContent>
        <mc:AlternateContent xmlns:mc="http://schemas.openxmlformats.org/markup-compatibility/2006">
          <mc:Choice Requires="x14">
            <control shapeId="149670" r:id="rId133" name="Check Box 166">
              <controlPr defaultSize="0" autoFill="0" autoLine="0" autoPict="0">
                <anchor moveWithCells="1">
                  <from>
                    <xdr:col>5</xdr:col>
                    <xdr:colOff>19050</xdr:colOff>
                    <xdr:row>483</xdr:row>
                    <xdr:rowOff>152400</xdr:rowOff>
                  </from>
                  <to>
                    <xdr:col>5</xdr:col>
                    <xdr:colOff>228600</xdr:colOff>
                    <xdr:row>484</xdr:row>
                    <xdr:rowOff>171450</xdr:rowOff>
                  </to>
                </anchor>
              </controlPr>
            </control>
          </mc:Choice>
        </mc:AlternateContent>
        <mc:AlternateContent xmlns:mc="http://schemas.openxmlformats.org/markup-compatibility/2006">
          <mc:Choice Requires="x14">
            <control shapeId="149671" r:id="rId134" name="Check Box 167">
              <controlPr defaultSize="0" autoFill="0" autoLine="0" autoPict="0">
                <anchor moveWithCells="1">
                  <from>
                    <xdr:col>5</xdr:col>
                    <xdr:colOff>19050</xdr:colOff>
                    <xdr:row>475</xdr:row>
                    <xdr:rowOff>152400</xdr:rowOff>
                  </from>
                  <to>
                    <xdr:col>5</xdr:col>
                    <xdr:colOff>228600</xdr:colOff>
                    <xdr:row>476</xdr:row>
                    <xdr:rowOff>171450</xdr:rowOff>
                  </to>
                </anchor>
              </controlPr>
            </control>
          </mc:Choice>
        </mc:AlternateContent>
        <mc:AlternateContent xmlns:mc="http://schemas.openxmlformats.org/markup-compatibility/2006">
          <mc:Choice Requires="x14">
            <control shapeId="149672" r:id="rId135" name="Check Box 168">
              <controlPr defaultSize="0" autoFill="0" autoLine="0" autoPict="0">
                <anchor moveWithCells="1">
                  <from>
                    <xdr:col>5</xdr:col>
                    <xdr:colOff>19050</xdr:colOff>
                    <xdr:row>476</xdr:row>
                    <xdr:rowOff>152400</xdr:rowOff>
                  </from>
                  <to>
                    <xdr:col>5</xdr:col>
                    <xdr:colOff>228600</xdr:colOff>
                    <xdr:row>477</xdr:row>
                    <xdr:rowOff>171450</xdr:rowOff>
                  </to>
                </anchor>
              </controlPr>
            </control>
          </mc:Choice>
        </mc:AlternateContent>
        <mc:AlternateContent xmlns:mc="http://schemas.openxmlformats.org/markup-compatibility/2006">
          <mc:Choice Requires="x14">
            <control shapeId="149673" r:id="rId136" name="Check Box 169">
              <controlPr defaultSize="0" autoFill="0" autoLine="0" autoPict="0">
                <anchor moveWithCells="1">
                  <from>
                    <xdr:col>5</xdr:col>
                    <xdr:colOff>19050</xdr:colOff>
                    <xdr:row>477</xdr:row>
                    <xdr:rowOff>152400</xdr:rowOff>
                  </from>
                  <to>
                    <xdr:col>5</xdr:col>
                    <xdr:colOff>228600</xdr:colOff>
                    <xdr:row>478</xdr:row>
                    <xdr:rowOff>171450</xdr:rowOff>
                  </to>
                </anchor>
              </controlPr>
            </control>
          </mc:Choice>
        </mc:AlternateContent>
        <mc:AlternateContent xmlns:mc="http://schemas.openxmlformats.org/markup-compatibility/2006">
          <mc:Choice Requires="x14">
            <control shapeId="149674" r:id="rId137" name="Check Box 170">
              <controlPr defaultSize="0" autoFill="0" autoLine="0" autoPict="0">
                <anchor moveWithCells="1">
                  <from>
                    <xdr:col>5</xdr:col>
                    <xdr:colOff>19050</xdr:colOff>
                    <xdr:row>478</xdr:row>
                    <xdr:rowOff>152400</xdr:rowOff>
                  </from>
                  <to>
                    <xdr:col>5</xdr:col>
                    <xdr:colOff>228600</xdr:colOff>
                    <xdr:row>479</xdr:row>
                    <xdr:rowOff>171450</xdr:rowOff>
                  </to>
                </anchor>
              </controlPr>
            </control>
          </mc:Choice>
        </mc:AlternateContent>
        <mc:AlternateContent xmlns:mc="http://schemas.openxmlformats.org/markup-compatibility/2006">
          <mc:Choice Requires="x14">
            <control shapeId="149675" r:id="rId138" name="Check Box 171">
              <controlPr defaultSize="0" autoFill="0" autoLine="0" autoPict="0">
                <anchor moveWithCells="1">
                  <from>
                    <xdr:col>5</xdr:col>
                    <xdr:colOff>19050</xdr:colOff>
                    <xdr:row>479</xdr:row>
                    <xdr:rowOff>152400</xdr:rowOff>
                  </from>
                  <to>
                    <xdr:col>5</xdr:col>
                    <xdr:colOff>228600</xdr:colOff>
                    <xdr:row>480</xdr:row>
                    <xdr:rowOff>171450</xdr:rowOff>
                  </to>
                </anchor>
              </controlPr>
            </control>
          </mc:Choice>
        </mc:AlternateContent>
        <mc:AlternateContent xmlns:mc="http://schemas.openxmlformats.org/markup-compatibility/2006">
          <mc:Choice Requires="x14">
            <control shapeId="149676" r:id="rId139" name="Check Box 172">
              <controlPr defaultSize="0" autoFill="0" autoLine="0" autoPict="0">
                <anchor moveWithCells="1">
                  <from>
                    <xdr:col>5</xdr:col>
                    <xdr:colOff>19050</xdr:colOff>
                    <xdr:row>480</xdr:row>
                    <xdr:rowOff>152400</xdr:rowOff>
                  </from>
                  <to>
                    <xdr:col>5</xdr:col>
                    <xdr:colOff>228600</xdr:colOff>
                    <xdr:row>481</xdr:row>
                    <xdr:rowOff>171450</xdr:rowOff>
                  </to>
                </anchor>
              </controlPr>
            </control>
          </mc:Choice>
        </mc:AlternateContent>
        <mc:AlternateContent xmlns:mc="http://schemas.openxmlformats.org/markup-compatibility/2006">
          <mc:Choice Requires="x14">
            <control shapeId="149677" r:id="rId140" name="Check Box 173">
              <controlPr defaultSize="0" autoFill="0" autoLine="0" autoPict="0">
                <anchor moveWithCells="1">
                  <from>
                    <xdr:col>5</xdr:col>
                    <xdr:colOff>19050</xdr:colOff>
                    <xdr:row>481</xdr:row>
                    <xdr:rowOff>152400</xdr:rowOff>
                  </from>
                  <to>
                    <xdr:col>5</xdr:col>
                    <xdr:colOff>228600</xdr:colOff>
                    <xdr:row>482</xdr:row>
                    <xdr:rowOff>171450</xdr:rowOff>
                  </to>
                </anchor>
              </controlPr>
            </control>
          </mc:Choice>
        </mc:AlternateContent>
        <mc:AlternateContent xmlns:mc="http://schemas.openxmlformats.org/markup-compatibility/2006">
          <mc:Choice Requires="x14">
            <control shapeId="149678" r:id="rId141" name="Check Box 174">
              <controlPr defaultSize="0" autoFill="0" autoLine="0" autoPict="0">
                <anchor moveWithCells="1">
                  <from>
                    <xdr:col>5</xdr:col>
                    <xdr:colOff>19050</xdr:colOff>
                    <xdr:row>482</xdr:row>
                    <xdr:rowOff>152400</xdr:rowOff>
                  </from>
                  <to>
                    <xdr:col>5</xdr:col>
                    <xdr:colOff>228600</xdr:colOff>
                    <xdr:row>483</xdr:row>
                    <xdr:rowOff>171450</xdr:rowOff>
                  </to>
                </anchor>
              </controlPr>
            </control>
          </mc:Choice>
        </mc:AlternateContent>
        <mc:AlternateContent xmlns:mc="http://schemas.openxmlformats.org/markup-compatibility/2006">
          <mc:Choice Requires="x14">
            <control shapeId="149679" r:id="rId142" name="Check Box 175">
              <controlPr defaultSize="0" autoFill="0" autoLine="0" autoPict="0">
                <anchor moveWithCells="1">
                  <from>
                    <xdr:col>5</xdr:col>
                    <xdr:colOff>19050</xdr:colOff>
                    <xdr:row>483</xdr:row>
                    <xdr:rowOff>152400</xdr:rowOff>
                  </from>
                  <to>
                    <xdr:col>5</xdr:col>
                    <xdr:colOff>228600</xdr:colOff>
                    <xdr:row>484</xdr:row>
                    <xdr:rowOff>171450</xdr:rowOff>
                  </to>
                </anchor>
              </controlPr>
            </control>
          </mc:Choice>
        </mc:AlternateContent>
        <mc:AlternateContent xmlns:mc="http://schemas.openxmlformats.org/markup-compatibility/2006">
          <mc:Choice Requires="x14">
            <control shapeId="149680" r:id="rId143" name="Check Box 176">
              <controlPr defaultSize="0" autoFill="0" autoLine="0" autoPict="0">
                <anchor moveWithCells="1">
                  <from>
                    <xdr:col>2</xdr:col>
                    <xdr:colOff>361950</xdr:colOff>
                    <xdr:row>5</xdr:row>
                    <xdr:rowOff>184150</xdr:rowOff>
                  </from>
                  <to>
                    <xdr:col>2</xdr:col>
                    <xdr:colOff>590550</xdr:colOff>
                    <xdr:row>7</xdr:row>
                    <xdr:rowOff>0</xdr:rowOff>
                  </to>
                </anchor>
              </controlPr>
            </control>
          </mc:Choice>
        </mc:AlternateContent>
        <mc:AlternateContent xmlns:mc="http://schemas.openxmlformats.org/markup-compatibility/2006">
          <mc:Choice Requires="x14">
            <control shapeId="149681" r:id="rId144" name="Check Box 177">
              <controlPr defaultSize="0" autoFill="0" autoLine="0" autoPict="0">
                <anchor moveWithCells="1">
                  <from>
                    <xdr:col>5</xdr:col>
                    <xdr:colOff>209550</xdr:colOff>
                    <xdr:row>5</xdr:row>
                    <xdr:rowOff>190500</xdr:rowOff>
                  </from>
                  <to>
                    <xdr:col>5</xdr:col>
                    <xdr:colOff>514350</xdr:colOff>
                    <xdr:row>7</xdr:row>
                    <xdr:rowOff>0</xdr:rowOff>
                  </to>
                </anchor>
              </controlPr>
            </control>
          </mc:Choice>
        </mc:AlternateContent>
        <mc:AlternateContent xmlns:mc="http://schemas.openxmlformats.org/markup-compatibility/2006">
          <mc:Choice Requires="x14">
            <control shapeId="149682" r:id="rId145" name="Check Box 178">
              <controlPr defaultSize="0" autoFill="0" autoLine="0" autoPict="0">
                <anchor moveWithCells="1">
                  <from>
                    <xdr:col>2</xdr:col>
                    <xdr:colOff>361950</xdr:colOff>
                    <xdr:row>8</xdr:row>
                    <xdr:rowOff>184150</xdr:rowOff>
                  </from>
                  <to>
                    <xdr:col>2</xdr:col>
                    <xdr:colOff>590550</xdr:colOff>
                    <xdr:row>10</xdr:row>
                    <xdr:rowOff>0</xdr:rowOff>
                  </to>
                </anchor>
              </controlPr>
            </control>
          </mc:Choice>
        </mc:AlternateContent>
        <mc:AlternateContent xmlns:mc="http://schemas.openxmlformats.org/markup-compatibility/2006">
          <mc:Choice Requires="x14">
            <control shapeId="149683" r:id="rId146" name="Check Box 179">
              <controlPr defaultSize="0" autoFill="0" autoLine="0" autoPict="0">
                <anchor moveWithCells="1">
                  <from>
                    <xdr:col>5</xdr:col>
                    <xdr:colOff>209550</xdr:colOff>
                    <xdr:row>8</xdr:row>
                    <xdr:rowOff>190500</xdr:rowOff>
                  </from>
                  <to>
                    <xdr:col>5</xdr:col>
                    <xdr:colOff>514350</xdr:colOff>
                    <xdr:row>10</xdr:row>
                    <xdr:rowOff>0</xdr:rowOff>
                  </to>
                </anchor>
              </controlPr>
            </control>
          </mc:Choice>
        </mc:AlternateContent>
        <mc:AlternateContent xmlns:mc="http://schemas.openxmlformats.org/markup-compatibility/2006">
          <mc:Choice Requires="x14">
            <control shapeId="149684" r:id="rId147" name="Check Box 180">
              <controlPr defaultSize="0" autoFill="0" autoLine="0" autoPict="0">
                <anchor moveWithCells="1">
                  <from>
                    <xdr:col>2</xdr:col>
                    <xdr:colOff>361950</xdr:colOff>
                    <xdr:row>11</xdr:row>
                    <xdr:rowOff>184150</xdr:rowOff>
                  </from>
                  <to>
                    <xdr:col>2</xdr:col>
                    <xdr:colOff>590550</xdr:colOff>
                    <xdr:row>13</xdr:row>
                    <xdr:rowOff>0</xdr:rowOff>
                  </to>
                </anchor>
              </controlPr>
            </control>
          </mc:Choice>
        </mc:AlternateContent>
        <mc:AlternateContent xmlns:mc="http://schemas.openxmlformats.org/markup-compatibility/2006">
          <mc:Choice Requires="x14">
            <control shapeId="149685" r:id="rId148" name="Check Box 181">
              <controlPr defaultSize="0" autoFill="0" autoLine="0" autoPict="0">
                <anchor moveWithCells="1">
                  <from>
                    <xdr:col>5</xdr:col>
                    <xdr:colOff>209550</xdr:colOff>
                    <xdr:row>11</xdr:row>
                    <xdr:rowOff>190500</xdr:rowOff>
                  </from>
                  <to>
                    <xdr:col>5</xdr:col>
                    <xdr:colOff>514350</xdr:colOff>
                    <xdr:row>13</xdr:row>
                    <xdr:rowOff>0</xdr:rowOff>
                  </to>
                </anchor>
              </controlPr>
            </control>
          </mc:Choice>
        </mc:AlternateContent>
        <mc:AlternateContent xmlns:mc="http://schemas.openxmlformats.org/markup-compatibility/2006">
          <mc:Choice Requires="x14">
            <control shapeId="149686" r:id="rId149" name="Check Box 182">
              <controlPr defaultSize="0" autoFill="0" autoLine="0" autoPict="0">
                <anchor moveWithCells="1">
                  <from>
                    <xdr:col>5</xdr:col>
                    <xdr:colOff>19050</xdr:colOff>
                    <xdr:row>30</xdr:row>
                    <xdr:rowOff>196850</xdr:rowOff>
                  </from>
                  <to>
                    <xdr:col>5</xdr:col>
                    <xdr:colOff>228600</xdr:colOff>
                    <xdr:row>32</xdr:row>
                    <xdr:rowOff>12700</xdr:rowOff>
                  </to>
                </anchor>
              </controlPr>
            </control>
          </mc:Choice>
        </mc:AlternateContent>
        <mc:AlternateContent xmlns:mc="http://schemas.openxmlformats.org/markup-compatibility/2006">
          <mc:Choice Requires="x14">
            <control shapeId="149687" r:id="rId150" name="Check Box 183">
              <controlPr defaultSize="0" autoFill="0" autoLine="0" autoPict="0">
                <anchor moveWithCells="1">
                  <from>
                    <xdr:col>5</xdr:col>
                    <xdr:colOff>19050</xdr:colOff>
                    <xdr:row>31</xdr:row>
                    <xdr:rowOff>184150</xdr:rowOff>
                  </from>
                  <to>
                    <xdr:col>5</xdr:col>
                    <xdr:colOff>228600</xdr:colOff>
                    <xdr:row>33</xdr:row>
                    <xdr:rowOff>0</xdr:rowOff>
                  </to>
                </anchor>
              </controlPr>
            </control>
          </mc:Choice>
        </mc:AlternateContent>
        <mc:AlternateContent xmlns:mc="http://schemas.openxmlformats.org/markup-compatibility/2006">
          <mc:Choice Requires="x14">
            <control shapeId="149688" r:id="rId151" name="Check Box 184">
              <controlPr defaultSize="0" autoFill="0" autoLine="0" autoPict="0">
                <anchor moveWithCells="1">
                  <from>
                    <xdr:col>5</xdr:col>
                    <xdr:colOff>19050</xdr:colOff>
                    <xdr:row>33</xdr:row>
                    <xdr:rowOff>0</xdr:rowOff>
                  </from>
                  <to>
                    <xdr:col>5</xdr:col>
                    <xdr:colOff>228600</xdr:colOff>
                    <xdr:row>34</xdr:row>
                    <xdr:rowOff>19050</xdr:rowOff>
                  </to>
                </anchor>
              </controlPr>
            </control>
          </mc:Choice>
        </mc:AlternateContent>
        <mc:AlternateContent xmlns:mc="http://schemas.openxmlformats.org/markup-compatibility/2006">
          <mc:Choice Requires="x14">
            <control shapeId="149689" r:id="rId152" name="Check Box 185">
              <controlPr defaultSize="0" autoFill="0" autoLine="0" autoPict="0">
                <anchor moveWithCells="1">
                  <from>
                    <xdr:col>5</xdr:col>
                    <xdr:colOff>19050</xdr:colOff>
                    <xdr:row>34</xdr:row>
                    <xdr:rowOff>0</xdr:rowOff>
                  </from>
                  <to>
                    <xdr:col>5</xdr:col>
                    <xdr:colOff>228600</xdr:colOff>
                    <xdr:row>35</xdr:row>
                    <xdr:rowOff>19050</xdr:rowOff>
                  </to>
                </anchor>
              </controlPr>
            </control>
          </mc:Choice>
        </mc:AlternateContent>
        <mc:AlternateContent xmlns:mc="http://schemas.openxmlformats.org/markup-compatibility/2006">
          <mc:Choice Requires="x14">
            <control shapeId="149690" r:id="rId153" name="Check Box 186">
              <controlPr defaultSize="0" autoFill="0" autoLine="0" autoPict="0">
                <anchor moveWithCells="1">
                  <from>
                    <xdr:col>5</xdr:col>
                    <xdr:colOff>19050</xdr:colOff>
                    <xdr:row>35</xdr:row>
                    <xdr:rowOff>25400</xdr:rowOff>
                  </from>
                  <to>
                    <xdr:col>5</xdr:col>
                    <xdr:colOff>228600</xdr:colOff>
                    <xdr:row>36</xdr:row>
                    <xdr:rowOff>44450</xdr:rowOff>
                  </to>
                </anchor>
              </controlPr>
            </control>
          </mc:Choice>
        </mc:AlternateContent>
        <mc:AlternateContent xmlns:mc="http://schemas.openxmlformats.org/markup-compatibility/2006">
          <mc:Choice Requires="x14">
            <control shapeId="149691" r:id="rId154" name="Check Box 187">
              <controlPr defaultSize="0" autoFill="0" autoLine="0" autoPict="0">
                <anchor moveWithCells="1">
                  <from>
                    <xdr:col>5</xdr:col>
                    <xdr:colOff>12700</xdr:colOff>
                    <xdr:row>36</xdr:row>
                    <xdr:rowOff>31750</xdr:rowOff>
                  </from>
                  <to>
                    <xdr:col>5</xdr:col>
                    <xdr:colOff>222250</xdr:colOff>
                    <xdr:row>37</xdr:row>
                    <xdr:rowOff>50800</xdr:rowOff>
                  </to>
                </anchor>
              </controlPr>
            </control>
          </mc:Choice>
        </mc:AlternateContent>
        <mc:AlternateContent xmlns:mc="http://schemas.openxmlformats.org/markup-compatibility/2006">
          <mc:Choice Requires="x14">
            <control shapeId="149692" r:id="rId155" name="Check Box 188">
              <controlPr defaultSize="0" autoFill="0" autoLine="0" autoPict="0">
                <anchor moveWithCells="1">
                  <from>
                    <xdr:col>5</xdr:col>
                    <xdr:colOff>19050</xdr:colOff>
                    <xdr:row>37</xdr:row>
                    <xdr:rowOff>0</xdr:rowOff>
                  </from>
                  <to>
                    <xdr:col>5</xdr:col>
                    <xdr:colOff>228600</xdr:colOff>
                    <xdr:row>38</xdr:row>
                    <xdr:rowOff>19050</xdr:rowOff>
                  </to>
                </anchor>
              </controlPr>
            </control>
          </mc:Choice>
        </mc:AlternateContent>
        <mc:AlternateContent xmlns:mc="http://schemas.openxmlformats.org/markup-compatibility/2006">
          <mc:Choice Requires="x14">
            <control shapeId="149693" r:id="rId156" name="Check Box 189">
              <controlPr defaultSize="0" autoFill="0" autoLine="0" autoPict="0">
                <anchor moveWithCells="1">
                  <from>
                    <xdr:col>5</xdr:col>
                    <xdr:colOff>19050</xdr:colOff>
                    <xdr:row>37</xdr:row>
                    <xdr:rowOff>184150</xdr:rowOff>
                  </from>
                  <to>
                    <xdr:col>5</xdr:col>
                    <xdr:colOff>228600</xdr:colOff>
                    <xdr:row>39</xdr:row>
                    <xdr:rowOff>0</xdr:rowOff>
                  </to>
                </anchor>
              </controlPr>
            </control>
          </mc:Choice>
        </mc:AlternateContent>
        <mc:AlternateContent xmlns:mc="http://schemas.openxmlformats.org/markup-compatibility/2006">
          <mc:Choice Requires="x14">
            <control shapeId="149694" r:id="rId157" name="Check Box 190">
              <controlPr defaultSize="0" autoFill="0" autoLine="0" autoPict="0">
                <anchor moveWithCells="1">
                  <from>
                    <xdr:col>5</xdr:col>
                    <xdr:colOff>12700</xdr:colOff>
                    <xdr:row>39</xdr:row>
                    <xdr:rowOff>31750</xdr:rowOff>
                  </from>
                  <to>
                    <xdr:col>5</xdr:col>
                    <xdr:colOff>222250</xdr:colOff>
                    <xdr:row>39</xdr:row>
                    <xdr:rowOff>171450</xdr:rowOff>
                  </to>
                </anchor>
              </controlPr>
            </control>
          </mc:Choice>
        </mc:AlternateContent>
        <mc:AlternateContent xmlns:mc="http://schemas.openxmlformats.org/markup-compatibility/2006">
          <mc:Choice Requires="x14">
            <control shapeId="149695" r:id="rId158" name="Check Box 191">
              <controlPr defaultSize="0" autoFill="0" autoLine="0" autoPict="0">
                <anchor moveWithCells="1">
                  <from>
                    <xdr:col>2</xdr:col>
                    <xdr:colOff>361950</xdr:colOff>
                    <xdr:row>45</xdr:row>
                    <xdr:rowOff>184150</xdr:rowOff>
                  </from>
                  <to>
                    <xdr:col>2</xdr:col>
                    <xdr:colOff>590550</xdr:colOff>
                    <xdr:row>47</xdr:row>
                    <xdr:rowOff>0</xdr:rowOff>
                  </to>
                </anchor>
              </controlPr>
            </control>
          </mc:Choice>
        </mc:AlternateContent>
        <mc:AlternateContent xmlns:mc="http://schemas.openxmlformats.org/markup-compatibility/2006">
          <mc:Choice Requires="x14">
            <control shapeId="149696" r:id="rId159" name="Check Box 192">
              <controlPr defaultSize="0" autoFill="0" autoLine="0" autoPict="0">
                <anchor moveWithCells="1">
                  <from>
                    <xdr:col>5</xdr:col>
                    <xdr:colOff>209550</xdr:colOff>
                    <xdr:row>45</xdr:row>
                    <xdr:rowOff>190500</xdr:rowOff>
                  </from>
                  <to>
                    <xdr:col>5</xdr:col>
                    <xdr:colOff>514350</xdr:colOff>
                    <xdr:row>47</xdr:row>
                    <xdr:rowOff>0</xdr:rowOff>
                  </to>
                </anchor>
              </controlPr>
            </control>
          </mc:Choice>
        </mc:AlternateContent>
        <mc:AlternateContent xmlns:mc="http://schemas.openxmlformats.org/markup-compatibility/2006">
          <mc:Choice Requires="x14">
            <control shapeId="149697" r:id="rId160" name="Check Box 193">
              <controlPr defaultSize="0" autoFill="0" autoLine="0" autoPict="0">
                <anchor moveWithCells="1">
                  <from>
                    <xdr:col>2</xdr:col>
                    <xdr:colOff>361950</xdr:colOff>
                    <xdr:row>48</xdr:row>
                    <xdr:rowOff>184150</xdr:rowOff>
                  </from>
                  <to>
                    <xdr:col>2</xdr:col>
                    <xdr:colOff>590550</xdr:colOff>
                    <xdr:row>50</xdr:row>
                    <xdr:rowOff>0</xdr:rowOff>
                  </to>
                </anchor>
              </controlPr>
            </control>
          </mc:Choice>
        </mc:AlternateContent>
        <mc:AlternateContent xmlns:mc="http://schemas.openxmlformats.org/markup-compatibility/2006">
          <mc:Choice Requires="x14">
            <control shapeId="149698" r:id="rId161" name="Check Box 194">
              <controlPr defaultSize="0" autoFill="0" autoLine="0" autoPict="0">
                <anchor moveWithCells="1">
                  <from>
                    <xdr:col>5</xdr:col>
                    <xdr:colOff>209550</xdr:colOff>
                    <xdr:row>48</xdr:row>
                    <xdr:rowOff>190500</xdr:rowOff>
                  </from>
                  <to>
                    <xdr:col>5</xdr:col>
                    <xdr:colOff>514350</xdr:colOff>
                    <xdr:row>50</xdr:row>
                    <xdr:rowOff>0</xdr:rowOff>
                  </to>
                </anchor>
              </controlPr>
            </control>
          </mc:Choice>
        </mc:AlternateContent>
        <mc:AlternateContent xmlns:mc="http://schemas.openxmlformats.org/markup-compatibility/2006">
          <mc:Choice Requires="x14">
            <control shapeId="149699" r:id="rId162" name="Check Box 195">
              <controlPr defaultSize="0" autoFill="0" autoLine="0" autoPict="0">
                <anchor moveWithCells="1">
                  <from>
                    <xdr:col>2</xdr:col>
                    <xdr:colOff>361950</xdr:colOff>
                    <xdr:row>51</xdr:row>
                    <xdr:rowOff>184150</xdr:rowOff>
                  </from>
                  <to>
                    <xdr:col>2</xdr:col>
                    <xdr:colOff>590550</xdr:colOff>
                    <xdr:row>53</xdr:row>
                    <xdr:rowOff>0</xdr:rowOff>
                  </to>
                </anchor>
              </controlPr>
            </control>
          </mc:Choice>
        </mc:AlternateContent>
        <mc:AlternateContent xmlns:mc="http://schemas.openxmlformats.org/markup-compatibility/2006">
          <mc:Choice Requires="x14">
            <control shapeId="149700" r:id="rId163" name="Check Box 196">
              <controlPr defaultSize="0" autoFill="0" autoLine="0" autoPict="0">
                <anchor moveWithCells="1">
                  <from>
                    <xdr:col>5</xdr:col>
                    <xdr:colOff>209550</xdr:colOff>
                    <xdr:row>51</xdr:row>
                    <xdr:rowOff>190500</xdr:rowOff>
                  </from>
                  <to>
                    <xdr:col>5</xdr:col>
                    <xdr:colOff>514350</xdr:colOff>
                    <xdr:row>53</xdr:row>
                    <xdr:rowOff>0</xdr:rowOff>
                  </to>
                </anchor>
              </controlPr>
            </control>
          </mc:Choice>
        </mc:AlternateContent>
        <mc:AlternateContent xmlns:mc="http://schemas.openxmlformats.org/markup-compatibility/2006">
          <mc:Choice Requires="x14">
            <control shapeId="149702" r:id="rId164" name="Check Box 198">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149703" r:id="rId165" name="Check Box 199">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149704" r:id="rId166" name="Check Box 200">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149705" r:id="rId167" name="Check Box 201">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149706" r:id="rId168" name="Check Box 202">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149707" r:id="rId169" name="Check Box 203">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149709" r:id="rId170" name="Check Box 205">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149710" r:id="rId171" name="Check Box 206">
              <controlPr defaultSize="0" autoFill="0" autoLine="0" autoPict="0">
                <anchor moveWithCells="1">
                  <from>
                    <xdr:col>2</xdr:col>
                    <xdr:colOff>361950</xdr:colOff>
                    <xdr:row>85</xdr:row>
                    <xdr:rowOff>184150</xdr:rowOff>
                  </from>
                  <to>
                    <xdr:col>2</xdr:col>
                    <xdr:colOff>590550</xdr:colOff>
                    <xdr:row>87</xdr:row>
                    <xdr:rowOff>0</xdr:rowOff>
                  </to>
                </anchor>
              </controlPr>
            </control>
          </mc:Choice>
        </mc:AlternateContent>
        <mc:AlternateContent xmlns:mc="http://schemas.openxmlformats.org/markup-compatibility/2006">
          <mc:Choice Requires="x14">
            <control shapeId="149711" r:id="rId172" name="Check Box 207">
              <controlPr defaultSize="0" autoFill="0" autoLine="0" autoPict="0">
                <anchor moveWithCells="1">
                  <from>
                    <xdr:col>5</xdr:col>
                    <xdr:colOff>209550</xdr:colOff>
                    <xdr:row>85</xdr:row>
                    <xdr:rowOff>190500</xdr:rowOff>
                  </from>
                  <to>
                    <xdr:col>5</xdr:col>
                    <xdr:colOff>514350</xdr:colOff>
                    <xdr:row>87</xdr:row>
                    <xdr:rowOff>0</xdr:rowOff>
                  </to>
                </anchor>
              </controlPr>
            </control>
          </mc:Choice>
        </mc:AlternateContent>
        <mc:AlternateContent xmlns:mc="http://schemas.openxmlformats.org/markup-compatibility/2006">
          <mc:Choice Requires="x14">
            <control shapeId="149712" r:id="rId173" name="Check Box 208">
              <controlPr defaultSize="0" autoFill="0" autoLine="0" autoPict="0">
                <anchor moveWithCells="1">
                  <from>
                    <xdr:col>2</xdr:col>
                    <xdr:colOff>361950</xdr:colOff>
                    <xdr:row>88</xdr:row>
                    <xdr:rowOff>184150</xdr:rowOff>
                  </from>
                  <to>
                    <xdr:col>2</xdr:col>
                    <xdr:colOff>590550</xdr:colOff>
                    <xdr:row>90</xdr:row>
                    <xdr:rowOff>0</xdr:rowOff>
                  </to>
                </anchor>
              </controlPr>
            </control>
          </mc:Choice>
        </mc:AlternateContent>
        <mc:AlternateContent xmlns:mc="http://schemas.openxmlformats.org/markup-compatibility/2006">
          <mc:Choice Requires="x14">
            <control shapeId="149713" r:id="rId174" name="Check Box 209">
              <controlPr defaultSize="0" autoFill="0" autoLine="0" autoPict="0">
                <anchor moveWithCells="1">
                  <from>
                    <xdr:col>5</xdr:col>
                    <xdr:colOff>209550</xdr:colOff>
                    <xdr:row>88</xdr:row>
                    <xdr:rowOff>190500</xdr:rowOff>
                  </from>
                  <to>
                    <xdr:col>5</xdr:col>
                    <xdr:colOff>514350</xdr:colOff>
                    <xdr:row>90</xdr:row>
                    <xdr:rowOff>0</xdr:rowOff>
                  </to>
                </anchor>
              </controlPr>
            </control>
          </mc:Choice>
        </mc:AlternateContent>
        <mc:AlternateContent xmlns:mc="http://schemas.openxmlformats.org/markup-compatibility/2006">
          <mc:Choice Requires="x14">
            <control shapeId="149714" r:id="rId175" name="Check Box 210">
              <controlPr defaultSize="0" autoFill="0" autoLine="0" autoPict="0">
                <anchor moveWithCells="1">
                  <from>
                    <xdr:col>2</xdr:col>
                    <xdr:colOff>361950</xdr:colOff>
                    <xdr:row>91</xdr:row>
                    <xdr:rowOff>184150</xdr:rowOff>
                  </from>
                  <to>
                    <xdr:col>2</xdr:col>
                    <xdr:colOff>590550</xdr:colOff>
                    <xdr:row>93</xdr:row>
                    <xdr:rowOff>0</xdr:rowOff>
                  </to>
                </anchor>
              </controlPr>
            </control>
          </mc:Choice>
        </mc:AlternateContent>
        <mc:AlternateContent xmlns:mc="http://schemas.openxmlformats.org/markup-compatibility/2006">
          <mc:Choice Requires="x14">
            <control shapeId="149715" r:id="rId176" name="Check Box 211">
              <controlPr defaultSize="0" autoFill="0" autoLine="0" autoPict="0">
                <anchor moveWithCells="1">
                  <from>
                    <xdr:col>5</xdr:col>
                    <xdr:colOff>209550</xdr:colOff>
                    <xdr:row>91</xdr:row>
                    <xdr:rowOff>190500</xdr:rowOff>
                  </from>
                  <to>
                    <xdr:col>5</xdr:col>
                    <xdr:colOff>514350</xdr:colOff>
                    <xdr:row>93</xdr:row>
                    <xdr:rowOff>0</xdr:rowOff>
                  </to>
                </anchor>
              </controlPr>
            </control>
          </mc:Choice>
        </mc:AlternateContent>
        <mc:AlternateContent xmlns:mc="http://schemas.openxmlformats.org/markup-compatibility/2006">
          <mc:Choice Requires="x14">
            <control shapeId="149716" r:id="rId177" name="Check Box 212">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49717" r:id="rId178" name="Check Box 213">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49718" r:id="rId179" name="Check Box 214">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49719" r:id="rId180" name="Check Box 215">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49720" r:id="rId181" name="Check Box 216">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49721" r:id="rId182" name="Check Box 217">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49722" r:id="rId183" name="Check Box 218">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49723" r:id="rId184" name="Check Box 219">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49724" r:id="rId185" name="Check Box 220">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49725" r:id="rId186" name="Check Box 221">
              <controlPr defaultSize="0" autoFill="0" autoLine="0" autoPict="0">
                <anchor moveWithCells="1">
                  <from>
                    <xdr:col>2</xdr:col>
                    <xdr:colOff>361950</xdr:colOff>
                    <xdr:row>125</xdr:row>
                    <xdr:rowOff>184150</xdr:rowOff>
                  </from>
                  <to>
                    <xdr:col>2</xdr:col>
                    <xdr:colOff>590550</xdr:colOff>
                    <xdr:row>127</xdr:row>
                    <xdr:rowOff>0</xdr:rowOff>
                  </to>
                </anchor>
              </controlPr>
            </control>
          </mc:Choice>
        </mc:AlternateContent>
        <mc:AlternateContent xmlns:mc="http://schemas.openxmlformats.org/markup-compatibility/2006">
          <mc:Choice Requires="x14">
            <control shapeId="149726" r:id="rId187" name="Check Box 222">
              <controlPr defaultSize="0" autoFill="0" autoLine="0" autoPict="0">
                <anchor moveWithCells="1">
                  <from>
                    <xdr:col>5</xdr:col>
                    <xdr:colOff>209550</xdr:colOff>
                    <xdr:row>125</xdr:row>
                    <xdr:rowOff>190500</xdr:rowOff>
                  </from>
                  <to>
                    <xdr:col>5</xdr:col>
                    <xdr:colOff>514350</xdr:colOff>
                    <xdr:row>127</xdr:row>
                    <xdr:rowOff>0</xdr:rowOff>
                  </to>
                </anchor>
              </controlPr>
            </control>
          </mc:Choice>
        </mc:AlternateContent>
        <mc:AlternateContent xmlns:mc="http://schemas.openxmlformats.org/markup-compatibility/2006">
          <mc:Choice Requires="x14">
            <control shapeId="149727" r:id="rId188" name="Check Box 223">
              <controlPr defaultSize="0" autoFill="0" autoLine="0" autoPict="0">
                <anchor moveWithCells="1">
                  <from>
                    <xdr:col>2</xdr:col>
                    <xdr:colOff>361950</xdr:colOff>
                    <xdr:row>128</xdr:row>
                    <xdr:rowOff>184150</xdr:rowOff>
                  </from>
                  <to>
                    <xdr:col>2</xdr:col>
                    <xdr:colOff>590550</xdr:colOff>
                    <xdr:row>130</xdr:row>
                    <xdr:rowOff>0</xdr:rowOff>
                  </to>
                </anchor>
              </controlPr>
            </control>
          </mc:Choice>
        </mc:AlternateContent>
        <mc:AlternateContent xmlns:mc="http://schemas.openxmlformats.org/markup-compatibility/2006">
          <mc:Choice Requires="x14">
            <control shapeId="149728" r:id="rId189" name="Check Box 224">
              <controlPr defaultSize="0" autoFill="0" autoLine="0" autoPict="0">
                <anchor moveWithCells="1">
                  <from>
                    <xdr:col>5</xdr:col>
                    <xdr:colOff>209550</xdr:colOff>
                    <xdr:row>128</xdr:row>
                    <xdr:rowOff>190500</xdr:rowOff>
                  </from>
                  <to>
                    <xdr:col>5</xdr:col>
                    <xdr:colOff>514350</xdr:colOff>
                    <xdr:row>130</xdr:row>
                    <xdr:rowOff>0</xdr:rowOff>
                  </to>
                </anchor>
              </controlPr>
            </control>
          </mc:Choice>
        </mc:AlternateContent>
        <mc:AlternateContent xmlns:mc="http://schemas.openxmlformats.org/markup-compatibility/2006">
          <mc:Choice Requires="x14">
            <control shapeId="149729" r:id="rId190" name="Check Box 225">
              <controlPr defaultSize="0" autoFill="0" autoLine="0" autoPict="0">
                <anchor moveWithCells="1">
                  <from>
                    <xdr:col>2</xdr:col>
                    <xdr:colOff>361950</xdr:colOff>
                    <xdr:row>131</xdr:row>
                    <xdr:rowOff>184150</xdr:rowOff>
                  </from>
                  <to>
                    <xdr:col>2</xdr:col>
                    <xdr:colOff>590550</xdr:colOff>
                    <xdr:row>133</xdr:row>
                    <xdr:rowOff>0</xdr:rowOff>
                  </to>
                </anchor>
              </controlPr>
            </control>
          </mc:Choice>
        </mc:AlternateContent>
        <mc:AlternateContent xmlns:mc="http://schemas.openxmlformats.org/markup-compatibility/2006">
          <mc:Choice Requires="x14">
            <control shapeId="149730" r:id="rId191" name="Check Box 226">
              <controlPr defaultSize="0" autoFill="0" autoLine="0" autoPict="0">
                <anchor moveWithCells="1">
                  <from>
                    <xdr:col>5</xdr:col>
                    <xdr:colOff>209550</xdr:colOff>
                    <xdr:row>131</xdr:row>
                    <xdr:rowOff>190500</xdr:rowOff>
                  </from>
                  <to>
                    <xdr:col>5</xdr:col>
                    <xdr:colOff>514350</xdr:colOff>
                    <xdr:row>133</xdr:row>
                    <xdr:rowOff>0</xdr:rowOff>
                  </to>
                </anchor>
              </controlPr>
            </control>
          </mc:Choice>
        </mc:AlternateContent>
        <mc:AlternateContent xmlns:mc="http://schemas.openxmlformats.org/markup-compatibility/2006">
          <mc:Choice Requires="x14">
            <control shapeId="149731" r:id="rId192" name="Check Box 227">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49732" r:id="rId193" name="Check Box 228">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49733" r:id="rId194" name="Check Box 229">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49734" r:id="rId195" name="Check Box 230">
              <controlPr defaultSize="0" autoFill="0" autoLine="0" autoPict="0">
                <anchor moveWithCells="1">
                  <from>
                    <xdr:col>5</xdr:col>
                    <xdr:colOff>19050</xdr:colOff>
                    <xdr:row>153</xdr:row>
                    <xdr:rowOff>152400</xdr:rowOff>
                  </from>
                  <to>
                    <xdr:col>5</xdr:col>
                    <xdr:colOff>228600</xdr:colOff>
                    <xdr:row>154</xdr:row>
                    <xdr:rowOff>88900</xdr:rowOff>
                  </to>
                </anchor>
              </controlPr>
            </control>
          </mc:Choice>
        </mc:AlternateContent>
        <mc:AlternateContent xmlns:mc="http://schemas.openxmlformats.org/markup-compatibility/2006">
          <mc:Choice Requires="x14">
            <control shapeId="149737" r:id="rId196" name="Check Box 233">
              <controlPr defaultSize="0" autoFill="0" autoLine="0" autoPict="0">
                <anchor moveWithCells="1">
                  <from>
                    <xdr:col>5</xdr:col>
                    <xdr:colOff>19050</xdr:colOff>
                    <xdr:row>156</xdr:row>
                    <xdr:rowOff>152400</xdr:rowOff>
                  </from>
                  <to>
                    <xdr:col>5</xdr:col>
                    <xdr:colOff>228600</xdr:colOff>
                    <xdr:row>157</xdr:row>
                    <xdr:rowOff>69850</xdr:rowOff>
                  </to>
                </anchor>
              </controlPr>
            </control>
          </mc:Choice>
        </mc:AlternateContent>
        <mc:AlternateContent xmlns:mc="http://schemas.openxmlformats.org/markup-compatibility/2006">
          <mc:Choice Requires="x14">
            <control shapeId="149738" r:id="rId197" name="Check Box 234">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49739" r:id="rId198" name="Check Box 235">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49740" r:id="rId199" name="Check Box 236">
              <controlPr defaultSize="0" autoFill="0" autoLine="0" autoPict="0">
                <anchor moveWithCells="1">
                  <from>
                    <xdr:col>2</xdr:col>
                    <xdr:colOff>361950</xdr:colOff>
                    <xdr:row>165</xdr:row>
                    <xdr:rowOff>184150</xdr:rowOff>
                  </from>
                  <to>
                    <xdr:col>2</xdr:col>
                    <xdr:colOff>590550</xdr:colOff>
                    <xdr:row>167</xdr:row>
                    <xdr:rowOff>0</xdr:rowOff>
                  </to>
                </anchor>
              </controlPr>
            </control>
          </mc:Choice>
        </mc:AlternateContent>
        <mc:AlternateContent xmlns:mc="http://schemas.openxmlformats.org/markup-compatibility/2006">
          <mc:Choice Requires="x14">
            <control shapeId="149741" r:id="rId200" name="Check Box 237">
              <controlPr defaultSize="0" autoFill="0" autoLine="0" autoPict="0">
                <anchor moveWithCells="1">
                  <from>
                    <xdr:col>5</xdr:col>
                    <xdr:colOff>209550</xdr:colOff>
                    <xdr:row>165</xdr:row>
                    <xdr:rowOff>190500</xdr:rowOff>
                  </from>
                  <to>
                    <xdr:col>5</xdr:col>
                    <xdr:colOff>514350</xdr:colOff>
                    <xdr:row>167</xdr:row>
                    <xdr:rowOff>0</xdr:rowOff>
                  </to>
                </anchor>
              </controlPr>
            </control>
          </mc:Choice>
        </mc:AlternateContent>
        <mc:AlternateContent xmlns:mc="http://schemas.openxmlformats.org/markup-compatibility/2006">
          <mc:Choice Requires="x14">
            <control shapeId="149742" r:id="rId201" name="Check Box 238">
              <controlPr defaultSize="0" autoFill="0" autoLine="0" autoPict="0">
                <anchor moveWithCells="1">
                  <from>
                    <xdr:col>2</xdr:col>
                    <xdr:colOff>361950</xdr:colOff>
                    <xdr:row>168</xdr:row>
                    <xdr:rowOff>184150</xdr:rowOff>
                  </from>
                  <to>
                    <xdr:col>2</xdr:col>
                    <xdr:colOff>590550</xdr:colOff>
                    <xdr:row>170</xdr:row>
                    <xdr:rowOff>0</xdr:rowOff>
                  </to>
                </anchor>
              </controlPr>
            </control>
          </mc:Choice>
        </mc:AlternateContent>
        <mc:AlternateContent xmlns:mc="http://schemas.openxmlformats.org/markup-compatibility/2006">
          <mc:Choice Requires="x14">
            <control shapeId="149743" r:id="rId202" name="Check Box 239">
              <controlPr defaultSize="0" autoFill="0" autoLine="0" autoPict="0">
                <anchor moveWithCells="1">
                  <from>
                    <xdr:col>5</xdr:col>
                    <xdr:colOff>209550</xdr:colOff>
                    <xdr:row>168</xdr:row>
                    <xdr:rowOff>190500</xdr:rowOff>
                  </from>
                  <to>
                    <xdr:col>5</xdr:col>
                    <xdr:colOff>514350</xdr:colOff>
                    <xdr:row>170</xdr:row>
                    <xdr:rowOff>0</xdr:rowOff>
                  </to>
                </anchor>
              </controlPr>
            </control>
          </mc:Choice>
        </mc:AlternateContent>
        <mc:AlternateContent xmlns:mc="http://schemas.openxmlformats.org/markup-compatibility/2006">
          <mc:Choice Requires="x14">
            <control shapeId="149744" r:id="rId203" name="Check Box 240">
              <controlPr defaultSize="0" autoFill="0" autoLine="0" autoPict="0">
                <anchor moveWithCells="1">
                  <from>
                    <xdr:col>2</xdr:col>
                    <xdr:colOff>361950</xdr:colOff>
                    <xdr:row>171</xdr:row>
                    <xdr:rowOff>184150</xdr:rowOff>
                  </from>
                  <to>
                    <xdr:col>2</xdr:col>
                    <xdr:colOff>590550</xdr:colOff>
                    <xdr:row>173</xdr:row>
                    <xdr:rowOff>0</xdr:rowOff>
                  </to>
                </anchor>
              </controlPr>
            </control>
          </mc:Choice>
        </mc:AlternateContent>
        <mc:AlternateContent xmlns:mc="http://schemas.openxmlformats.org/markup-compatibility/2006">
          <mc:Choice Requires="x14">
            <control shapeId="149745" r:id="rId204" name="Check Box 241">
              <controlPr defaultSize="0" autoFill="0" autoLine="0" autoPict="0">
                <anchor moveWithCells="1">
                  <from>
                    <xdr:col>5</xdr:col>
                    <xdr:colOff>209550</xdr:colOff>
                    <xdr:row>171</xdr:row>
                    <xdr:rowOff>190500</xdr:rowOff>
                  </from>
                  <to>
                    <xdr:col>5</xdr:col>
                    <xdr:colOff>514350</xdr:colOff>
                    <xdr:row>173</xdr:row>
                    <xdr:rowOff>0</xdr:rowOff>
                  </to>
                </anchor>
              </controlPr>
            </control>
          </mc:Choice>
        </mc:AlternateContent>
        <mc:AlternateContent xmlns:mc="http://schemas.openxmlformats.org/markup-compatibility/2006">
          <mc:Choice Requires="x14">
            <control shapeId="149746" r:id="rId205" name="Check Box 242">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49747" r:id="rId206" name="Check Box 243">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49748" r:id="rId207" name="Check Box 244">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49749" r:id="rId208" name="Check Box 245">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49750" r:id="rId209" name="Check Box 246">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49754" r:id="rId210" name="Check Box 250">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49756" r:id="rId211" name="Check Box 252">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149757" r:id="rId212" name="Check Box 253">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149758" r:id="rId213" name="Check Box 254">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149759" r:id="rId214" name="Check Box 255">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149760" r:id="rId215" name="Check Box 256">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149761" r:id="rId216" name="Check Box 257">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149763" r:id="rId217" name="Check Box 259">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149764" r:id="rId218" name="Check Box 260">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49765" r:id="rId219" name="Check Box 261">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49766" r:id="rId220" name="Check Box 262">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49767" r:id="rId221" name="Check Box 263">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49768" r:id="rId222" name="Check Box 264">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49769" r:id="rId223" name="Check Box 265">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49770" r:id="rId224" name="Check Box 266">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49771" r:id="rId225" name="Check Box 267">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49772" r:id="rId226" name="Check Box 268">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49773" r:id="rId227" name="Check Box 269">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49774" r:id="rId228" name="Check Box 270">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49775" r:id="rId229" name="Check Box 271">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49776" r:id="rId230" name="Check Box 272">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49777" r:id="rId231" name="Check Box 273">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49778" r:id="rId232" name="Check Box 274">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49779" r:id="rId233" name="Check Box 275">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49780" r:id="rId234" name="Check Box 276">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49781" r:id="rId235" name="Check Box 277">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49782" r:id="rId236" name="Check Box 278">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49783" r:id="rId237" name="Check Box 279">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49784" r:id="rId238" name="Check Box 280">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49785" r:id="rId239" name="Check Box 281">
              <controlPr defaultSize="0" autoFill="0" autoLine="0" autoPict="0">
                <anchor moveWithCells="1">
                  <from>
                    <xdr:col>5</xdr:col>
                    <xdr:colOff>19050</xdr:colOff>
                    <xdr:row>153</xdr:row>
                    <xdr:rowOff>152400</xdr:rowOff>
                  </from>
                  <to>
                    <xdr:col>5</xdr:col>
                    <xdr:colOff>228600</xdr:colOff>
                    <xdr:row>154</xdr:row>
                    <xdr:rowOff>88900</xdr:rowOff>
                  </to>
                </anchor>
              </controlPr>
            </control>
          </mc:Choice>
        </mc:AlternateContent>
        <mc:AlternateContent xmlns:mc="http://schemas.openxmlformats.org/markup-compatibility/2006">
          <mc:Choice Requires="x14">
            <control shapeId="149788" r:id="rId240" name="Check Box 284">
              <controlPr defaultSize="0" autoFill="0" autoLine="0" autoPict="0">
                <anchor moveWithCells="1">
                  <from>
                    <xdr:col>5</xdr:col>
                    <xdr:colOff>19050</xdr:colOff>
                    <xdr:row>156</xdr:row>
                    <xdr:rowOff>152400</xdr:rowOff>
                  </from>
                  <to>
                    <xdr:col>5</xdr:col>
                    <xdr:colOff>228600</xdr:colOff>
                    <xdr:row>157</xdr:row>
                    <xdr:rowOff>69850</xdr:rowOff>
                  </to>
                </anchor>
              </controlPr>
            </control>
          </mc:Choice>
        </mc:AlternateContent>
        <mc:AlternateContent xmlns:mc="http://schemas.openxmlformats.org/markup-compatibility/2006">
          <mc:Choice Requires="x14">
            <control shapeId="149789" r:id="rId241" name="Check Box 285">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49790" r:id="rId242" name="Check Box 286">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49791" r:id="rId243" name="Check Box 287">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49792" r:id="rId244" name="Check Box 288">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49793" r:id="rId245" name="Check Box 289">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49794" r:id="rId246" name="Check Box 290">
              <controlPr defaultSize="0" autoFill="0" autoLine="0" autoPict="0">
                <anchor moveWithCells="1">
                  <from>
                    <xdr:col>5</xdr:col>
                    <xdr:colOff>19050</xdr:colOff>
                    <xdr:row>154</xdr:row>
                    <xdr:rowOff>6350</xdr:rowOff>
                  </from>
                  <to>
                    <xdr:col>5</xdr:col>
                    <xdr:colOff>228600</xdr:colOff>
                    <xdr:row>154</xdr:row>
                    <xdr:rowOff>146050</xdr:rowOff>
                  </to>
                </anchor>
              </controlPr>
            </control>
          </mc:Choice>
        </mc:AlternateContent>
        <mc:AlternateContent xmlns:mc="http://schemas.openxmlformats.org/markup-compatibility/2006">
          <mc:Choice Requires="x14">
            <control shapeId="149797" r:id="rId247" name="Check Box 293">
              <controlPr defaultSize="0" autoFill="0" autoLine="0" autoPict="0">
                <anchor moveWithCells="1">
                  <from>
                    <xdr:col>5</xdr:col>
                    <xdr:colOff>19050</xdr:colOff>
                    <xdr:row>156</xdr:row>
                    <xdr:rowOff>152400</xdr:rowOff>
                  </from>
                  <to>
                    <xdr:col>5</xdr:col>
                    <xdr:colOff>228600</xdr:colOff>
                    <xdr:row>157</xdr:row>
                    <xdr:rowOff>69850</xdr:rowOff>
                  </to>
                </anchor>
              </controlPr>
            </control>
          </mc:Choice>
        </mc:AlternateContent>
        <mc:AlternateContent xmlns:mc="http://schemas.openxmlformats.org/markup-compatibility/2006">
          <mc:Choice Requires="x14">
            <control shapeId="149798" r:id="rId248" name="Check Box 294">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49799" r:id="rId249" name="Check Box 295">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49800" r:id="rId250" name="Check Box 296">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49801" r:id="rId251" name="Check Box 297">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49802" r:id="rId252" name="Check Box 298">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49804" r:id="rId253" name="Check Box 300">
              <controlPr defaultSize="0" autoFill="0" autoLine="0" autoPict="0">
                <anchor moveWithCells="1">
                  <from>
                    <xdr:col>5</xdr:col>
                    <xdr:colOff>12700</xdr:colOff>
                    <xdr:row>154</xdr:row>
                    <xdr:rowOff>165100</xdr:rowOff>
                  </from>
                  <to>
                    <xdr:col>5</xdr:col>
                    <xdr:colOff>222250</xdr:colOff>
                    <xdr:row>155</xdr:row>
                    <xdr:rowOff>184150</xdr:rowOff>
                  </to>
                </anchor>
              </controlPr>
            </control>
          </mc:Choice>
        </mc:AlternateContent>
        <mc:AlternateContent xmlns:mc="http://schemas.openxmlformats.org/markup-compatibility/2006">
          <mc:Choice Requires="x14">
            <control shapeId="149806" r:id="rId254" name="Check Box 302">
              <controlPr defaultSize="0" autoFill="0" autoLine="0" autoPict="0">
                <anchor moveWithCells="1">
                  <from>
                    <xdr:col>5</xdr:col>
                    <xdr:colOff>19050</xdr:colOff>
                    <xdr:row>156</xdr:row>
                    <xdr:rowOff>152400</xdr:rowOff>
                  </from>
                  <to>
                    <xdr:col>5</xdr:col>
                    <xdr:colOff>228600</xdr:colOff>
                    <xdr:row>157</xdr:row>
                    <xdr:rowOff>69850</xdr:rowOff>
                  </to>
                </anchor>
              </controlPr>
            </control>
          </mc:Choice>
        </mc:AlternateContent>
        <mc:AlternateContent xmlns:mc="http://schemas.openxmlformats.org/markup-compatibility/2006">
          <mc:Choice Requires="x14">
            <control shapeId="149807" r:id="rId255" name="Check Box 303">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49808" r:id="rId256" name="Check Box 304">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49809" r:id="rId257" name="Check Box 305">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49810" r:id="rId258" name="Check Box 306">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49811" r:id="rId259" name="Check Box 307">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49812" r:id="rId260" name="Check Box 308">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49813" r:id="rId261" name="Check Box 309">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49817" r:id="rId262" name="Check Box 313">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49818" r:id="rId263" name="Check Box 314">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49819" r:id="rId264" name="Check Box 315">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49820" r:id="rId265" name="Check Box 316">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49821" r:id="rId266" name="Check Box 317">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49822" r:id="rId267" name="Check Box 318">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49826" r:id="rId268" name="Check Box 322">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49827" r:id="rId269" name="Check Box 323">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49828" r:id="rId270" name="Check Box 324">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49829" r:id="rId271" name="Check Box 325">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49830" r:id="rId272" name="Check Box 326">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49831" r:id="rId273" name="Check Box 327">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49835" r:id="rId274" name="Check Box 331">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49836" r:id="rId275" name="Check Box 332">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49837" r:id="rId276" name="Check Box 333">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49838" r:id="rId277" name="Check Box 334">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49839" r:id="rId278" name="Check Box 335">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49840" r:id="rId279" name="Check Box 336">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49844" r:id="rId280" name="Check Box 340">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49845" r:id="rId281" name="Check Box 341">
              <controlPr defaultSize="0" autoFill="0" autoLine="0" autoPict="0">
                <anchor moveWithCells="1">
                  <from>
                    <xdr:col>5</xdr:col>
                    <xdr:colOff>19050</xdr:colOff>
                    <xdr:row>70</xdr:row>
                    <xdr:rowOff>184150</xdr:rowOff>
                  </from>
                  <to>
                    <xdr:col>5</xdr:col>
                    <xdr:colOff>228600</xdr:colOff>
                    <xdr:row>72</xdr:row>
                    <xdr:rowOff>0</xdr:rowOff>
                  </to>
                </anchor>
              </controlPr>
            </control>
          </mc:Choice>
        </mc:AlternateContent>
        <mc:AlternateContent xmlns:mc="http://schemas.openxmlformats.org/markup-compatibility/2006">
          <mc:Choice Requires="x14">
            <control shapeId="149846" r:id="rId282" name="Check Box 342">
              <controlPr defaultSize="0" autoFill="0" autoLine="0" autoPict="0">
                <anchor moveWithCells="1">
                  <from>
                    <xdr:col>5</xdr:col>
                    <xdr:colOff>19050</xdr:colOff>
                    <xdr:row>77</xdr:row>
                    <xdr:rowOff>165100</xdr:rowOff>
                  </from>
                  <to>
                    <xdr:col>5</xdr:col>
                    <xdr:colOff>228600</xdr:colOff>
                    <xdr:row>78</xdr:row>
                    <xdr:rowOff>184150</xdr:rowOff>
                  </to>
                </anchor>
              </controlPr>
            </control>
          </mc:Choice>
        </mc:AlternateContent>
        <mc:AlternateContent xmlns:mc="http://schemas.openxmlformats.org/markup-compatibility/2006">
          <mc:Choice Requires="x14">
            <control shapeId="149847" r:id="rId283" name="Check Box 343">
              <controlPr defaultSize="0" autoFill="0" autoLine="0" autoPict="0">
                <anchor moveWithCells="1">
                  <from>
                    <xdr:col>5</xdr:col>
                    <xdr:colOff>19050</xdr:colOff>
                    <xdr:row>155</xdr:row>
                    <xdr:rowOff>139700</xdr:rowOff>
                  </from>
                  <to>
                    <xdr:col>5</xdr:col>
                    <xdr:colOff>228600</xdr:colOff>
                    <xdr:row>156</xdr:row>
                    <xdr:rowOff>158750</xdr:rowOff>
                  </to>
                </anchor>
              </controlPr>
            </control>
          </mc:Choice>
        </mc:AlternateContent>
        <mc:AlternateContent xmlns:mc="http://schemas.openxmlformats.org/markup-compatibility/2006">
          <mc:Choice Requires="x14">
            <control shapeId="149849" r:id="rId284" name="Check Box 345">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49851" r:id="rId285" name="Check Box 347">
              <controlPr defaultSize="0" autoFill="0" autoLine="0" autoPict="0">
                <anchor moveWithCells="1">
                  <from>
                    <xdr:col>5</xdr:col>
                    <xdr:colOff>25400</xdr:colOff>
                    <xdr:row>195</xdr:row>
                    <xdr:rowOff>152400</xdr:rowOff>
                  </from>
                  <to>
                    <xdr:col>5</xdr:col>
                    <xdr:colOff>234950</xdr:colOff>
                    <xdr:row>196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CD4B17C-DBDB-4AD9-9EFB-EFF10A63B87B}">
          <x14:formula1>
            <xm:f>'Metatiedot (piiloon)'!$R$3:$R$12</xm:f>
          </x14:formula1>
          <xm:sqref>C181:F181 C21:F21 C61:F61 C101:F101 C141:F141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9"/>
  <sheetViews>
    <sheetView topLeftCell="Q1" zoomScaleNormal="100" workbookViewId="0">
      <selection activeCell="H8" sqref="H8"/>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3" ht="13" x14ac:dyDescent="0.3">
      <c r="A1" s="16" t="s">
        <v>295</v>
      </c>
      <c r="N1" s="16" t="s">
        <v>295</v>
      </c>
    </row>
    <row r="2" spans="1:23" x14ac:dyDescent="0.25">
      <c r="A2" s="2" t="s">
        <v>107</v>
      </c>
      <c r="C2" s="2" t="s">
        <v>120</v>
      </c>
      <c r="D2" s="2" t="s">
        <v>121</v>
      </c>
      <c r="F2" s="2" t="s">
        <v>122</v>
      </c>
      <c r="H2" s="2" t="s">
        <v>130</v>
      </c>
      <c r="J2" s="2" t="s">
        <v>131</v>
      </c>
      <c r="L2" s="2" t="s">
        <v>58</v>
      </c>
      <c r="N2" s="2" t="s">
        <v>154</v>
      </c>
      <c r="P2" s="2" t="s">
        <v>141</v>
      </c>
      <c r="Q2" s="2" t="s">
        <v>142</v>
      </c>
      <c r="R2" s="2" t="s">
        <v>230</v>
      </c>
      <c r="S2" s="2" t="s">
        <v>294</v>
      </c>
      <c r="U2" s="748" t="s">
        <v>374</v>
      </c>
      <c r="V2" s="748"/>
      <c r="W2" s="2" t="s">
        <v>384</v>
      </c>
    </row>
    <row r="3" spans="1:23" ht="15.5" x14ac:dyDescent="0.35">
      <c r="F3"/>
    </row>
    <row r="4" spans="1:23" x14ac:dyDescent="0.25">
      <c r="A4" s="2" t="s">
        <v>92</v>
      </c>
      <c r="C4" s="2" t="s">
        <v>2</v>
      </c>
      <c r="D4" s="2" t="s">
        <v>164</v>
      </c>
      <c r="F4" s="2" t="s">
        <v>123</v>
      </c>
      <c r="H4" s="2" t="s">
        <v>495</v>
      </c>
      <c r="J4" s="113">
        <v>0.75</v>
      </c>
      <c r="L4" s="2" t="s">
        <v>484</v>
      </c>
      <c r="N4" s="2" t="s">
        <v>460</v>
      </c>
      <c r="P4" s="10" t="s">
        <v>181</v>
      </c>
      <c r="Q4" s="10" t="s">
        <v>183</v>
      </c>
      <c r="R4" s="2" t="s">
        <v>26</v>
      </c>
      <c r="S4" s="2">
        <v>0</v>
      </c>
      <c r="U4" s="2" t="s">
        <v>306</v>
      </c>
      <c r="V4" s="2" t="s">
        <v>76</v>
      </c>
      <c r="W4" s="2" t="s">
        <v>385</v>
      </c>
    </row>
    <row r="5" spans="1:23" x14ac:dyDescent="0.25">
      <c r="A5" s="2" t="s">
        <v>108</v>
      </c>
      <c r="C5" s="2" t="s">
        <v>3</v>
      </c>
      <c r="D5" s="2" t="s">
        <v>93</v>
      </c>
      <c r="F5" s="2" t="s">
        <v>124</v>
      </c>
      <c r="H5" s="2" t="s">
        <v>496</v>
      </c>
      <c r="J5" s="113">
        <v>0.9</v>
      </c>
      <c r="L5" s="2" t="s">
        <v>485</v>
      </c>
      <c r="N5" s="464" t="s">
        <v>459</v>
      </c>
      <c r="P5" s="10" t="s">
        <v>182</v>
      </c>
      <c r="Q5" s="10" t="s">
        <v>184</v>
      </c>
      <c r="R5" s="2" t="s">
        <v>27</v>
      </c>
      <c r="S5" s="2">
        <v>1</v>
      </c>
      <c r="U5" s="2" t="s">
        <v>307</v>
      </c>
      <c r="V5" s="2" t="s">
        <v>75</v>
      </c>
      <c r="W5" s="2" t="s">
        <v>386</v>
      </c>
    </row>
    <row r="6" spans="1:23" x14ac:dyDescent="0.25">
      <c r="A6" s="2" t="s">
        <v>98</v>
      </c>
      <c r="D6" s="2" t="s">
        <v>94</v>
      </c>
      <c r="F6" s="2" t="s">
        <v>125</v>
      </c>
      <c r="J6" s="113"/>
      <c r="L6" s="2" t="s">
        <v>486</v>
      </c>
      <c r="N6" s="464" t="s">
        <v>461</v>
      </c>
      <c r="P6" s="10" t="s">
        <v>197</v>
      </c>
      <c r="Q6" s="10" t="s">
        <v>185</v>
      </c>
      <c r="R6" s="2" t="s">
        <v>28</v>
      </c>
      <c r="S6" s="2">
        <v>2</v>
      </c>
      <c r="U6" s="2" t="s">
        <v>304</v>
      </c>
      <c r="W6" s="2" t="s">
        <v>387</v>
      </c>
    </row>
    <row r="7" spans="1:23" x14ac:dyDescent="0.25">
      <c r="A7" s="2" t="s">
        <v>91</v>
      </c>
      <c r="D7" s="2" t="s">
        <v>95</v>
      </c>
      <c r="F7" s="2" t="s">
        <v>436</v>
      </c>
      <c r="L7" s="2" t="s">
        <v>487</v>
      </c>
      <c r="P7" s="10" t="s">
        <v>196</v>
      </c>
      <c r="Q7" s="10" t="s">
        <v>186</v>
      </c>
      <c r="R7" s="2" t="s">
        <v>29</v>
      </c>
      <c r="S7" s="2">
        <v>3</v>
      </c>
    </row>
    <row r="8" spans="1:23" x14ac:dyDescent="0.25">
      <c r="A8" s="2" t="s">
        <v>109</v>
      </c>
      <c r="D8" s="2" t="s">
        <v>96</v>
      </c>
      <c r="L8" s="2" t="s">
        <v>488</v>
      </c>
      <c r="P8" s="10" t="s">
        <v>198</v>
      </c>
      <c r="Q8" s="10" t="s">
        <v>187</v>
      </c>
      <c r="R8" s="2" t="s">
        <v>30</v>
      </c>
      <c r="S8" s="2">
        <v>4</v>
      </c>
    </row>
    <row r="9" spans="1:23" x14ac:dyDescent="0.25">
      <c r="D9" s="2" t="s">
        <v>97</v>
      </c>
      <c r="P9" s="10" t="s">
        <v>199</v>
      </c>
      <c r="Q9" s="10" t="s">
        <v>188</v>
      </c>
      <c r="R9" s="2" t="s">
        <v>31</v>
      </c>
      <c r="S9" s="2">
        <v>5</v>
      </c>
    </row>
    <row r="10" spans="1:23" x14ac:dyDescent="0.25">
      <c r="P10" s="10" t="s">
        <v>200</v>
      </c>
      <c r="Q10" s="10" t="s">
        <v>189</v>
      </c>
      <c r="R10" s="2" t="s">
        <v>32</v>
      </c>
    </row>
    <row r="11" spans="1:23" x14ac:dyDescent="0.25">
      <c r="P11" s="10" t="s">
        <v>201</v>
      </c>
      <c r="Q11" s="10" t="s">
        <v>190</v>
      </c>
      <c r="R11" s="2" t="s">
        <v>33</v>
      </c>
    </row>
    <row r="12" spans="1:23" x14ac:dyDescent="0.25">
      <c r="P12" s="10" t="s">
        <v>202</v>
      </c>
      <c r="Q12" s="10" t="s">
        <v>191</v>
      </c>
      <c r="R12" s="2" t="s">
        <v>260</v>
      </c>
    </row>
    <row r="13" spans="1:23" x14ac:dyDescent="0.25">
      <c r="P13" s="10" t="s">
        <v>203</v>
      </c>
      <c r="Q13" s="10" t="s">
        <v>192</v>
      </c>
    </row>
    <row r="14" spans="1:23" x14ac:dyDescent="0.25">
      <c r="P14" s="10" t="s">
        <v>204</v>
      </c>
      <c r="Q14" s="10" t="s">
        <v>193</v>
      </c>
    </row>
    <row r="15" spans="1:23" x14ac:dyDescent="0.25">
      <c r="P15" s="10" t="s">
        <v>205</v>
      </c>
      <c r="Q15" s="10" t="s">
        <v>194</v>
      </c>
    </row>
    <row r="16" spans="1:23" x14ac:dyDescent="0.25">
      <c r="P16" s="10" t="s">
        <v>206</v>
      </c>
      <c r="Q16" s="10" t="s">
        <v>195</v>
      </c>
    </row>
    <row r="17" spans="16:16" x14ac:dyDescent="0.25">
      <c r="P17" s="10" t="s">
        <v>207</v>
      </c>
    </row>
    <row r="18" spans="16:16" x14ac:dyDescent="0.25">
      <c r="P18" s="10" t="s">
        <v>208</v>
      </c>
    </row>
    <row r="19" spans="16:16" x14ac:dyDescent="0.25">
      <c r="P19" s="10" t="s">
        <v>209</v>
      </c>
    </row>
    <row r="20" spans="16:16" x14ac:dyDescent="0.25">
      <c r="P20" s="10" t="s">
        <v>210</v>
      </c>
    </row>
    <row r="21" spans="16:16" x14ac:dyDescent="0.25">
      <c r="P21" s="10" t="s">
        <v>211</v>
      </c>
    </row>
    <row r="22" spans="16:16" x14ac:dyDescent="0.25">
      <c r="P22" s="10" t="s">
        <v>212</v>
      </c>
    </row>
    <row r="23" spans="16:16" x14ac:dyDescent="0.25">
      <c r="P23" s="10" t="s">
        <v>213</v>
      </c>
    </row>
    <row r="24" spans="16:16" x14ac:dyDescent="0.25">
      <c r="P24" s="10" t="s">
        <v>214</v>
      </c>
    </row>
    <row r="25" spans="16:16" x14ac:dyDescent="0.25">
      <c r="P25" s="10" t="s">
        <v>215</v>
      </c>
    </row>
    <row r="26" spans="16:16" x14ac:dyDescent="0.25">
      <c r="P26" s="10" t="s">
        <v>216</v>
      </c>
    </row>
    <row r="27" spans="16:16" x14ac:dyDescent="0.25">
      <c r="P27" s="10" t="s">
        <v>217</v>
      </c>
    </row>
    <row r="28" spans="16:16" x14ac:dyDescent="0.25">
      <c r="P28" s="10" t="s">
        <v>218</v>
      </c>
    </row>
    <row r="29" spans="16:16" x14ac:dyDescent="0.25">
      <c r="P29" s="10" t="s">
        <v>219</v>
      </c>
    </row>
    <row r="30" spans="16:16" x14ac:dyDescent="0.25">
      <c r="P30" s="10" t="s">
        <v>220</v>
      </c>
    </row>
    <row r="31" spans="16:16" x14ac:dyDescent="0.25">
      <c r="P31" s="10" t="s">
        <v>221</v>
      </c>
    </row>
    <row r="32" spans="16:16" x14ac:dyDescent="0.25">
      <c r="P32" s="10" t="s">
        <v>222</v>
      </c>
    </row>
    <row r="33" spans="16:16" x14ac:dyDescent="0.25">
      <c r="P33" s="10" t="s">
        <v>223</v>
      </c>
    </row>
    <row r="34" spans="16:16" x14ac:dyDescent="0.25">
      <c r="P34" s="2" t="s">
        <v>437</v>
      </c>
    </row>
    <row r="35" spans="16:16" x14ac:dyDescent="0.25">
      <c r="P35" s="2" t="s">
        <v>438</v>
      </c>
    </row>
    <row r="36" spans="16:16" x14ac:dyDescent="0.25">
      <c r="P36" s="452" t="s">
        <v>439</v>
      </c>
    </row>
    <row r="37" spans="16:16" x14ac:dyDescent="0.25">
      <c r="P37" s="2" t="s">
        <v>440</v>
      </c>
    </row>
    <row r="38" spans="16:16" x14ac:dyDescent="0.25">
      <c r="P38" s="2" t="s">
        <v>441</v>
      </c>
    </row>
    <row r="39" spans="16:16" x14ac:dyDescent="0.25">
      <c r="P39" s="2" t="s">
        <v>442</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L20"/>
  <sheetViews>
    <sheetView showGridLines="0" topLeftCell="A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2" hidden="1" x14ac:dyDescent="0.35">
      <c r="C1" s="157" t="s">
        <v>248</v>
      </c>
    </row>
    <row r="2" spans="1:12" ht="16.149999999999999" customHeight="1" x14ac:dyDescent="0.35">
      <c r="A2" s="3" t="s">
        <v>145</v>
      </c>
      <c r="E2" s="639" t="s">
        <v>88</v>
      </c>
      <c r="F2" s="640"/>
      <c r="G2" s="641"/>
    </row>
    <row r="3" spans="1:12" ht="16.149999999999999" customHeight="1" x14ac:dyDescent="0.35">
      <c r="B3" s="258" t="s">
        <v>281</v>
      </c>
      <c r="C3" s="133"/>
    </row>
    <row r="4" spans="1:12" ht="16.149999999999999" customHeight="1" x14ac:dyDescent="0.35">
      <c r="B4" s="26"/>
      <c r="C4" s="28"/>
      <c r="E4" s="672" t="s">
        <v>574</v>
      </c>
      <c r="F4" s="672"/>
      <c r="G4" s="672"/>
      <c r="H4" s="672"/>
      <c r="I4" s="672"/>
      <c r="J4" s="672"/>
      <c r="K4" s="672"/>
      <c r="L4" s="672"/>
    </row>
    <row r="5" spans="1:12" ht="16.149999999999999" customHeight="1" x14ac:dyDescent="0.35">
      <c r="B5" s="503"/>
      <c r="C5" s="160" t="s">
        <v>54</v>
      </c>
      <c r="E5" s="672"/>
      <c r="F5" s="672"/>
      <c r="G5" s="672"/>
      <c r="H5" s="672"/>
      <c r="I5" s="672"/>
      <c r="J5" s="672"/>
      <c r="K5" s="672"/>
      <c r="L5" s="672"/>
    </row>
    <row r="6" spans="1:12" ht="16.149999999999999" customHeight="1" x14ac:dyDescent="0.35">
      <c r="B6" s="534" t="s">
        <v>571</v>
      </c>
      <c r="C6" s="162"/>
      <c r="D6" s="158"/>
      <c r="E6" s="672"/>
      <c r="F6" s="672"/>
      <c r="G6" s="672"/>
      <c r="H6" s="672"/>
      <c r="I6" s="672"/>
      <c r="J6" s="672"/>
      <c r="K6" s="672"/>
      <c r="L6" s="672"/>
    </row>
    <row r="7" spans="1:12" ht="16.149999999999999" customHeight="1" x14ac:dyDescent="0.35">
      <c r="B7" s="751"/>
      <c r="C7" s="752"/>
      <c r="D7" s="158"/>
      <c r="E7" s="672"/>
      <c r="F7" s="672"/>
      <c r="G7" s="672"/>
      <c r="H7" s="672"/>
      <c r="I7" s="672"/>
      <c r="J7" s="672"/>
      <c r="K7" s="672"/>
      <c r="L7" s="672"/>
    </row>
    <row r="8" spans="1:12" ht="16.149999999999999" customHeight="1" x14ac:dyDescent="0.35">
      <c r="B8" s="753" t="s">
        <v>462</v>
      </c>
      <c r="C8" s="754"/>
      <c r="D8" s="158"/>
      <c r="E8" s="672"/>
      <c r="F8" s="672"/>
      <c r="G8" s="672"/>
      <c r="H8" s="672"/>
      <c r="I8" s="672"/>
      <c r="J8" s="672"/>
      <c r="K8" s="672"/>
      <c r="L8" s="672"/>
    </row>
    <row r="9" spans="1:12" ht="15.75" customHeight="1" x14ac:dyDescent="0.35">
      <c r="B9" s="749"/>
      <c r="C9" s="750"/>
      <c r="D9" s="158"/>
      <c r="E9" s="638" t="s">
        <v>589</v>
      </c>
      <c r="F9" s="638"/>
      <c r="G9" s="638"/>
      <c r="H9" s="638"/>
      <c r="I9" s="638"/>
      <c r="J9" s="638"/>
      <c r="K9" s="638"/>
      <c r="L9" s="638"/>
    </row>
    <row r="10" spans="1:12" ht="16.149999999999999" customHeight="1" x14ac:dyDescent="0.35">
      <c r="B10" s="143"/>
      <c r="C10" s="147"/>
      <c r="D10" s="158"/>
      <c r="E10" s="638"/>
      <c r="F10" s="638"/>
      <c r="G10" s="638"/>
      <c r="H10" s="638"/>
      <c r="I10" s="638"/>
      <c r="J10" s="638"/>
      <c r="K10" s="638"/>
      <c r="L10" s="638"/>
    </row>
    <row r="11" spans="1:12" ht="16.149999999999999" customHeight="1" x14ac:dyDescent="0.35">
      <c r="B11" s="161" t="s">
        <v>261</v>
      </c>
      <c r="C11" s="250" t="str">
        <f>"500 merkkiä ("&amp;TEXT(LEN(N_Kustannusarviolisätiedot),"0")&amp;" käytetty)"</f>
        <v>500 merkkiä (0 käytetty)</v>
      </c>
      <c r="D11" s="158"/>
      <c r="E11" s="638"/>
      <c r="F11" s="638"/>
      <c r="G11" s="638"/>
      <c r="H11" s="638"/>
      <c r="I11" s="638"/>
      <c r="J11" s="638"/>
      <c r="K11" s="638"/>
      <c r="L11" s="638"/>
    </row>
    <row r="12" spans="1:12" ht="52.9" customHeight="1" x14ac:dyDescent="0.35">
      <c r="B12" s="600"/>
      <c r="C12" s="602"/>
      <c r="D12" s="158"/>
      <c r="E12" s="638"/>
      <c r="F12" s="638"/>
      <c r="G12" s="638"/>
      <c r="H12" s="638"/>
      <c r="I12" s="638"/>
      <c r="J12" s="638"/>
      <c r="K12" s="638"/>
      <c r="L12" s="638"/>
    </row>
    <row r="13" spans="1:12" ht="33.65" customHeight="1" x14ac:dyDescent="0.35">
      <c r="D13" s="158"/>
      <c r="E13" s="638"/>
      <c r="F13" s="638"/>
      <c r="G13" s="638"/>
      <c r="H13" s="638"/>
      <c r="I13" s="638"/>
      <c r="J13" s="638"/>
      <c r="K13" s="638"/>
      <c r="L13" s="638"/>
    </row>
    <row r="14" spans="1:12" ht="16.149999999999999" customHeight="1" x14ac:dyDescent="0.35">
      <c r="D14" s="158"/>
      <c r="E14" s="705"/>
      <c r="F14" s="705"/>
      <c r="G14" s="705"/>
      <c r="H14" s="705"/>
      <c r="I14" s="705"/>
      <c r="J14" s="705"/>
      <c r="K14" s="705"/>
      <c r="L14" s="705"/>
    </row>
    <row r="15" spans="1:12" ht="16.149999999999999" customHeight="1" x14ac:dyDescent="0.35">
      <c r="D15" s="158"/>
      <c r="E15" s="705"/>
      <c r="F15" s="705"/>
      <c r="G15" s="705"/>
      <c r="H15" s="705"/>
      <c r="I15" s="705"/>
      <c r="J15" s="705"/>
      <c r="K15" s="705"/>
      <c r="L15" s="705"/>
    </row>
    <row r="16" spans="1:12" ht="33" customHeight="1" x14ac:dyDescent="0.35">
      <c r="D16" s="158"/>
      <c r="E16" s="705"/>
      <c r="F16" s="705"/>
      <c r="G16" s="705"/>
      <c r="H16" s="705"/>
      <c r="I16" s="705"/>
      <c r="J16" s="705"/>
      <c r="K16" s="705"/>
      <c r="L16" s="705"/>
    </row>
    <row r="17" spans="4:12" ht="16.149999999999999" customHeight="1" x14ac:dyDescent="0.35">
      <c r="E17" s="705"/>
      <c r="F17" s="705"/>
      <c r="G17" s="705"/>
      <c r="H17" s="705"/>
      <c r="I17" s="705"/>
      <c r="J17" s="705"/>
      <c r="K17" s="705"/>
      <c r="L17" s="705"/>
    </row>
    <row r="18" spans="4:12" ht="109.5" customHeight="1" x14ac:dyDescent="0.35">
      <c r="E18" s="705"/>
      <c r="F18" s="705"/>
      <c r="G18" s="705"/>
      <c r="H18" s="705"/>
      <c r="I18" s="705"/>
      <c r="J18" s="705"/>
      <c r="K18" s="705"/>
      <c r="L18" s="705"/>
    </row>
    <row r="19" spans="4:12" ht="16.149999999999999" customHeight="1" x14ac:dyDescent="0.35">
      <c r="D19" s="158"/>
      <c r="E19" s="158"/>
      <c r="F19" s="158"/>
      <c r="G19" s="158"/>
      <c r="H19" s="158"/>
      <c r="I19" s="158"/>
      <c r="J19" s="158"/>
    </row>
    <row r="20" spans="4:12" ht="16.149999999999999" customHeight="1" x14ac:dyDescent="0.35">
      <c r="D20" s="158"/>
      <c r="E20" s="158"/>
      <c r="F20" s="158"/>
      <c r="G20" s="158"/>
      <c r="H20" s="158"/>
      <c r="I20" s="158"/>
      <c r="J20" s="158"/>
    </row>
  </sheetData>
  <sheetProtection sheet="1" selectLockedCells="1"/>
  <mergeCells count="8">
    <mergeCell ref="E14:L18"/>
    <mergeCell ref="E9:L13"/>
    <mergeCell ref="B12:C12"/>
    <mergeCell ref="E2:G2"/>
    <mergeCell ref="B9:C9"/>
    <mergeCell ref="B7:C7"/>
    <mergeCell ref="B8:C8"/>
    <mergeCell ref="E4:L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F00-000000000000}">
      <formula1>500</formula1>
    </dataValidation>
  </dataValidations>
  <hyperlinks>
    <hyperlink ref="E2:G2" location="'Aloita tästä'!A1" display="PALAA TÄSTÄ KANSISIVULLE" xr:uid="{00000000-0004-0000-0F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legacyDrawing r:id="rId2"/>
  <extLst>
    <ext xmlns:x14="http://schemas.microsoft.com/office/spreadsheetml/2009/9/main" uri="{CCE6A557-97BC-4b89-ADB6-D9C93CAAB3DF}">
      <x14:dataValidations xmlns:xm="http://schemas.microsoft.com/office/excel/2006/main" count="2">
        <x14:dataValidation type="list" showErrorMessage="1" xr:uid="{00000000-0002-0000-0F00-000001000000}">
          <x14:formula1>
            <xm:f>'Metatiedot (piiloon)'!$C$3:$C$5</xm:f>
          </x14:formula1>
          <xm:sqref>C6</xm:sqref>
        </x14:dataValidation>
        <x14:dataValidation type="list" allowBlank="1" showInputMessage="1" showErrorMessage="1" xr:uid="{00000000-0002-0000-0F00-000003000000}">
          <x14:formula1>
            <xm:f>'Metatiedot (piiloon)'!$N$3:$N$6</xm:f>
          </x14:formula1>
          <xm:sqref>B9:C9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9"/>
  <dimension ref="A1:AG24"/>
  <sheetViews>
    <sheetView topLeftCell="G5" zoomScaleNormal="100" workbookViewId="0">
      <selection activeCell="L6" sqref="L6:N6"/>
    </sheetView>
  </sheetViews>
  <sheetFormatPr defaultColWidth="9.23046875" defaultRowHeight="15.5" x14ac:dyDescent="0.35"/>
  <cols>
    <col min="1" max="1" width="3.765625" style="154" customWidth="1"/>
    <col min="2" max="2" width="17.4609375" style="154" customWidth="1"/>
    <col min="3" max="3" width="25.765625" style="154" customWidth="1"/>
    <col min="4" max="4" width="17.23046875" style="154" customWidth="1"/>
    <col min="5" max="5" width="16.07421875" style="154" customWidth="1"/>
    <col min="6" max="6" width="14.765625" style="154" customWidth="1"/>
    <col min="7" max="7" width="42.4609375" style="154" customWidth="1"/>
    <col min="8" max="9" width="25.765625" style="497" customWidth="1"/>
    <col min="10" max="14" width="11.765625" style="154" customWidth="1"/>
    <col min="15" max="16384" width="9.23046875" style="154"/>
  </cols>
  <sheetData>
    <row r="1" spans="1:33" ht="16.149999999999999" customHeight="1" x14ac:dyDescent="0.35">
      <c r="A1" s="5" t="s">
        <v>489</v>
      </c>
    </row>
    <row r="2" spans="1:33" ht="16.149999999999999" customHeight="1" x14ac:dyDescent="0.35">
      <c r="A2" s="5"/>
      <c r="B2" s="736" t="s">
        <v>481</v>
      </c>
      <c r="C2" s="736"/>
      <c r="D2" s="736"/>
    </row>
    <row r="3" spans="1:33" ht="16.149999999999999" customHeight="1" x14ac:dyDescent="0.35">
      <c r="A3" s="5"/>
      <c r="B3" s="736"/>
      <c r="C3" s="736"/>
      <c r="D3" s="736"/>
    </row>
    <row r="4" spans="1:33" ht="16.149999999999999" customHeight="1" x14ac:dyDescent="0.35">
      <c r="A4" s="5"/>
      <c r="B4" s="736"/>
      <c r="C4" s="736"/>
      <c r="D4" s="736"/>
    </row>
    <row r="5" spans="1:33" ht="16.149999999999999" customHeight="1" x14ac:dyDescent="0.35">
      <c r="A5" s="5"/>
      <c r="B5" s="736"/>
      <c r="C5" s="736"/>
      <c r="D5" s="736"/>
    </row>
    <row r="6" spans="1:33" ht="16.149999999999999" customHeight="1" x14ac:dyDescent="0.35">
      <c r="A6" s="5"/>
      <c r="B6" s="736"/>
      <c r="C6" s="736"/>
      <c r="D6" s="736"/>
      <c r="L6" s="639" t="s">
        <v>88</v>
      </c>
      <c r="M6" s="640"/>
      <c r="N6" s="641"/>
    </row>
    <row r="7" spans="1:33" ht="16.149999999999999" customHeight="1" x14ac:dyDescent="0.35">
      <c r="A7" s="5"/>
      <c r="B7" s="5"/>
      <c r="C7" s="5"/>
      <c r="D7" s="5"/>
      <c r="E7" s="5"/>
    </row>
    <row r="8" spans="1:33" s="20" customFormat="1" ht="16.149999999999999" customHeight="1" x14ac:dyDescent="0.35">
      <c r="B8" s="755" t="s">
        <v>491</v>
      </c>
      <c r="C8" s="756"/>
      <c r="D8" s="756"/>
      <c r="E8" s="757"/>
      <c r="F8" s="154"/>
      <c r="G8" s="154"/>
      <c r="H8" s="498"/>
      <c r="I8" s="498"/>
      <c r="J8" s="154"/>
      <c r="K8" s="154"/>
      <c r="O8" s="172"/>
      <c r="P8" s="172"/>
      <c r="Q8" s="172"/>
      <c r="R8" s="172"/>
      <c r="S8" s="172"/>
      <c r="T8" s="172"/>
      <c r="U8" s="172"/>
      <c r="V8" s="172"/>
      <c r="W8" s="172"/>
      <c r="X8" s="172"/>
      <c r="Y8" s="172"/>
      <c r="Z8" s="172"/>
      <c r="AA8" s="172"/>
      <c r="AB8" s="172"/>
      <c r="AC8" s="172"/>
      <c r="AD8" s="172"/>
      <c r="AE8" s="172"/>
      <c r="AF8" s="172"/>
      <c r="AG8" s="172"/>
    </row>
    <row r="9" spans="1:33" s="20" customFormat="1" ht="90.75" customHeight="1" x14ac:dyDescent="0.35">
      <c r="A9" s="154"/>
      <c r="B9" s="164" t="s">
        <v>56</v>
      </c>
      <c r="C9" s="164" t="s">
        <v>57</v>
      </c>
      <c r="D9" s="164" t="s">
        <v>262</v>
      </c>
      <c r="E9" s="164" t="s">
        <v>153</v>
      </c>
      <c r="F9" s="164" t="s">
        <v>338</v>
      </c>
      <c r="G9" s="164" t="s">
        <v>478</v>
      </c>
      <c r="H9" s="499" t="s">
        <v>483</v>
      </c>
      <c r="I9" s="499" t="s">
        <v>479</v>
      </c>
      <c r="J9" s="164" t="s">
        <v>264</v>
      </c>
      <c r="K9" s="164" t="s">
        <v>263</v>
      </c>
      <c r="L9" s="164" t="s">
        <v>340</v>
      </c>
      <c r="M9" s="164" t="s">
        <v>339</v>
      </c>
      <c r="N9" s="164" t="s">
        <v>341</v>
      </c>
      <c r="O9" s="172"/>
      <c r="P9" s="172"/>
      <c r="Q9" s="172"/>
      <c r="R9" s="172"/>
      <c r="S9" s="172"/>
      <c r="T9" s="172"/>
      <c r="U9" s="172"/>
      <c r="V9" s="172"/>
      <c r="W9" s="172"/>
      <c r="X9" s="172"/>
      <c r="Y9" s="172"/>
      <c r="Z9" s="172"/>
      <c r="AA9" s="172"/>
      <c r="AB9" s="172"/>
      <c r="AC9" s="172"/>
      <c r="AD9" s="172"/>
      <c r="AE9" s="172"/>
      <c r="AF9" s="172"/>
      <c r="AG9" s="172"/>
    </row>
    <row r="10" spans="1:33" s="20" customFormat="1" ht="50.15" customHeight="1" x14ac:dyDescent="0.35">
      <c r="A10" s="154"/>
      <c r="B10" s="165" t="s">
        <v>60</v>
      </c>
      <c r="C10" s="166"/>
      <c r="D10" s="167"/>
      <c r="E10" s="168"/>
      <c r="F10" s="502">
        <f>ROUND(D10*E10*1720/12,1)</f>
        <v>0</v>
      </c>
      <c r="G10" s="166"/>
      <c r="H10" s="500"/>
      <c r="I10" s="500"/>
      <c r="J10" s="428"/>
      <c r="K10" s="428"/>
      <c r="L10" s="169">
        <f>SUM(J10,K10)</f>
        <v>0</v>
      </c>
      <c r="M10" s="169">
        <f>ROUND(L10/1720,2)</f>
        <v>0</v>
      </c>
      <c r="N10" s="169">
        <f>F10*M10</f>
        <v>0</v>
      </c>
      <c r="O10" s="172"/>
      <c r="P10" s="172"/>
      <c r="Q10" s="172"/>
      <c r="R10" s="172"/>
      <c r="S10" s="172"/>
      <c r="T10" s="172"/>
      <c r="U10" s="172"/>
      <c r="V10" s="172"/>
      <c r="W10" s="172"/>
      <c r="X10" s="172"/>
      <c r="Y10" s="172"/>
      <c r="Z10" s="172"/>
      <c r="AA10" s="172"/>
      <c r="AB10" s="172"/>
      <c r="AC10" s="172"/>
      <c r="AD10" s="172"/>
      <c r="AE10" s="172"/>
      <c r="AF10" s="172"/>
      <c r="AG10" s="172"/>
    </row>
    <row r="11" spans="1:33" s="20" customFormat="1" ht="50.15" customHeight="1" x14ac:dyDescent="0.35">
      <c r="A11" s="154"/>
      <c r="B11" s="165" t="s">
        <v>61</v>
      </c>
      <c r="C11" s="166"/>
      <c r="D11" s="167"/>
      <c r="E11" s="168"/>
      <c r="F11" s="502">
        <f t="shared" ref="F11:F19" si="0">ROUND(D11*E11*1720/12,1)</f>
        <v>0</v>
      </c>
      <c r="G11" s="166"/>
      <c r="H11" s="500"/>
      <c r="I11" s="500"/>
      <c r="J11" s="428"/>
      <c r="K11" s="428"/>
      <c r="L11" s="169">
        <f t="shared" ref="L11:L19" si="1">SUM(J11,K11)</f>
        <v>0</v>
      </c>
      <c r="M11" s="169">
        <f t="shared" ref="M11:M19" si="2">ROUND(L11/1720,2)</f>
        <v>0</v>
      </c>
      <c r="N11" s="169">
        <f t="shared" ref="N11:N19" si="3">F11*M11</f>
        <v>0</v>
      </c>
      <c r="O11" s="172"/>
      <c r="P11" s="172"/>
      <c r="Q11" s="172"/>
      <c r="R11" s="172"/>
      <c r="S11" s="172"/>
      <c r="T11" s="172"/>
      <c r="U11" s="172"/>
      <c r="V11" s="172"/>
      <c r="W11" s="172"/>
      <c r="X11" s="172"/>
      <c r="Y11" s="172"/>
      <c r="Z11" s="172"/>
      <c r="AA11" s="172"/>
      <c r="AB11" s="172"/>
      <c r="AC11" s="172"/>
      <c r="AD11" s="172"/>
      <c r="AE11" s="172"/>
      <c r="AF11" s="172"/>
      <c r="AG11" s="172"/>
    </row>
    <row r="12" spans="1:33" s="20" customFormat="1" ht="50.15" customHeight="1" x14ac:dyDescent="0.35">
      <c r="A12" s="154"/>
      <c r="B12" s="165" t="s">
        <v>62</v>
      </c>
      <c r="C12" s="166"/>
      <c r="D12" s="167"/>
      <c r="E12" s="168"/>
      <c r="F12" s="502">
        <f t="shared" si="0"/>
        <v>0</v>
      </c>
      <c r="G12" s="166"/>
      <c r="H12" s="500"/>
      <c r="I12" s="500"/>
      <c r="J12" s="428"/>
      <c r="K12" s="428"/>
      <c r="L12" s="169">
        <f t="shared" si="1"/>
        <v>0</v>
      </c>
      <c r="M12" s="169">
        <f t="shared" si="2"/>
        <v>0</v>
      </c>
      <c r="N12" s="169">
        <f t="shared" si="3"/>
        <v>0</v>
      </c>
      <c r="O12" s="172"/>
      <c r="P12" s="172"/>
      <c r="Q12" s="172"/>
      <c r="R12" s="172"/>
      <c r="S12" s="172"/>
      <c r="T12" s="172"/>
      <c r="U12" s="172"/>
      <c r="V12" s="172"/>
      <c r="W12" s="172"/>
      <c r="X12" s="172"/>
      <c r="Y12" s="172"/>
      <c r="Z12" s="172"/>
      <c r="AA12" s="172"/>
      <c r="AB12" s="172"/>
      <c r="AC12" s="172"/>
      <c r="AD12" s="172"/>
      <c r="AE12" s="172"/>
      <c r="AF12" s="172"/>
      <c r="AG12" s="172"/>
    </row>
    <row r="13" spans="1:33" s="20" customFormat="1" ht="50.15" customHeight="1" x14ac:dyDescent="0.35">
      <c r="A13" s="154"/>
      <c r="B13" s="165" t="s">
        <v>63</v>
      </c>
      <c r="C13" s="166"/>
      <c r="D13" s="167"/>
      <c r="E13" s="168"/>
      <c r="F13" s="502">
        <f t="shared" si="0"/>
        <v>0</v>
      </c>
      <c r="G13" s="166"/>
      <c r="H13" s="500"/>
      <c r="I13" s="500"/>
      <c r="J13" s="428"/>
      <c r="K13" s="428"/>
      <c r="L13" s="169">
        <f t="shared" si="1"/>
        <v>0</v>
      </c>
      <c r="M13" s="169">
        <f t="shared" si="2"/>
        <v>0</v>
      </c>
      <c r="N13" s="169">
        <f t="shared" si="3"/>
        <v>0</v>
      </c>
      <c r="O13" s="172"/>
      <c r="P13" s="172"/>
      <c r="Q13" s="172"/>
      <c r="R13" s="172"/>
      <c r="S13" s="172"/>
      <c r="T13" s="172"/>
      <c r="U13" s="172"/>
      <c r="V13" s="172"/>
      <c r="W13" s="172"/>
      <c r="X13" s="172"/>
      <c r="Y13" s="172"/>
      <c r="Z13" s="172"/>
      <c r="AA13" s="172"/>
      <c r="AB13" s="172"/>
      <c r="AC13" s="172"/>
      <c r="AD13" s="172"/>
      <c r="AE13" s="172"/>
      <c r="AF13" s="172"/>
      <c r="AG13" s="172"/>
    </row>
    <row r="14" spans="1:33" s="20" customFormat="1" ht="50.15" customHeight="1" x14ac:dyDescent="0.35">
      <c r="A14" s="154"/>
      <c r="B14" s="165" t="s">
        <v>64</v>
      </c>
      <c r="C14" s="166"/>
      <c r="D14" s="167"/>
      <c r="E14" s="168"/>
      <c r="F14" s="502">
        <f t="shared" si="0"/>
        <v>0</v>
      </c>
      <c r="G14" s="166"/>
      <c r="H14" s="500"/>
      <c r="I14" s="500"/>
      <c r="J14" s="428"/>
      <c r="K14" s="428"/>
      <c r="L14" s="169">
        <f t="shared" si="1"/>
        <v>0</v>
      </c>
      <c r="M14" s="169">
        <f t="shared" si="2"/>
        <v>0</v>
      </c>
      <c r="N14" s="169">
        <f t="shared" si="3"/>
        <v>0</v>
      </c>
      <c r="O14" s="172"/>
      <c r="P14" s="172"/>
      <c r="Q14" s="172"/>
      <c r="R14" s="172"/>
      <c r="S14" s="172"/>
      <c r="T14" s="172"/>
      <c r="U14" s="172"/>
      <c r="V14" s="172"/>
      <c r="W14" s="172"/>
      <c r="X14" s="172"/>
      <c r="Y14" s="172"/>
      <c r="Z14" s="172"/>
      <c r="AA14" s="172"/>
      <c r="AB14" s="172"/>
      <c r="AC14" s="172"/>
      <c r="AD14" s="172"/>
      <c r="AE14" s="172"/>
      <c r="AF14" s="172"/>
      <c r="AG14" s="172"/>
    </row>
    <row r="15" spans="1:33" s="20" customFormat="1" ht="50.15" customHeight="1" x14ac:dyDescent="0.35">
      <c r="A15" s="154"/>
      <c r="B15" s="165" t="s">
        <v>65</v>
      </c>
      <c r="C15" s="166"/>
      <c r="D15" s="167"/>
      <c r="E15" s="168"/>
      <c r="F15" s="502">
        <f t="shared" si="0"/>
        <v>0</v>
      </c>
      <c r="G15" s="166"/>
      <c r="H15" s="500"/>
      <c r="I15" s="500"/>
      <c r="J15" s="428"/>
      <c r="K15" s="428"/>
      <c r="L15" s="169">
        <f t="shared" si="1"/>
        <v>0</v>
      </c>
      <c r="M15" s="169">
        <f t="shared" si="2"/>
        <v>0</v>
      </c>
      <c r="N15" s="169">
        <f t="shared" si="3"/>
        <v>0</v>
      </c>
      <c r="O15" s="172"/>
      <c r="P15" s="172"/>
      <c r="Q15" s="172"/>
      <c r="R15" s="172"/>
      <c r="S15" s="172"/>
      <c r="T15" s="172"/>
      <c r="U15" s="172"/>
      <c r="V15" s="172"/>
      <c r="W15" s="172"/>
      <c r="X15" s="172"/>
      <c r="Y15" s="172"/>
      <c r="Z15" s="172"/>
      <c r="AA15" s="172"/>
      <c r="AB15" s="172"/>
      <c r="AC15" s="172"/>
      <c r="AD15" s="172"/>
      <c r="AE15" s="172"/>
      <c r="AF15" s="172"/>
      <c r="AG15" s="172"/>
    </row>
    <row r="16" spans="1:33" s="20" customFormat="1" ht="50.15" customHeight="1" x14ac:dyDescent="0.35">
      <c r="A16" s="154"/>
      <c r="B16" s="165" t="s">
        <v>66</v>
      </c>
      <c r="C16" s="166"/>
      <c r="D16" s="167"/>
      <c r="E16" s="168"/>
      <c r="F16" s="502">
        <f t="shared" si="0"/>
        <v>0</v>
      </c>
      <c r="G16" s="166"/>
      <c r="H16" s="500"/>
      <c r="I16" s="500"/>
      <c r="J16" s="428"/>
      <c r="K16" s="428"/>
      <c r="L16" s="169">
        <f t="shared" si="1"/>
        <v>0</v>
      </c>
      <c r="M16" s="169">
        <f t="shared" si="2"/>
        <v>0</v>
      </c>
      <c r="N16" s="169">
        <f t="shared" si="3"/>
        <v>0</v>
      </c>
      <c r="O16" s="172"/>
      <c r="P16" s="172"/>
      <c r="Q16" s="172"/>
      <c r="R16" s="172"/>
      <c r="S16" s="172"/>
      <c r="T16" s="172"/>
      <c r="U16" s="172"/>
      <c r="V16" s="172"/>
      <c r="W16" s="172"/>
      <c r="X16" s="172"/>
      <c r="Y16" s="172"/>
      <c r="Z16" s="172"/>
      <c r="AA16" s="172"/>
      <c r="AB16" s="172"/>
      <c r="AC16" s="172"/>
      <c r="AD16" s="172"/>
      <c r="AE16" s="172"/>
      <c r="AF16" s="172"/>
      <c r="AG16" s="172"/>
    </row>
    <row r="17" spans="1:33" s="20" customFormat="1" ht="50.15" customHeight="1" x14ac:dyDescent="0.35">
      <c r="A17" s="154"/>
      <c r="B17" s="165" t="s">
        <v>67</v>
      </c>
      <c r="C17" s="166"/>
      <c r="D17" s="167"/>
      <c r="E17" s="168"/>
      <c r="F17" s="502">
        <f t="shared" si="0"/>
        <v>0</v>
      </c>
      <c r="G17" s="166"/>
      <c r="H17" s="500"/>
      <c r="I17" s="500"/>
      <c r="J17" s="428"/>
      <c r="K17" s="428"/>
      <c r="L17" s="169">
        <f t="shared" si="1"/>
        <v>0</v>
      </c>
      <c r="M17" s="169">
        <f t="shared" si="2"/>
        <v>0</v>
      </c>
      <c r="N17" s="169">
        <f t="shared" si="3"/>
        <v>0</v>
      </c>
      <c r="O17" s="172"/>
      <c r="P17" s="172"/>
      <c r="Q17" s="172"/>
      <c r="R17" s="172"/>
      <c r="S17" s="172"/>
      <c r="T17" s="172"/>
      <c r="U17" s="172"/>
      <c r="V17" s="172"/>
      <c r="W17" s="172"/>
      <c r="X17" s="172"/>
      <c r="Y17" s="172"/>
      <c r="Z17" s="172"/>
      <c r="AA17" s="172"/>
      <c r="AB17" s="172"/>
      <c r="AC17" s="172"/>
      <c r="AD17" s="172"/>
      <c r="AE17" s="172"/>
      <c r="AF17" s="172"/>
      <c r="AG17" s="172"/>
    </row>
    <row r="18" spans="1:33" s="20" customFormat="1" ht="50.15" customHeight="1" x14ac:dyDescent="0.35">
      <c r="A18" s="154"/>
      <c r="B18" s="165" t="s">
        <v>68</v>
      </c>
      <c r="C18" s="166"/>
      <c r="D18" s="167"/>
      <c r="E18" s="168"/>
      <c r="F18" s="502">
        <f t="shared" si="0"/>
        <v>0</v>
      </c>
      <c r="G18" s="166"/>
      <c r="H18" s="500"/>
      <c r="I18" s="500"/>
      <c r="J18" s="428"/>
      <c r="K18" s="428"/>
      <c r="L18" s="169">
        <f t="shared" si="1"/>
        <v>0</v>
      </c>
      <c r="M18" s="169">
        <f t="shared" si="2"/>
        <v>0</v>
      </c>
      <c r="N18" s="169">
        <f t="shared" si="3"/>
        <v>0</v>
      </c>
      <c r="O18" s="172"/>
      <c r="P18" s="172"/>
      <c r="Q18" s="172"/>
      <c r="R18" s="172"/>
      <c r="S18" s="172"/>
      <c r="T18" s="172"/>
      <c r="U18" s="172"/>
      <c r="V18" s="172"/>
      <c r="W18" s="172"/>
      <c r="X18" s="172"/>
      <c r="Y18" s="172"/>
      <c r="Z18" s="172"/>
      <c r="AA18" s="172"/>
      <c r="AB18" s="172"/>
      <c r="AC18" s="172"/>
      <c r="AD18" s="172"/>
      <c r="AE18" s="172"/>
      <c r="AF18" s="172"/>
      <c r="AG18" s="172"/>
    </row>
    <row r="19" spans="1:33" s="20" customFormat="1" ht="50.15" customHeight="1" x14ac:dyDescent="0.35">
      <c r="A19" s="154"/>
      <c r="B19" s="165" t="s">
        <v>69</v>
      </c>
      <c r="C19" s="166"/>
      <c r="D19" s="167"/>
      <c r="E19" s="168"/>
      <c r="F19" s="502">
        <f t="shared" si="0"/>
        <v>0</v>
      </c>
      <c r="G19" s="166"/>
      <c r="H19" s="500"/>
      <c r="I19" s="500"/>
      <c r="J19" s="428"/>
      <c r="K19" s="428"/>
      <c r="L19" s="169">
        <f t="shared" si="1"/>
        <v>0</v>
      </c>
      <c r="M19" s="169">
        <f t="shared" si="2"/>
        <v>0</v>
      </c>
      <c r="N19" s="169">
        <f t="shared" si="3"/>
        <v>0</v>
      </c>
      <c r="O19" s="172"/>
      <c r="P19" s="172"/>
      <c r="Q19" s="172"/>
      <c r="R19" s="172"/>
      <c r="S19" s="172"/>
      <c r="T19" s="172"/>
      <c r="U19" s="172"/>
      <c r="V19" s="172"/>
      <c r="W19" s="172"/>
      <c r="X19" s="172"/>
      <c r="Y19" s="172"/>
      <c r="Z19" s="172"/>
      <c r="AA19" s="172"/>
      <c r="AB19" s="172"/>
      <c r="AC19" s="172"/>
      <c r="AD19" s="172"/>
      <c r="AE19" s="172"/>
      <c r="AF19" s="172"/>
      <c r="AG19" s="172"/>
    </row>
    <row r="20" spans="1:33" ht="16.149999999999999" customHeight="1" x14ac:dyDescent="0.35">
      <c r="L20" s="170" t="s">
        <v>99</v>
      </c>
      <c r="M20" s="171"/>
      <c r="N20" s="430">
        <f>SUM(N10:N19)</f>
        <v>0</v>
      </c>
      <c r="O20" s="172"/>
      <c r="P20" s="172"/>
      <c r="Q20" s="172"/>
      <c r="R20" s="172"/>
      <c r="S20" s="172"/>
      <c r="T20" s="172"/>
      <c r="U20" s="172"/>
      <c r="V20" s="172"/>
      <c r="W20" s="172"/>
      <c r="X20" s="172"/>
      <c r="Y20" s="172"/>
      <c r="Z20" s="172"/>
      <c r="AA20" s="172"/>
      <c r="AB20" s="172"/>
      <c r="AC20" s="172"/>
      <c r="AD20" s="172"/>
      <c r="AE20" s="172"/>
      <c r="AF20" s="172"/>
      <c r="AG20" s="172"/>
    </row>
    <row r="21" spans="1:33" s="20" customFormat="1" x14ac:dyDescent="0.35">
      <c r="B21" s="253" t="s">
        <v>53</v>
      </c>
      <c r="C21" s="254" t="str">
        <f>"500 merkkiä ("&amp;TEXT(LEN(B22),"0")&amp;" käytetty)"</f>
        <v>500 merkkiä (0 käytetty)</v>
      </c>
      <c r="D21" s="254"/>
      <c r="E21" s="255"/>
      <c r="F21" s="404"/>
      <c r="G21" s="172"/>
      <c r="H21" s="501"/>
      <c r="I21" s="501"/>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row>
    <row r="22" spans="1:33" s="20" customFormat="1" ht="113.15" customHeight="1" x14ac:dyDescent="0.35">
      <c r="B22" s="600"/>
      <c r="C22" s="601"/>
      <c r="D22" s="601"/>
      <c r="E22" s="602"/>
      <c r="F22" s="172"/>
      <c r="G22" s="172"/>
      <c r="H22" s="501"/>
      <c r="I22" s="501"/>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row>
    <row r="23" spans="1:33" x14ac:dyDescent="0.35">
      <c r="F23" s="172"/>
      <c r="G23" s="172"/>
      <c r="H23" s="501"/>
      <c r="I23" s="501"/>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row>
    <row r="24" spans="1:33" x14ac:dyDescent="0.35">
      <c r="F24" s="172"/>
      <c r="G24" s="172"/>
      <c r="H24" s="501"/>
      <c r="I24" s="501"/>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row>
  </sheetData>
  <sheetProtection sheet="1" selectLockedCells="1"/>
  <mergeCells count="4">
    <mergeCell ref="B22:E22"/>
    <mergeCell ref="L6:N6"/>
    <mergeCell ref="B2:D6"/>
    <mergeCell ref="B8:E8"/>
  </mergeCells>
  <dataValidations xWindow="315" yWindow="675" count="11">
    <dataValidation allowBlank="1" showErrorMessage="1" promptTitle="OHJE" prompt="Tähän ohje" sqref="F10:F19" xr:uid="{00000000-0002-0000-1000-000000000000}"/>
    <dataValidation allowBlank="1" showErrorMessage="1" promptTitle="OHJE" prompt="Kirjatkaa tähän lomaraha kahden desimaalin tarkkuudella." sqref="L10:N19" xr:uid="{00000000-0002-0000-10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000-000002000000}">
      <formula1>500</formula1>
    </dataValidation>
    <dataValidation allowBlank="1" showErrorMessage="1" sqref="E10:E19" xr:uid="{00000000-0002-0000-1000-000003000000}"/>
    <dataValidation allowBlank="1" showInputMessage="1" showErrorMessage="1" promptTitle="OHJE" prompt="Palkkakustannuksiin voidaan hyväksyä vain hankkeen toteuttamiseksi tarpeellisista työtehtävistä aiheutuvat kustannukset. Kuvaa tehtävää tiiviisti. Tehtäväkuvauksen avulla arvioidaan tehtävän ja kustannusten tarpeellisuutta." sqref="C10:C19" xr:uid="{00000000-0002-0000-1000-000004000000}"/>
    <dataValidation allowBlank="1" showInputMessage="1" showErrorMessage="1" promptTitle="OHJE" prompt="Ilmoita päivämäärän tarkkuudella 12 kk ajanjakso, johon tiedot perustuvat tai lyhyempi ajanjakso, jolta tiedot on mukautettu 12 kk ajanjaksoa vastaavaksi." sqref="I10:I19" xr:uid="{00000000-0002-0000-1000-000005000000}"/>
    <dataValidation allowBlank="1" showInputMessage="1" showErrorMessage="1" promptTitle="OHJE" prompt="Ilmoita yksikkökustannuksen laskennan perusteena käytettävä 12 kk bruttopalkka tai bruttopalkkojen keskiarvo." sqref="J10:J19" xr:uid="{00000000-0002-0000-1000-000006000000}"/>
    <dataValidation allowBlank="1" showInputMessage="1" showErrorMessage="1" promptTitle="OHJE" prompt="Ilmoita yksikkökustannuksen laskennan perusteena käytettävät 12 kk ajanjakson työnantajasivukulut tai niiden keskiarvo." sqref="K10:K19" xr:uid="{00000000-0002-0000-1000-000007000000}"/>
    <dataValidation allowBlank="1" showInputMessage="1" showErrorMessage="1" promptTitle="OHJE" prompt="Listaa tähän asiakirjat. Bruttotyövoimakustannukset todentavana asiakirjana voi olla esimerkiksi palkkalaskelma tai palkkaluettelo. Asiakirjat tulee säilyttää ja toimittaa pyydettäessä hallintoviranomaiselle." sqref="H10:H19" xr:uid="{00000000-0002-0000-1000-000008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000-000009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000-00000A000000}"/>
  </dataValidations>
  <hyperlinks>
    <hyperlink ref="L6:N6" location="'Aloita tästä'!A1" display="PALAA TÄSTÄ KANSISIVULLE" xr:uid="{00000000-0004-0000-1000-000000000000}"/>
  </hyperlinks>
  <pageMargins left="0.70866141732283472" right="0.70866141732283472" top="0.74803149606299213" bottom="0.74803149606299213" header="0.31496062992125984" footer="0.31496062992125984"/>
  <pageSetup paperSize="66" scale="50" fitToHeight="0" orientation="landscape" horizontalDpi="300" r:id="rId1"/>
  <extLst>
    <ext xmlns:x14="http://schemas.microsoft.com/office/spreadsheetml/2009/9/main" uri="{CCE6A557-97BC-4b89-ADB6-D9C93CAAB3DF}">
      <x14:dataValidations xmlns:xm="http://schemas.microsoft.com/office/excel/2006/main" xWindow="315" yWindow="675" count="1">
        <x14:dataValidation type="list" allowBlank="1" showInputMessage="1" showErrorMessage="1" xr:uid="{00000000-0002-0000-1000-00000B000000}">
          <x14:formula1>
            <xm:f>'Metatiedot (piiloon)'!$L$3:$L$8</xm:f>
          </x14:formula1>
          <xm:sqref>G10:G19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topLeftCell="A7" zoomScaleNormal="100" zoomScaleSheetLayoutView="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482</v>
      </c>
      <c r="F1" s="639" t="s">
        <v>88</v>
      </c>
      <c r="G1" s="640"/>
      <c r="H1" s="641"/>
    </row>
    <row r="2" spans="1:20" x14ac:dyDescent="0.35">
      <c r="A2" s="3"/>
      <c r="B2" s="761" t="s">
        <v>542</v>
      </c>
      <c r="C2" s="761"/>
      <c r="D2" s="761"/>
    </row>
    <row r="3" spans="1:20" x14ac:dyDescent="0.35">
      <c r="A3" s="3"/>
      <c r="B3" s="761"/>
      <c r="C3" s="761"/>
      <c r="D3" s="761"/>
    </row>
    <row r="4" spans="1:20" x14ac:dyDescent="0.35">
      <c r="A4" s="3"/>
      <c r="B4" s="761"/>
      <c r="C4" s="761"/>
      <c r="D4" s="761"/>
    </row>
    <row r="5" spans="1:20" x14ac:dyDescent="0.35">
      <c r="A5" s="3"/>
      <c r="B5" s="761"/>
      <c r="C5" s="761"/>
      <c r="D5" s="761"/>
    </row>
    <row r="6" spans="1:20" x14ac:dyDescent="0.35">
      <c r="A6" s="3"/>
      <c r="B6" s="761"/>
      <c r="C6" s="761"/>
      <c r="D6" s="761"/>
    </row>
    <row r="7" spans="1:20" x14ac:dyDescent="0.35">
      <c r="A7" s="3"/>
    </row>
    <row r="8" spans="1:20" x14ac:dyDescent="0.35">
      <c r="B8" s="173" t="s">
        <v>492</v>
      </c>
      <c r="C8" s="174"/>
      <c r="D8" s="174"/>
      <c r="E8" s="57"/>
    </row>
    <row r="9" spans="1:20" ht="87.75" customHeight="1" x14ac:dyDescent="0.35">
      <c r="B9" s="175" t="s">
        <v>56</v>
      </c>
      <c r="C9" s="175" t="s">
        <v>57</v>
      </c>
      <c r="D9" s="175" t="s">
        <v>262</v>
      </c>
      <c r="E9" s="175" t="s">
        <v>153</v>
      </c>
      <c r="F9" s="175" t="s">
        <v>282</v>
      </c>
      <c r="G9" s="175" t="s">
        <v>132</v>
      </c>
      <c r="H9" s="175" t="s">
        <v>59</v>
      </c>
      <c r="J9" s="176"/>
      <c r="R9" s="1"/>
      <c r="S9" s="151"/>
    </row>
    <row r="10" spans="1:20" s="154" customFormat="1" ht="31.5" customHeight="1" x14ac:dyDescent="0.35">
      <c r="B10" s="165" t="s">
        <v>60</v>
      </c>
      <c r="C10" s="165"/>
      <c r="D10" s="427"/>
      <c r="E10" s="177"/>
      <c r="F10" s="428"/>
      <c r="G10" s="167"/>
      <c r="H10" s="169">
        <f>E10*F10*D10*(G10+1)</f>
        <v>0</v>
      </c>
      <c r="I10" s="104"/>
      <c r="J10" s="159"/>
      <c r="K10" s="159"/>
      <c r="R10" s="1"/>
      <c r="S10" s="151"/>
    </row>
    <row r="11" spans="1:20" ht="31.5" customHeight="1" x14ac:dyDescent="0.35">
      <c r="B11" s="165" t="s">
        <v>61</v>
      </c>
      <c r="C11" s="165"/>
      <c r="D11" s="427"/>
      <c r="E11" s="177"/>
      <c r="F11" s="428"/>
      <c r="G11" s="178"/>
      <c r="H11" s="169">
        <f t="shared" ref="H11:H19" si="0">E11*F11*D11*(G11+1)</f>
        <v>0</v>
      </c>
      <c r="J11" s="159"/>
      <c r="R11" s="1"/>
      <c r="S11" s="151"/>
    </row>
    <row r="12" spans="1:20" ht="31.5" customHeight="1" x14ac:dyDescent="0.35">
      <c r="B12" s="165" t="s">
        <v>62</v>
      </c>
      <c r="C12" s="165"/>
      <c r="D12" s="427"/>
      <c r="E12" s="177"/>
      <c r="F12" s="428"/>
      <c r="G12" s="178"/>
      <c r="H12" s="169">
        <f t="shared" si="0"/>
        <v>0</v>
      </c>
      <c r="J12" s="159"/>
    </row>
    <row r="13" spans="1:20" ht="31.5" customHeight="1" x14ac:dyDescent="0.35">
      <c r="B13" s="165" t="s">
        <v>63</v>
      </c>
      <c r="C13" s="165"/>
      <c r="D13" s="427"/>
      <c r="E13" s="177"/>
      <c r="F13" s="428"/>
      <c r="G13" s="178"/>
      <c r="H13" s="169">
        <f t="shared" si="0"/>
        <v>0</v>
      </c>
      <c r="S13" s="1"/>
      <c r="T13" s="151"/>
    </row>
    <row r="14" spans="1:20" ht="31.5" customHeight="1" x14ac:dyDescent="0.35">
      <c r="B14" s="165" t="s">
        <v>64</v>
      </c>
      <c r="C14" s="165"/>
      <c r="D14" s="427"/>
      <c r="E14" s="177"/>
      <c r="F14" s="428"/>
      <c r="G14" s="178"/>
      <c r="H14" s="169">
        <f t="shared" si="0"/>
        <v>0</v>
      </c>
      <c r="S14" s="1"/>
      <c r="T14" s="151"/>
    </row>
    <row r="15" spans="1:20" ht="31.5" customHeight="1" x14ac:dyDescent="0.35">
      <c r="B15" s="165" t="s">
        <v>65</v>
      </c>
      <c r="C15" s="165"/>
      <c r="D15" s="427"/>
      <c r="E15" s="177"/>
      <c r="F15" s="428"/>
      <c r="G15" s="178"/>
      <c r="H15" s="169">
        <f t="shared" si="0"/>
        <v>0</v>
      </c>
      <c r="S15" s="1"/>
      <c r="T15" s="151"/>
    </row>
    <row r="16" spans="1:20" ht="31.5" customHeight="1" x14ac:dyDescent="0.35">
      <c r="B16" s="165" t="s">
        <v>66</v>
      </c>
      <c r="C16" s="165"/>
      <c r="D16" s="427"/>
      <c r="E16" s="177"/>
      <c r="F16" s="428"/>
      <c r="G16" s="178"/>
      <c r="H16" s="169">
        <f t="shared" si="0"/>
        <v>0</v>
      </c>
      <c r="S16" s="1"/>
      <c r="T16" s="151"/>
    </row>
    <row r="17" spans="2:20" ht="31.5" customHeight="1" x14ac:dyDescent="0.35">
      <c r="B17" s="165" t="s">
        <v>67</v>
      </c>
      <c r="C17" s="165"/>
      <c r="D17" s="427"/>
      <c r="E17" s="177"/>
      <c r="F17" s="428"/>
      <c r="G17" s="178"/>
      <c r="H17" s="169">
        <f t="shared" si="0"/>
        <v>0</v>
      </c>
      <c r="S17" s="1"/>
      <c r="T17" s="151"/>
    </row>
    <row r="18" spans="2:20" ht="31.5" customHeight="1" x14ac:dyDescent="0.35">
      <c r="B18" s="165" t="s">
        <v>68</v>
      </c>
      <c r="C18" s="165"/>
      <c r="D18" s="427"/>
      <c r="E18" s="177"/>
      <c r="F18" s="428"/>
      <c r="G18" s="178"/>
      <c r="H18" s="169">
        <f>E18*F18*D18*(G18+1)</f>
        <v>0</v>
      </c>
    </row>
    <row r="19" spans="2:20" ht="31.5" customHeight="1" x14ac:dyDescent="0.35">
      <c r="B19" s="165" t="s">
        <v>69</v>
      </c>
      <c r="C19" s="165"/>
      <c r="D19" s="427"/>
      <c r="E19" s="177"/>
      <c r="F19" s="428"/>
      <c r="G19" s="178"/>
      <c r="H19" s="169">
        <f t="shared" si="0"/>
        <v>0</v>
      </c>
    </row>
    <row r="20" spans="2:20" ht="16.149999999999999" customHeight="1" x14ac:dyDescent="0.35">
      <c r="B20" s="179"/>
      <c r="C20" s="179"/>
      <c r="G20" s="180" t="s">
        <v>99</v>
      </c>
      <c r="H20" s="180">
        <f>SUM(H10:H19)</f>
        <v>0</v>
      </c>
    </row>
    <row r="21" spans="2:20" x14ac:dyDescent="0.35">
      <c r="B21" s="429"/>
    </row>
    <row r="22" spans="2:20" x14ac:dyDescent="0.35">
      <c r="B22" s="253" t="s">
        <v>53</v>
      </c>
      <c r="C22" s="254" t="str">
        <f>"500 merkkiä ("&amp;TEXT(LEN(B23),"0")&amp;" käytetty)"</f>
        <v>500 merkkiä (0 käytetty)</v>
      </c>
      <c r="D22" s="254"/>
      <c r="E22" s="255"/>
      <c r="F22"/>
    </row>
    <row r="23" spans="2:20" ht="113.15" customHeight="1" x14ac:dyDescent="0.35">
      <c r="B23" s="600"/>
      <c r="C23" s="601"/>
      <c r="D23" s="601"/>
      <c r="E23" s="602"/>
      <c r="F23" s="172"/>
    </row>
    <row r="27" spans="2:20" ht="12.75" customHeight="1" x14ac:dyDescent="0.35">
      <c r="B27" s="181"/>
      <c r="C27" s="182"/>
      <c r="D27" s="183"/>
      <c r="F27" s="183"/>
      <c r="G27" s="183"/>
      <c r="H27" s="182"/>
      <c r="I27" s="184"/>
      <c r="J27" s="184"/>
      <c r="K27" s="184"/>
    </row>
    <row r="28" spans="2:20" x14ac:dyDescent="0.35">
      <c r="B28" s="185"/>
      <c r="C28" s="185"/>
      <c r="D28" s="185"/>
      <c r="E28" s="185"/>
    </row>
    <row r="29" spans="2:20" x14ac:dyDescent="0.35">
      <c r="B29" s="185"/>
      <c r="C29" s="185"/>
      <c r="D29" s="185"/>
      <c r="E29" s="185"/>
    </row>
    <row r="30" spans="2:20" x14ac:dyDescent="0.35">
      <c r="B30" s="760"/>
      <c r="C30" s="760"/>
      <c r="D30" s="760"/>
      <c r="E30" s="186"/>
    </row>
    <row r="31" spans="2:20" x14ac:dyDescent="0.35">
      <c r="B31" s="759"/>
      <c r="C31" s="759"/>
      <c r="D31" s="759"/>
      <c r="E31" s="187"/>
    </row>
    <row r="32" spans="2:20" x14ac:dyDescent="0.35">
      <c r="B32" s="759"/>
      <c r="C32" s="759"/>
      <c r="D32" s="759"/>
      <c r="E32" s="187"/>
    </row>
    <row r="33" spans="2:5" x14ac:dyDescent="0.35">
      <c r="B33" s="759"/>
      <c r="C33" s="759"/>
      <c r="D33" s="759"/>
      <c r="E33" s="187"/>
    </row>
    <row r="34" spans="2:5" x14ac:dyDescent="0.35">
      <c r="B34" s="759"/>
      <c r="C34" s="759"/>
      <c r="D34" s="759"/>
      <c r="E34" s="187"/>
    </row>
    <row r="35" spans="2:5" x14ac:dyDescent="0.35">
      <c r="B35" s="185"/>
      <c r="C35" s="185"/>
      <c r="D35" s="188"/>
      <c r="E35" s="189"/>
    </row>
    <row r="36" spans="2:5" x14ac:dyDescent="0.35">
      <c r="B36" s="185"/>
      <c r="C36" s="185"/>
      <c r="D36" s="185"/>
      <c r="E36" s="185"/>
    </row>
    <row r="37" spans="2:5" x14ac:dyDescent="0.35">
      <c r="B37" s="185"/>
      <c r="C37" s="185"/>
      <c r="D37" s="185"/>
      <c r="E37" s="185"/>
    </row>
    <row r="38" spans="2:5" x14ac:dyDescent="0.35">
      <c r="B38" s="758"/>
      <c r="C38" s="758"/>
      <c r="D38" s="758"/>
      <c r="E38" s="758"/>
    </row>
    <row r="39" spans="2:5" x14ac:dyDescent="0.35">
      <c r="B39" s="758"/>
      <c r="C39" s="758"/>
      <c r="D39" s="758"/>
      <c r="E39" s="758"/>
    </row>
    <row r="40" spans="2:5" x14ac:dyDescent="0.35">
      <c r="B40" s="758"/>
      <c r="C40" s="758"/>
      <c r="D40" s="758"/>
      <c r="E40" s="758"/>
    </row>
    <row r="41" spans="2:5" x14ac:dyDescent="0.35">
      <c r="B41" s="758"/>
      <c r="C41" s="758"/>
      <c r="D41" s="758"/>
      <c r="E41" s="758"/>
    </row>
    <row r="42" spans="2:5" x14ac:dyDescent="0.35">
      <c r="B42" s="185"/>
      <c r="C42" s="185"/>
      <c r="D42" s="185"/>
      <c r="E42" s="185"/>
    </row>
    <row r="43" spans="2:5" x14ac:dyDescent="0.35">
      <c r="B43" s="190"/>
      <c r="C43" s="190"/>
      <c r="D43" s="190"/>
      <c r="E43" s="191"/>
    </row>
    <row r="44" spans="2:5" x14ac:dyDescent="0.35">
      <c r="B44" s="185"/>
      <c r="C44" s="185"/>
      <c r="D44" s="185"/>
      <c r="E44" s="185"/>
    </row>
  </sheetData>
  <sheetProtection sheet="1" selectLockedCells="1"/>
  <mergeCells count="9">
    <mergeCell ref="F1:H1"/>
    <mergeCell ref="B38:E41"/>
    <mergeCell ref="B34:D34"/>
    <mergeCell ref="B30:D30"/>
    <mergeCell ref="B31:D31"/>
    <mergeCell ref="B32:D32"/>
    <mergeCell ref="B33:D33"/>
    <mergeCell ref="B23:E23"/>
    <mergeCell ref="B2:D6"/>
  </mergeCells>
  <dataValidations xWindow="346" yWindow="477" count="14">
    <dataValidation allowBlank="1" showInputMessage="1" showErrorMessage="1" promptTitle="OHJE" prompt="Voit halutessasi antaa lisätietoja hankkeen henkilöstökuluihin liittyen." sqref="B38" xr:uid="{00000000-0002-0000-1100-000000000000}"/>
    <dataValidation allowBlank="1" showInputMessage="1" showErrorMessage="1" promptTitle="OHJE" prompt="Hankkeen tukikelpoisia muita henkilöstökuluja ovat esimerkiksi ulkomaanedustuksen lakisääteiset korvaukset. " sqref="B30" xr:uid="{00000000-0002-0000-1100-000001000000}"/>
    <dataValidation allowBlank="1" showErrorMessage="1" promptTitle="OHJE" prompt="Kirjatkaa tähän lomaraha kahden desimaalin tarkkuudella." sqref="H10:H19 I27:K27" xr:uid="{00000000-0002-0000-1100-000002000000}"/>
    <dataValidation allowBlank="1" showInputMessage="1" showErrorMessage="1" promptTitle="OHJE" prompt="Ilmoita muista mahdollisista henkilöstökustannuksista." sqref="B31:B34" xr:uid="{00000000-0002-0000-1100-000003000000}"/>
    <dataValidation allowBlank="1" showErrorMessage="1" prompt="_x000a_" sqref="G10:G19" xr:uid="{00000000-0002-0000-1100-000004000000}"/>
    <dataValidation allowBlank="1" showInputMessage="1" showErrorMessage="1" promptTitle="OHJE" prompt="Määritä tehtävän nimike. " sqref="B27" xr:uid="{00000000-0002-0000-1100-000005000000}"/>
    <dataValidation allowBlank="1" showInputMessage="1" showErrorMessage="1" promptTitle="OHJE" prompt="Perustele, miten ilmoitetut kokonaispalkkakustannukset vastaavat haettavaa tehtävää. " sqref="H27" xr:uid="{00000000-0002-0000-11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1100-000007000000}"/>
    <dataValidation allowBlank="1" showInputMessage="1" showErrorMessage="1" promptTitle="OHJE" prompt="Ilmoita tehtävän hankkeelle tekemien tuntien lukumäärä." sqref="D27 F27:G27" xr:uid="{00000000-0002-0000-11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100-000009000000}">
      <formula1>500</formula1>
    </dataValidation>
    <dataValidation allowBlank="1" showErrorMessage="1" sqref="E10:F19" xr:uid="{00000000-0002-0000-1100-00000A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100-00000B000000}"/>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00000000-0002-0000-1100-00000C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100-00000D000000}"/>
  </dataValidations>
  <hyperlinks>
    <hyperlink ref="F1:H1" location="'Aloita tästä'!A1" display="PALAA TÄSTÄ KANSISIVULLE" xr:uid="{00000000-0004-0000-1100-000000000000}"/>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Normal="100" zoomScaleSheetLayoutView="100" workbookViewId="0">
      <selection activeCell="E1" sqref="E1:G1"/>
    </sheetView>
  </sheetViews>
  <sheetFormatPr defaultColWidth="9.23046875" defaultRowHeight="15.5" x14ac:dyDescent="0.35"/>
  <cols>
    <col min="1" max="1" width="3.765625" style="172" customWidth="1"/>
    <col min="2" max="2" width="50.765625" style="172" customWidth="1"/>
    <col min="3" max="3" width="22.765625" style="172" customWidth="1"/>
    <col min="4" max="16384" width="9.23046875" style="172"/>
  </cols>
  <sheetData>
    <row r="1" spans="1:32" ht="16.149999999999999" customHeight="1" x14ac:dyDescent="0.35">
      <c r="A1" s="11" t="s">
        <v>71</v>
      </c>
      <c r="E1" s="639" t="s">
        <v>88</v>
      </c>
      <c r="F1" s="640"/>
      <c r="G1" s="641"/>
    </row>
    <row r="2" spans="1:32" ht="16.149999999999999" customHeight="1" x14ac:dyDescent="0.35">
      <c r="B2" s="192" t="s">
        <v>283</v>
      </c>
    </row>
    <row r="3" spans="1:32" ht="16.149999999999999" customHeight="1" x14ac:dyDescent="0.35">
      <c r="B3" s="193" t="s">
        <v>155</v>
      </c>
      <c r="C3" s="194" t="s">
        <v>59</v>
      </c>
      <c r="E3" s="20"/>
      <c r="F3" s="20"/>
    </row>
    <row r="4" spans="1:32" ht="30" customHeight="1" x14ac:dyDescent="0.35">
      <c r="B4" s="165"/>
      <c r="C4" s="443"/>
    </row>
    <row r="5" spans="1:32" ht="30" customHeight="1" x14ac:dyDescent="0.35">
      <c r="B5" s="165"/>
      <c r="C5" s="443"/>
    </row>
    <row r="6" spans="1:32" ht="30" customHeight="1" x14ac:dyDescent="0.35">
      <c r="B6" s="165"/>
      <c r="C6" s="443"/>
    </row>
    <row r="7" spans="1:32" ht="30" customHeight="1" x14ac:dyDescent="0.35">
      <c r="B7" s="165"/>
      <c r="C7" s="443"/>
    </row>
    <row r="8" spans="1:32" ht="30" customHeight="1" x14ac:dyDescent="0.35">
      <c r="B8" s="165"/>
      <c r="C8" s="443"/>
    </row>
    <row r="9" spans="1:32" ht="16.149999999999999" customHeight="1" x14ac:dyDescent="0.35">
      <c r="B9" s="195" t="s">
        <v>70</v>
      </c>
      <c r="C9" s="180">
        <f>SUM(C4:C8)</f>
        <v>0</v>
      </c>
      <c r="D9" s="196"/>
    </row>
    <row r="10" spans="1:32" ht="16.149999999999999" customHeight="1" x14ac:dyDescent="0.35">
      <c r="B10" s="20"/>
    </row>
    <row r="11" spans="1:32" s="20" customFormat="1" x14ac:dyDescent="0.35">
      <c r="B11" s="253" t="s">
        <v>53</v>
      </c>
      <c r="C11" s="255" t="str">
        <f>"500 merkkiä ("&amp;TEXT(LEN(B12),"0")&amp;" käytetty)"</f>
        <v>500 merkkiä (0 käytetty)</v>
      </c>
      <c r="D11" s="172"/>
      <c r="E11" s="172"/>
      <c r="F11" s="404"/>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row>
    <row r="12" spans="1:32" s="20" customFormat="1" ht="113.15" customHeight="1" x14ac:dyDescent="0.35">
      <c r="B12" s="600"/>
      <c r="C12" s="60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row>
    <row r="13" spans="1:32" ht="16.149999999999999" customHeight="1" x14ac:dyDescent="0.35"/>
  </sheetData>
  <sheetProtection sheet="1" selectLockedCells="1"/>
  <mergeCells count="2">
    <mergeCell ref="B12:C12"/>
    <mergeCell ref="E1:G1"/>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B8" xr:uid="{00000000-0002-0000-12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1200-000001000000}">
      <formula1>500</formula1>
    </dataValidation>
    <dataValidation allowBlank="1" showErrorMessage="1" sqref="B2" xr:uid="{00000000-0002-0000-1200-000002000000}"/>
  </dataValidations>
  <hyperlinks>
    <hyperlink ref="E1:G1" location="'Aloita tästä'!A1" display="PALAA TÄSTÄ KANSISIVULLE" xr:uid="{00000000-0004-0000-12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69" customHeight="1" x14ac:dyDescent="0.35">
      <c r="A1" s="9" t="s">
        <v>336</v>
      </c>
      <c r="B1" s="23"/>
      <c r="C1" s="23"/>
      <c r="D1" s="23"/>
      <c r="E1" s="23"/>
      <c r="F1" s="23"/>
      <c r="G1" s="23"/>
      <c r="H1" s="23"/>
      <c r="I1" s="23"/>
      <c r="J1" s="23"/>
      <c r="K1" s="23"/>
    </row>
    <row r="2" spans="1:18" ht="21" customHeight="1" x14ac:dyDescent="0.4">
      <c r="B2" s="652" t="s">
        <v>333</v>
      </c>
      <c r="C2" s="653"/>
      <c r="D2" s="653"/>
      <c r="E2" s="653"/>
      <c r="F2" s="653"/>
      <c r="G2" s="653"/>
      <c r="H2" s="653"/>
      <c r="I2" s="653"/>
      <c r="J2" s="654"/>
      <c r="M2" s="639" t="s">
        <v>88</v>
      </c>
      <c r="N2" s="640"/>
      <c r="O2" s="641"/>
    </row>
    <row r="3" spans="1:18" ht="16.149999999999999" customHeight="1" x14ac:dyDescent="0.35">
      <c r="B3" s="655" t="s">
        <v>85</v>
      </c>
      <c r="C3" s="656"/>
      <c r="D3" s="656"/>
      <c r="E3" s="656"/>
      <c r="F3" s="656"/>
      <c r="G3" s="656"/>
      <c r="H3" s="656"/>
      <c r="I3" s="656"/>
      <c r="J3" s="657"/>
    </row>
    <row r="4" spans="1:18" ht="16.149999999999999" customHeight="1" x14ac:dyDescent="0.35">
      <c r="B4" s="655" t="s">
        <v>573</v>
      </c>
      <c r="C4" s="656"/>
      <c r="D4" s="656"/>
      <c r="E4" s="656"/>
      <c r="F4" s="656"/>
      <c r="G4" s="656"/>
      <c r="H4" s="656"/>
      <c r="I4" s="656"/>
      <c r="J4" s="657"/>
      <c r="M4" s="21"/>
    </row>
    <row r="5" spans="1:18" ht="16.149999999999999" customHeight="1" x14ac:dyDescent="0.35">
      <c r="B5" s="262"/>
      <c r="C5" s="263"/>
      <c r="D5" s="264"/>
      <c r="E5" s="264"/>
      <c r="F5" s="264"/>
      <c r="G5" s="264"/>
      <c r="H5" s="265"/>
      <c r="I5" s="265"/>
      <c r="J5" s="266"/>
    </row>
    <row r="6" spans="1:18" ht="16.149999999999999" customHeight="1" x14ac:dyDescent="0.35">
      <c r="B6" s="18" t="s">
        <v>0</v>
      </c>
      <c r="C6" s="19"/>
      <c r="D6" s="645"/>
      <c r="E6" s="645"/>
      <c r="F6" s="19" t="s">
        <v>150</v>
      </c>
      <c r="G6" s="19"/>
      <c r="H6" s="19"/>
      <c r="I6" s="24"/>
      <c r="J6" s="25"/>
    </row>
    <row r="7" spans="1:18" ht="16.149999999999999" customHeight="1" x14ac:dyDescent="0.35">
      <c r="B7" s="26"/>
      <c r="C7" s="27"/>
      <c r="D7" s="27"/>
      <c r="E7" s="27"/>
      <c r="F7" s="27"/>
      <c r="G7" s="27"/>
      <c r="H7" s="27"/>
      <c r="I7" s="27"/>
      <c r="J7" s="28"/>
    </row>
    <row r="8" spans="1:18" ht="16.149999999999999" customHeight="1" x14ac:dyDescent="0.35">
      <c r="B8" s="26"/>
      <c r="C8" s="27"/>
      <c r="D8" s="27"/>
      <c r="E8" s="27"/>
      <c r="F8" s="27"/>
      <c r="G8" s="27"/>
      <c r="H8" s="27"/>
      <c r="I8" s="27"/>
      <c r="J8" s="28"/>
    </row>
    <row r="9" spans="1:18" ht="16.149999999999999" customHeight="1" x14ac:dyDescent="0.35">
      <c r="B9" s="642" t="s">
        <v>4</v>
      </c>
      <c r="C9" s="643"/>
      <c r="D9" s="643"/>
      <c r="E9" s="643"/>
      <c r="F9" s="643"/>
      <c r="G9" s="643"/>
      <c r="H9" s="643"/>
      <c r="I9" s="643"/>
      <c r="J9" s="644"/>
      <c r="L9" s="586" t="s">
        <v>505</v>
      </c>
      <c r="M9" s="586"/>
      <c r="N9" s="586"/>
      <c r="O9" s="586"/>
      <c r="P9" s="586"/>
      <c r="Q9" s="586"/>
      <c r="R9" s="586"/>
    </row>
    <row r="10" spans="1:18" ht="16.149999999999999" customHeight="1" x14ac:dyDescent="0.35">
      <c r="B10" s="30"/>
      <c r="C10" s="31"/>
      <c r="D10" s="31"/>
      <c r="E10" s="31"/>
      <c r="F10" s="31"/>
      <c r="G10" s="31"/>
      <c r="H10" s="31"/>
      <c r="I10" s="31"/>
      <c r="J10" s="32"/>
      <c r="L10" s="586"/>
      <c r="M10" s="586"/>
      <c r="N10" s="586"/>
      <c r="O10" s="586"/>
      <c r="P10" s="586"/>
      <c r="Q10" s="586"/>
      <c r="R10" s="586"/>
    </row>
    <row r="11" spans="1:18" ht="16.149999999999999" customHeight="1" x14ac:dyDescent="0.35">
      <c r="B11" s="646" t="s">
        <v>161</v>
      </c>
      <c r="C11" s="647"/>
      <c r="D11" s="647"/>
      <c r="E11" s="647"/>
      <c r="F11" s="647"/>
      <c r="G11" s="647"/>
      <c r="H11" s="647"/>
      <c r="I11" s="647"/>
      <c r="J11" s="648"/>
      <c r="L11" s="586"/>
      <c r="M11" s="586"/>
      <c r="N11" s="586"/>
      <c r="O11" s="586"/>
      <c r="P11" s="586"/>
      <c r="Q11" s="586"/>
      <c r="R11" s="586"/>
    </row>
    <row r="12" spans="1:18" ht="16.149999999999999" customHeight="1" x14ac:dyDescent="0.35">
      <c r="B12" s="34"/>
      <c r="C12" s="35"/>
      <c r="D12" s="35"/>
      <c r="E12" s="35"/>
      <c r="F12" s="35"/>
      <c r="G12" s="35"/>
      <c r="H12" s="35"/>
      <c r="I12" s="35"/>
      <c r="J12" s="36"/>
      <c r="L12" s="586"/>
      <c r="M12" s="586"/>
      <c r="N12" s="586"/>
      <c r="O12" s="586"/>
      <c r="P12" s="586"/>
      <c r="Q12" s="586"/>
      <c r="R12" s="586"/>
    </row>
    <row r="13" spans="1:18" ht="16.149999999999999" customHeight="1" x14ac:dyDescent="0.35">
      <c r="B13" s="37" t="s">
        <v>2</v>
      </c>
      <c r="C13" s="35"/>
      <c r="D13" s="35"/>
      <c r="E13" s="38" t="s">
        <v>3</v>
      </c>
      <c r="F13" s="35"/>
      <c r="G13" s="35"/>
      <c r="H13" s="35"/>
      <c r="I13" s="35"/>
      <c r="J13" s="36"/>
    </row>
    <row r="14" spans="1:18" ht="16.149999999999999" customHeight="1" x14ac:dyDescent="0.35">
      <c r="B14" s="37"/>
      <c r="C14" s="35"/>
      <c r="D14" s="35"/>
      <c r="E14" s="38"/>
      <c r="F14" s="35"/>
      <c r="G14" s="35"/>
      <c r="H14" s="35"/>
      <c r="I14" s="35"/>
      <c r="J14" s="36"/>
    </row>
    <row r="15" spans="1:18" ht="16.149999999999999" customHeight="1" x14ac:dyDescent="0.35">
      <c r="B15" s="37" t="s">
        <v>444</v>
      </c>
      <c r="C15" s="38"/>
      <c r="D15" s="35"/>
      <c r="E15" s="35"/>
      <c r="F15" s="35"/>
      <c r="G15" s="35"/>
      <c r="H15" s="35"/>
      <c r="I15" s="35"/>
      <c r="J15" s="36"/>
    </row>
    <row r="16" spans="1:18" ht="16.149999999999999" customHeight="1" x14ac:dyDescent="0.35">
      <c r="B16" s="37"/>
      <c r="C16" s="38"/>
      <c r="D16" s="35"/>
      <c r="E16" s="35"/>
      <c r="F16" s="35"/>
      <c r="G16" s="35"/>
      <c r="H16" s="35"/>
      <c r="I16" s="35"/>
      <c r="J16" s="36"/>
    </row>
    <row r="17" spans="2:18" ht="16.149999999999999" customHeight="1" x14ac:dyDescent="0.35">
      <c r="B17" s="37" t="s">
        <v>445</v>
      </c>
      <c r="C17" s="38"/>
      <c r="D17" s="35"/>
      <c r="E17" s="649"/>
      <c r="F17" s="650"/>
      <c r="G17" s="650"/>
      <c r="H17" s="650"/>
      <c r="I17" s="651"/>
      <c r="J17" s="39"/>
    </row>
    <row r="18" spans="2:18" ht="16.149999999999999" customHeight="1" x14ac:dyDescent="0.35">
      <c r="B18" s="37" t="s">
        <v>158</v>
      </c>
      <c r="C18" s="38"/>
      <c r="D18" s="35"/>
      <c r="E18" s="615"/>
      <c r="F18" s="616"/>
      <c r="G18" s="616"/>
      <c r="H18" s="616"/>
      <c r="I18" s="617"/>
      <c r="J18" s="39"/>
    </row>
    <row r="19" spans="2:18" ht="16.149999999999999" customHeight="1" x14ac:dyDescent="0.35">
      <c r="B19" s="37" t="s">
        <v>6</v>
      </c>
      <c r="C19" s="38"/>
      <c r="D19" s="35"/>
      <c r="E19" s="658"/>
      <c r="F19" s="659"/>
      <c r="G19" s="659"/>
      <c r="H19" s="659"/>
      <c r="I19" s="660"/>
      <c r="J19" s="36"/>
    </row>
    <row r="20" spans="2:18" ht="16.149999999999999" customHeight="1" x14ac:dyDescent="0.35">
      <c r="B20" s="37"/>
      <c r="C20" s="38"/>
      <c r="D20" s="35"/>
      <c r="E20" s="40"/>
      <c r="F20" s="35"/>
      <c r="G20" s="35"/>
      <c r="H20" s="35"/>
      <c r="I20" s="35"/>
      <c r="J20" s="36"/>
    </row>
    <row r="21" spans="2:18" ht="16.149999999999999" customHeight="1" x14ac:dyDescent="0.35">
      <c r="B21" s="37" t="s">
        <v>445</v>
      </c>
      <c r="C21" s="38"/>
      <c r="D21" s="35"/>
      <c r="E21" s="622"/>
      <c r="F21" s="622"/>
      <c r="G21" s="622"/>
      <c r="H21" s="622"/>
      <c r="I21" s="622"/>
      <c r="J21" s="36"/>
    </row>
    <row r="22" spans="2:18" ht="16.149999999999999" customHeight="1" x14ac:dyDescent="0.35">
      <c r="B22" s="37" t="s">
        <v>158</v>
      </c>
      <c r="C22" s="38"/>
      <c r="D22" s="35"/>
      <c r="E22" s="618"/>
      <c r="F22" s="618"/>
      <c r="G22" s="618"/>
      <c r="H22" s="618"/>
      <c r="I22" s="618"/>
      <c r="J22" s="36"/>
    </row>
    <row r="23" spans="2:18" ht="16.149999999999999" customHeight="1" x14ac:dyDescent="0.35">
      <c r="B23" s="37" t="s">
        <v>6</v>
      </c>
      <c r="C23" s="38"/>
      <c r="D23" s="35"/>
      <c r="E23" s="629"/>
      <c r="F23" s="629"/>
      <c r="G23" s="629"/>
      <c r="H23" s="629"/>
      <c r="I23" s="629"/>
      <c r="J23" s="36"/>
    </row>
    <row r="24" spans="2:18" ht="16.149999999999999" customHeight="1" x14ac:dyDescent="0.35">
      <c r="B24" s="37"/>
      <c r="C24" s="35"/>
      <c r="D24" s="35"/>
      <c r="E24" s="38"/>
      <c r="F24" s="35"/>
      <c r="G24" s="35"/>
      <c r="H24" s="35"/>
      <c r="I24" s="35"/>
      <c r="J24" s="36"/>
    </row>
    <row r="25" spans="2:18" ht="16.149999999999999" customHeight="1" x14ac:dyDescent="0.35">
      <c r="B25" s="37" t="s">
        <v>110</v>
      </c>
      <c r="C25" s="38"/>
      <c r="D25" s="35"/>
      <c r="E25" s="35"/>
      <c r="F25" s="35"/>
      <c r="G25" s="35"/>
      <c r="H25" s="35"/>
      <c r="I25" s="35"/>
      <c r="J25" s="36"/>
      <c r="L25" s="661" t="s">
        <v>506</v>
      </c>
      <c r="M25" s="661"/>
      <c r="N25" s="661"/>
      <c r="O25" s="661"/>
      <c r="P25" s="661"/>
      <c r="Q25" s="661"/>
      <c r="R25" s="661"/>
    </row>
    <row r="26" spans="2:18" ht="16.149999999999999" customHeight="1" x14ac:dyDescent="0.35">
      <c r="B26" s="37"/>
      <c r="C26" s="38"/>
      <c r="D26" s="35"/>
      <c r="E26" s="35"/>
      <c r="F26" s="35"/>
      <c r="G26" s="35"/>
      <c r="H26" s="35"/>
      <c r="I26" s="35"/>
      <c r="J26" s="36"/>
      <c r="L26" s="661"/>
      <c r="M26" s="661"/>
      <c r="N26" s="661"/>
      <c r="O26" s="661"/>
      <c r="P26" s="661"/>
      <c r="Q26" s="661"/>
      <c r="R26" s="661"/>
    </row>
    <row r="27" spans="2:18" ht="16.149999999999999" customHeight="1" x14ac:dyDescent="0.35">
      <c r="B27" s="37" t="s">
        <v>2</v>
      </c>
      <c r="C27" s="38"/>
      <c r="D27" s="35"/>
      <c r="E27" s="38" t="s">
        <v>3</v>
      </c>
      <c r="F27" s="35"/>
      <c r="G27" s="35"/>
      <c r="H27" s="35"/>
      <c r="I27" s="35"/>
      <c r="J27" s="36"/>
      <c r="L27" s="661"/>
      <c r="M27" s="661"/>
      <c r="N27" s="661"/>
      <c r="O27" s="661"/>
      <c r="P27" s="661"/>
      <c r="Q27" s="661"/>
      <c r="R27" s="661"/>
    </row>
    <row r="28" spans="2:18" ht="16.149999999999999" customHeight="1" x14ac:dyDescent="0.35">
      <c r="B28" s="37"/>
      <c r="C28" s="38"/>
      <c r="D28" s="35"/>
      <c r="E28" s="35"/>
      <c r="F28" s="35"/>
      <c r="G28" s="35"/>
      <c r="H28" s="35"/>
      <c r="I28" s="35"/>
      <c r="J28" s="36"/>
      <c r="L28" s="661"/>
      <c r="M28" s="661"/>
      <c r="N28" s="661"/>
      <c r="O28" s="661"/>
      <c r="P28" s="661"/>
      <c r="Q28" s="661"/>
      <c r="R28" s="661"/>
    </row>
    <row r="29" spans="2:18" ht="16.149999999999999" customHeight="1" x14ac:dyDescent="0.35">
      <c r="B29" s="37" t="s">
        <v>448</v>
      </c>
      <c r="C29" s="38"/>
      <c r="D29" s="35"/>
      <c r="E29" s="35"/>
      <c r="F29" s="35"/>
      <c r="G29" s="35"/>
      <c r="H29" s="35"/>
      <c r="I29" s="35"/>
      <c r="J29" s="36"/>
      <c r="L29" s="661"/>
      <c r="M29" s="661"/>
      <c r="N29" s="661"/>
      <c r="O29" s="661"/>
      <c r="P29" s="661"/>
      <c r="Q29" s="661"/>
      <c r="R29" s="661"/>
    </row>
    <row r="30" spans="2:18" ht="16.149999999999999" customHeight="1" x14ac:dyDescent="0.35">
      <c r="B30" s="37"/>
      <c r="C30" s="38"/>
      <c r="D30" s="35"/>
      <c r="E30" s="35"/>
      <c r="F30" s="35"/>
      <c r="G30" s="35"/>
      <c r="H30" s="35"/>
      <c r="I30" s="35"/>
      <c r="J30" s="36"/>
    </row>
    <row r="31" spans="2:18" ht="16.149999999999999" customHeight="1" x14ac:dyDescent="0.35">
      <c r="B31" s="37" t="s">
        <v>5</v>
      </c>
      <c r="C31" s="38"/>
      <c r="D31" s="35"/>
      <c r="E31" s="649"/>
      <c r="F31" s="650"/>
      <c r="G31" s="650"/>
      <c r="H31" s="650"/>
      <c r="I31" s="651"/>
      <c r="J31" s="39"/>
    </row>
    <row r="32" spans="2:18" ht="16.149999999999999" customHeight="1" x14ac:dyDescent="0.35">
      <c r="B32" s="37" t="s">
        <v>158</v>
      </c>
      <c r="C32" s="38"/>
      <c r="D32" s="35"/>
      <c r="E32" s="615"/>
      <c r="F32" s="616"/>
      <c r="G32" s="616"/>
      <c r="H32" s="616"/>
      <c r="I32" s="617"/>
      <c r="J32" s="39"/>
    </row>
    <row r="33" spans="2:18" ht="16.149999999999999" customHeight="1" x14ac:dyDescent="0.35">
      <c r="B33" s="37" t="s">
        <v>6</v>
      </c>
      <c r="C33" s="38"/>
      <c r="D33" s="35"/>
      <c r="E33" s="626"/>
      <c r="F33" s="627"/>
      <c r="G33" s="627"/>
      <c r="H33" s="627"/>
      <c r="I33" s="628"/>
      <c r="J33" s="36"/>
    </row>
    <row r="34" spans="2:18" ht="16.149999999999999" customHeight="1" x14ac:dyDescent="0.35">
      <c r="B34" s="37"/>
      <c r="C34" s="38"/>
      <c r="D34" s="35"/>
      <c r="E34" s="40"/>
      <c r="F34" s="35"/>
      <c r="G34" s="35"/>
      <c r="H34" s="35"/>
      <c r="I34" s="35"/>
      <c r="J34" s="36"/>
    </row>
    <row r="35" spans="2:18" ht="16.149999999999999" customHeight="1" x14ac:dyDescent="0.35">
      <c r="B35" s="37" t="s">
        <v>5</v>
      </c>
      <c r="C35" s="38"/>
      <c r="D35" s="35"/>
      <c r="E35" s="622"/>
      <c r="F35" s="622"/>
      <c r="G35" s="622"/>
      <c r="H35" s="622"/>
      <c r="I35" s="622"/>
      <c r="J35" s="36"/>
    </row>
    <row r="36" spans="2:18" ht="16.149999999999999" customHeight="1" x14ac:dyDescent="0.35">
      <c r="B36" s="37" t="s">
        <v>158</v>
      </c>
      <c r="C36" s="38"/>
      <c r="D36" s="35"/>
      <c r="E36" s="618"/>
      <c r="F36" s="618"/>
      <c r="G36" s="618"/>
      <c r="H36" s="618"/>
      <c r="I36" s="618"/>
      <c r="J36" s="36"/>
    </row>
    <row r="37" spans="2:18" ht="16.149999999999999" customHeight="1" x14ac:dyDescent="0.35">
      <c r="B37" s="37" t="s">
        <v>6</v>
      </c>
      <c r="C37" s="38"/>
      <c r="D37" s="35"/>
      <c r="E37" s="629"/>
      <c r="F37" s="629"/>
      <c r="G37" s="629"/>
      <c r="H37" s="629"/>
      <c r="I37" s="629"/>
      <c r="J37" s="36"/>
    </row>
    <row r="38" spans="2:18" ht="16.149999999999999" customHeight="1" x14ac:dyDescent="0.35">
      <c r="B38" s="100"/>
      <c r="C38" s="101"/>
      <c r="D38" s="101"/>
      <c r="E38" s="101"/>
      <c r="F38" s="101"/>
      <c r="G38" s="101"/>
      <c r="H38" s="101"/>
      <c r="I38" s="101"/>
      <c r="J38" s="102"/>
    </row>
    <row r="39" spans="2:18" ht="16.149999999999999" customHeight="1" x14ac:dyDescent="0.35">
      <c r="B39" s="37" t="s">
        <v>335</v>
      </c>
      <c r="C39" s="38"/>
      <c r="D39" s="35"/>
      <c r="E39" s="35"/>
      <c r="F39" s="35"/>
      <c r="G39" s="41"/>
      <c r="H39" s="35"/>
      <c r="I39" s="35"/>
      <c r="J39" s="36"/>
    </row>
    <row r="40" spans="2:18" ht="300" customHeight="1" x14ac:dyDescent="0.35">
      <c r="B40" s="603"/>
      <c r="C40" s="604"/>
      <c r="D40" s="604"/>
      <c r="E40" s="604"/>
      <c r="F40" s="604"/>
      <c r="G40" s="604"/>
      <c r="H40" s="604"/>
      <c r="I40" s="605"/>
      <c r="J40" s="99"/>
    </row>
    <row r="41" spans="2:18" ht="16.149999999999999" customHeight="1" x14ac:dyDescent="0.35">
      <c r="B41" s="85" t="str">
        <f>"Enintään 1500 merkkiä ("&amp;TEXT(LEN(N_EUrahoitustieto),"0")&amp;" käytetty)"</f>
        <v>Enintään 1500 merkkiä (0 käytetty)</v>
      </c>
      <c r="C41" s="40"/>
      <c r="D41" s="40"/>
      <c r="E41" s="40"/>
      <c r="F41" s="40"/>
      <c r="G41" s="40"/>
      <c r="H41" s="40"/>
      <c r="I41" s="40"/>
      <c r="J41" s="39"/>
    </row>
    <row r="42" spans="2:18" ht="16.149999999999999" customHeight="1" x14ac:dyDescent="0.35">
      <c r="B42" s="88"/>
      <c r="C42" s="93"/>
      <c r="D42" s="93"/>
      <c r="E42" s="93"/>
      <c r="F42" s="93"/>
      <c r="G42" s="93"/>
      <c r="H42" s="93"/>
      <c r="I42" s="93"/>
      <c r="J42" s="94"/>
    </row>
    <row r="43" spans="2:18" ht="15" customHeight="1" x14ac:dyDescent="0.35">
      <c r="B43" s="95" t="s">
        <v>334</v>
      </c>
      <c r="C43" s="96"/>
      <c r="D43" s="97"/>
      <c r="E43" s="97"/>
      <c r="F43" s="97"/>
      <c r="G43" s="97"/>
      <c r="H43" s="97"/>
      <c r="I43" s="97"/>
      <c r="J43" s="98"/>
    </row>
    <row r="44" spans="2:18" ht="15.5" x14ac:dyDescent="0.35">
      <c r="B44" s="635" t="s">
        <v>446</v>
      </c>
      <c r="C44" s="636"/>
      <c r="D44" s="636"/>
      <c r="E44" s="636"/>
      <c r="F44" s="636"/>
      <c r="G44" s="636"/>
      <c r="H44" s="636"/>
      <c r="I44" s="636"/>
      <c r="J44" s="637"/>
      <c r="L44" s="586" t="s">
        <v>476</v>
      </c>
      <c r="M44" s="586"/>
      <c r="N44" s="586"/>
      <c r="O44" s="586"/>
      <c r="P44" s="586"/>
      <c r="Q44" s="586"/>
      <c r="R44" s="586"/>
    </row>
    <row r="45" spans="2:18" ht="15.5" x14ac:dyDescent="0.35">
      <c r="B45" s="635"/>
      <c r="C45" s="636"/>
      <c r="D45" s="636"/>
      <c r="E45" s="636"/>
      <c r="F45" s="636"/>
      <c r="G45" s="636"/>
      <c r="H45" s="636"/>
      <c r="I45" s="636"/>
      <c r="J45" s="637"/>
      <c r="L45" s="586"/>
      <c r="M45" s="586"/>
      <c r="N45" s="586"/>
      <c r="O45" s="586"/>
      <c r="P45" s="586"/>
      <c r="Q45" s="586"/>
      <c r="R45" s="586"/>
    </row>
    <row r="46" spans="2:18" ht="16.149999999999999" customHeight="1" x14ac:dyDescent="0.35">
      <c r="B46" s="37"/>
      <c r="C46" s="38"/>
      <c r="D46" s="35"/>
      <c r="E46" s="35"/>
      <c r="F46" s="35"/>
      <c r="G46" s="35"/>
      <c r="H46" s="35"/>
      <c r="I46" s="35"/>
      <c r="J46" s="36"/>
      <c r="L46" s="586"/>
      <c r="M46" s="586"/>
      <c r="N46" s="586"/>
      <c r="O46" s="586"/>
      <c r="P46" s="586"/>
      <c r="Q46" s="586"/>
      <c r="R46" s="586"/>
    </row>
    <row r="47" spans="2:18" ht="16.149999999999999" customHeight="1" x14ac:dyDescent="0.35">
      <c r="B47" s="37" t="s">
        <v>2</v>
      </c>
      <c r="C47" s="35"/>
      <c r="D47" s="35"/>
      <c r="E47" s="38" t="s">
        <v>3</v>
      </c>
      <c r="F47" s="35"/>
      <c r="G47" s="35"/>
      <c r="H47" s="35"/>
      <c r="I47" s="35"/>
      <c r="J47" s="36"/>
    </row>
    <row r="48" spans="2:18" ht="16.149999999999999" customHeight="1" x14ac:dyDescent="0.35">
      <c r="B48" s="37"/>
      <c r="C48" s="38"/>
      <c r="D48" s="35"/>
      <c r="E48" s="38"/>
      <c r="F48" s="35"/>
      <c r="G48" s="35"/>
      <c r="H48" s="35"/>
      <c r="I48" s="35"/>
      <c r="J48" s="36"/>
    </row>
    <row r="49" spans="2:18" ht="16.149999999999999" customHeight="1" x14ac:dyDescent="0.35">
      <c r="B49" s="42" t="s">
        <v>138</v>
      </c>
      <c r="C49" s="43"/>
      <c r="D49" s="43"/>
      <c r="E49" s="43"/>
      <c r="F49" s="43"/>
      <c r="G49" s="43"/>
      <c r="H49" s="43"/>
      <c r="I49" s="43"/>
      <c r="J49" s="44"/>
      <c r="L49" s="45"/>
    </row>
    <row r="50" spans="2:18" ht="16.149999999999999" customHeight="1" x14ac:dyDescent="0.35">
      <c r="B50" s="46" t="s">
        <v>7</v>
      </c>
      <c r="C50" s="47"/>
      <c r="D50" s="47"/>
      <c r="E50" s="47"/>
      <c r="F50" s="47"/>
      <c r="G50" s="47"/>
      <c r="H50" s="47"/>
      <c r="I50" s="47"/>
      <c r="J50" s="48"/>
    </row>
    <row r="51" spans="2:18" ht="16.149999999999999" customHeight="1" x14ac:dyDescent="0.35">
      <c r="B51" s="600"/>
      <c r="C51" s="601"/>
      <c r="D51" s="601"/>
      <c r="E51" s="601"/>
      <c r="F51" s="601"/>
      <c r="G51" s="601"/>
      <c r="H51" s="601"/>
      <c r="I51" s="602"/>
      <c r="J51" s="49"/>
    </row>
    <row r="52" spans="2:18" ht="16.149999999999999" customHeight="1" x14ac:dyDescent="0.35">
      <c r="B52" s="50" t="s">
        <v>8</v>
      </c>
      <c r="C52" s="40"/>
      <c r="D52" s="40"/>
      <c r="E52" s="40"/>
      <c r="F52" s="40"/>
      <c r="G52" s="40"/>
      <c r="H52" s="40"/>
      <c r="I52" s="40"/>
      <c r="J52" s="49"/>
    </row>
    <row r="53" spans="2:18" ht="16.149999999999999" customHeight="1" x14ac:dyDescent="0.35">
      <c r="B53" s="600"/>
      <c r="C53" s="601"/>
      <c r="D53" s="601"/>
      <c r="E53" s="601"/>
      <c r="F53" s="601"/>
      <c r="G53" s="601"/>
      <c r="H53" s="601"/>
      <c r="I53" s="602"/>
      <c r="J53" s="49"/>
      <c r="M53" s="638" t="s">
        <v>572</v>
      </c>
      <c r="N53" s="638"/>
      <c r="O53" s="638"/>
      <c r="P53" s="638"/>
      <c r="Q53" s="638"/>
      <c r="R53" s="638"/>
    </row>
    <row r="54" spans="2:18" ht="16.149999999999999" customHeight="1" x14ac:dyDescent="0.35">
      <c r="B54" s="552" t="s">
        <v>565</v>
      </c>
      <c r="C54" s="38"/>
      <c r="D54" s="38"/>
      <c r="E54" s="38"/>
      <c r="F54" s="38"/>
      <c r="G54" s="38"/>
      <c r="H54" s="38"/>
      <c r="I54" s="38"/>
      <c r="J54" s="49"/>
      <c r="M54" s="638"/>
      <c r="N54" s="638"/>
      <c r="O54" s="638"/>
      <c r="P54" s="638"/>
      <c r="Q54" s="638"/>
      <c r="R54" s="638"/>
    </row>
    <row r="55" spans="2:18" ht="16.149999999999999" customHeight="1" x14ac:dyDescent="0.35">
      <c r="B55" s="634"/>
      <c r="C55" s="601"/>
      <c r="D55" s="601"/>
      <c r="E55" s="601"/>
      <c r="F55" s="601"/>
      <c r="G55" s="601"/>
      <c r="H55" s="601"/>
      <c r="I55" s="602"/>
      <c r="J55" s="49"/>
      <c r="M55" s="638"/>
      <c r="N55" s="638"/>
      <c r="O55" s="638"/>
      <c r="P55" s="638"/>
      <c r="Q55" s="638"/>
      <c r="R55" s="638"/>
    </row>
    <row r="56" spans="2:18" ht="16.149999999999999" customHeight="1" x14ac:dyDescent="0.35">
      <c r="B56" s="553" t="s">
        <v>566</v>
      </c>
      <c r="C56" s="51"/>
      <c r="D56" s="51"/>
      <c r="E56" s="52"/>
      <c r="F56" s="52"/>
      <c r="G56" s="53"/>
      <c r="H56" s="53"/>
      <c r="I56" s="51"/>
      <c r="J56" s="49"/>
      <c r="M56" s="638"/>
      <c r="N56" s="638"/>
      <c r="O56" s="638"/>
      <c r="P56" s="638"/>
      <c r="Q56" s="638"/>
      <c r="R56" s="638"/>
    </row>
    <row r="57" spans="2:18" ht="16.149999999999999" customHeight="1" x14ac:dyDescent="0.35">
      <c r="B57" s="631"/>
      <c r="C57" s="632"/>
      <c r="D57" s="632"/>
      <c r="E57" s="632"/>
      <c r="F57" s="632"/>
      <c r="G57" s="632"/>
      <c r="H57" s="632"/>
      <c r="I57" s="633"/>
      <c r="J57" s="49"/>
      <c r="M57" s="461"/>
    </row>
    <row r="58" spans="2:18" ht="16.149999999999999" customHeight="1" x14ac:dyDescent="0.35">
      <c r="B58" s="50" t="s">
        <v>111</v>
      </c>
      <c r="C58" s="51"/>
      <c r="D58" s="51"/>
      <c r="E58" s="52"/>
      <c r="F58" s="52"/>
      <c r="G58" s="53"/>
      <c r="H58" s="53"/>
      <c r="I58" s="51"/>
      <c r="J58" s="49"/>
    </row>
    <row r="59" spans="2:18" ht="16.149999999999999" customHeight="1" x14ac:dyDescent="0.35">
      <c r="B59" s="600"/>
      <c r="C59" s="601"/>
      <c r="D59" s="601"/>
      <c r="E59" s="601"/>
      <c r="F59" s="601"/>
      <c r="G59" s="601"/>
      <c r="H59" s="601"/>
      <c r="I59" s="602"/>
      <c r="J59" s="49"/>
    </row>
    <row r="60" spans="2:18" ht="16.149999999999999" customHeight="1" x14ac:dyDescent="0.35">
      <c r="B60" s="50" t="s">
        <v>162</v>
      </c>
      <c r="C60" s="51"/>
      <c r="D60" s="51"/>
      <c r="E60" s="52"/>
      <c r="F60" s="52"/>
      <c r="G60" s="53"/>
      <c r="H60" s="53"/>
      <c r="I60" s="51"/>
      <c r="J60" s="49"/>
    </row>
    <row r="61" spans="2:18" ht="16.149999999999999" customHeight="1" x14ac:dyDescent="0.35">
      <c r="B61" s="622"/>
      <c r="C61" s="622"/>
      <c r="D61" s="622"/>
      <c r="E61" s="622"/>
      <c r="F61" s="52"/>
      <c r="G61" s="53"/>
      <c r="H61" s="53"/>
      <c r="I61" s="51"/>
      <c r="J61" s="49"/>
    </row>
    <row r="62" spans="2:18" ht="16.149999999999999" customHeight="1" x14ac:dyDescent="0.35">
      <c r="B62" s="50" t="s">
        <v>112</v>
      </c>
      <c r="C62" s="51"/>
      <c r="D62" s="51"/>
      <c r="E62" s="52"/>
      <c r="F62" s="52"/>
      <c r="G62" s="52" t="s">
        <v>113</v>
      </c>
      <c r="H62" s="53"/>
      <c r="I62" s="51"/>
      <c r="J62" s="49"/>
    </row>
    <row r="63" spans="2:18" ht="16.149999999999999" customHeight="1" x14ac:dyDescent="0.35">
      <c r="B63" s="591"/>
      <c r="C63" s="592"/>
      <c r="D63" s="592"/>
      <c r="E63" s="593"/>
      <c r="F63" s="40"/>
      <c r="G63" s="600"/>
      <c r="H63" s="601"/>
      <c r="I63" s="602"/>
      <c r="J63" s="49"/>
    </row>
    <row r="64" spans="2:18" ht="16.149999999999999" customHeight="1" x14ac:dyDescent="0.35">
      <c r="B64" s="50" t="s">
        <v>114</v>
      </c>
      <c r="C64" s="51"/>
      <c r="D64" s="51"/>
      <c r="E64" s="52"/>
      <c r="F64" s="52"/>
      <c r="G64" s="54" t="s">
        <v>115</v>
      </c>
      <c r="H64" s="53"/>
      <c r="I64" s="51"/>
      <c r="J64" s="49"/>
    </row>
    <row r="65" spans="2:18" ht="16.149999999999999" customHeight="1" x14ac:dyDescent="0.35">
      <c r="B65" s="619"/>
      <c r="C65" s="620"/>
      <c r="D65" s="620"/>
      <c r="E65" s="621"/>
      <c r="F65" s="40"/>
      <c r="G65" s="603"/>
      <c r="H65" s="604"/>
      <c r="I65" s="605"/>
      <c r="J65" s="49"/>
      <c r="L65" s="597" t="s">
        <v>570</v>
      </c>
      <c r="M65" s="597"/>
      <c r="N65" s="597"/>
      <c r="O65" s="597"/>
      <c r="P65" s="597"/>
      <c r="Q65" s="597"/>
      <c r="R65" s="597"/>
    </row>
    <row r="66" spans="2:18" ht="16.149999999999999" customHeight="1" x14ac:dyDescent="0.35">
      <c r="B66" s="55" t="s">
        <v>152</v>
      </c>
      <c r="C66" s="56"/>
      <c r="D66" s="56"/>
      <c r="E66" s="56"/>
      <c r="F66" s="40"/>
      <c r="G66" s="40"/>
      <c r="H66" s="40"/>
      <c r="I66" s="40"/>
      <c r="J66" s="49"/>
      <c r="L66" s="597"/>
      <c r="M66" s="597"/>
      <c r="N66" s="597"/>
      <c r="O66" s="597"/>
      <c r="P66" s="597"/>
      <c r="Q66" s="597"/>
      <c r="R66" s="597"/>
    </row>
    <row r="67" spans="2:18" ht="16.149999999999999" customHeight="1" x14ac:dyDescent="0.35">
      <c r="B67" s="623"/>
      <c r="C67" s="624"/>
      <c r="D67" s="624"/>
      <c r="E67" s="625"/>
      <c r="F67" s="40"/>
      <c r="G67" s="40"/>
      <c r="H67" s="40"/>
      <c r="I67" s="40"/>
      <c r="J67" s="49"/>
      <c r="L67" s="597"/>
      <c r="M67" s="597"/>
      <c r="N67" s="597"/>
      <c r="O67" s="597"/>
      <c r="P67" s="597"/>
      <c r="Q67" s="597"/>
      <c r="R67" s="597"/>
    </row>
    <row r="68" spans="2:18" ht="16.149999999999999" customHeight="1" x14ac:dyDescent="0.35">
      <c r="B68" s="50" t="s">
        <v>251</v>
      </c>
      <c r="C68" s="51"/>
      <c r="D68" s="51"/>
      <c r="E68" s="52"/>
      <c r="F68" s="52"/>
      <c r="G68" s="53"/>
      <c r="H68" s="53"/>
      <c r="I68" s="51"/>
      <c r="J68" s="49"/>
      <c r="L68" s="597"/>
      <c r="M68" s="597"/>
      <c r="N68" s="597"/>
      <c r="O68" s="597"/>
      <c r="P68" s="597"/>
      <c r="Q68" s="597"/>
      <c r="R68" s="597"/>
    </row>
    <row r="69" spans="2:18" s="23" customFormat="1" ht="16.149999999999999" customHeight="1" x14ac:dyDescent="0.35">
      <c r="B69" s="600"/>
      <c r="C69" s="601"/>
      <c r="D69" s="601"/>
      <c r="E69" s="601"/>
      <c r="F69" s="601"/>
      <c r="G69" s="601"/>
      <c r="H69" s="601"/>
      <c r="I69" s="602"/>
      <c r="J69" s="49"/>
      <c r="L69" s="630" t="s">
        <v>508</v>
      </c>
      <c r="M69" s="630"/>
      <c r="N69" s="630"/>
      <c r="O69" s="630"/>
      <c r="P69" s="630"/>
      <c r="Q69" s="630"/>
      <c r="R69" s="630"/>
    </row>
    <row r="70" spans="2:18" s="23" customFormat="1" ht="16.149999999999999" customHeight="1" x14ac:dyDescent="0.35">
      <c r="B70" s="50" t="s">
        <v>252</v>
      </c>
      <c r="C70" s="51"/>
      <c r="D70" s="51"/>
      <c r="E70" s="52"/>
      <c r="F70" s="52" t="s">
        <v>253</v>
      </c>
      <c r="G70" s="53"/>
      <c r="H70" s="53"/>
      <c r="I70" s="51"/>
      <c r="J70" s="49"/>
      <c r="L70" s="630"/>
      <c r="M70" s="630"/>
      <c r="N70" s="630"/>
      <c r="O70" s="630"/>
      <c r="P70" s="630"/>
      <c r="Q70" s="630"/>
      <c r="R70" s="630"/>
    </row>
    <row r="71" spans="2:18" s="23" customFormat="1" ht="16.149999999999999" customHeight="1" x14ac:dyDescent="0.35">
      <c r="B71" s="591"/>
      <c r="C71" s="592"/>
      <c r="D71" s="593"/>
      <c r="E71" s="52"/>
      <c r="F71" s="594"/>
      <c r="G71" s="595"/>
      <c r="H71" s="595"/>
      <c r="I71" s="596"/>
      <c r="J71" s="49"/>
      <c r="L71" s="630"/>
      <c r="M71" s="630"/>
      <c r="N71" s="630"/>
      <c r="O71" s="630"/>
      <c r="P71" s="630"/>
      <c r="Q71" s="630"/>
      <c r="R71" s="630"/>
    </row>
    <row r="72" spans="2:18" s="23" customFormat="1" ht="16.149999999999999" customHeight="1" x14ac:dyDescent="0.35">
      <c r="B72" s="50"/>
      <c r="C72" s="51"/>
      <c r="D72" s="51"/>
      <c r="E72" s="52"/>
      <c r="F72" s="52"/>
      <c r="G72" s="53"/>
      <c r="H72" s="53"/>
      <c r="I72" s="51"/>
      <c r="J72" s="49"/>
      <c r="L72" s="630"/>
      <c r="M72" s="630"/>
      <c r="N72" s="630"/>
      <c r="O72" s="630"/>
      <c r="P72" s="630"/>
      <c r="Q72" s="630"/>
      <c r="R72" s="630"/>
    </row>
    <row r="73" spans="2:18" s="23" customFormat="1" ht="34.15" customHeight="1" x14ac:dyDescent="0.35">
      <c r="B73" s="50" t="s">
        <v>116</v>
      </c>
      <c r="C73" s="51"/>
      <c r="D73" s="51"/>
      <c r="E73" s="52"/>
      <c r="F73" s="52"/>
      <c r="G73" s="53"/>
      <c r="H73" s="53"/>
      <c r="I73" s="51"/>
      <c r="J73" s="49"/>
      <c r="L73" s="630"/>
      <c r="M73" s="630"/>
      <c r="N73" s="630"/>
      <c r="O73" s="630"/>
      <c r="P73" s="630"/>
      <c r="Q73" s="630"/>
      <c r="R73" s="630"/>
    </row>
    <row r="74" spans="2:18" s="23" customFormat="1" ht="16.149999999999999" customHeight="1" x14ac:dyDescent="0.35">
      <c r="B74" s="50"/>
      <c r="C74" s="51"/>
      <c r="D74" s="51"/>
      <c r="E74" s="52"/>
      <c r="F74" s="52"/>
      <c r="G74" s="53"/>
      <c r="H74" s="53"/>
      <c r="I74" s="51"/>
      <c r="J74" s="49"/>
      <c r="L74" s="305" t="s">
        <v>477</v>
      </c>
      <c r="M74" s="305"/>
      <c r="N74" s="305"/>
      <c r="O74" s="305"/>
      <c r="P74" s="305"/>
      <c r="Q74" s="305"/>
      <c r="R74" s="305"/>
    </row>
    <row r="75" spans="2:18" s="23" customFormat="1" ht="16.149999999999999" customHeight="1" x14ac:dyDescent="0.35">
      <c r="B75" s="37" t="s">
        <v>2</v>
      </c>
      <c r="C75" s="51"/>
      <c r="D75" s="51"/>
      <c r="E75" s="53" t="s">
        <v>3</v>
      </c>
      <c r="F75" s="52"/>
      <c r="G75" s="53"/>
      <c r="H75" s="53"/>
      <c r="I75" s="51"/>
      <c r="J75" s="49"/>
      <c r="L75" s="305"/>
      <c r="M75" s="305"/>
      <c r="N75" s="305"/>
      <c r="O75" s="305"/>
      <c r="P75" s="305"/>
      <c r="Q75" s="305"/>
      <c r="R75" s="305"/>
    </row>
    <row r="76" spans="2:18" s="23" customFormat="1" ht="30" customHeight="1" x14ac:dyDescent="0.35">
      <c r="B76" s="37"/>
      <c r="C76" s="51"/>
      <c r="D76" s="51"/>
      <c r="E76" s="38"/>
      <c r="F76" s="52"/>
      <c r="G76" s="53"/>
      <c r="H76" s="53"/>
      <c r="I76" s="51"/>
      <c r="J76" s="49"/>
      <c r="L76" s="305"/>
      <c r="M76" s="305"/>
      <c r="N76" s="305"/>
      <c r="O76" s="305"/>
      <c r="P76" s="305"/>
      <c r="Q76" s="305"/>
      <c r="R76" s="305"/>
    </row>
    <row r="77" spans="2:18" s="23" customFormat="1" ht="16.149999999999999" customHeight="1" x14ac:dyDescent="0.35">
      <c r="B77" s="37" t="s">
        <v>254</v>
      </c>
      <c r="C77" s="51"/>
      <c r="D77" s="51"/>
      <c r="E77" s="38"/>
      <c r="F77" s="52"/>
      <c r="G77" s="53"/>
      <c r="H77" s="53"/>
      <c r="I77" s="51"/>
      <c r="J77" s="49"/>
      <c r="L77" s="597" t="s">
        <v>507</v>
      </c>
      <c r="M77" s="597"/>
      <c r="N77" s="597"/>
      <c r="O77" s="597"/>
      <c r="P77" s="597"/>
      <c r="Q77" s="597"/>
      <c r="R77" s="597"/>
    </row>
    <row r="78" spans="2:18" s="23" customFormat="1" ht="16.149999999999999" customHeight="1" x14ac:dyDescent="0.35">
      <c r="B78" s="600"/>
      <c r="C78" s="601"/>
      <c r="D78" s="601"/>
      <c r="E78" s="601"/>
      <c r="F78" s="601"/>
      <c r="G78" s="601"/>
      <c r="H78" s="601"/>
      <c r="I78" s="602"/>
      <c r="J78" s="49"/>
      <c r="L78" s="597"/>
      <c r="M78" s="597"/>
      <c r="N78" s="597"/>
      <c r="O78" s="597"/>
      <c r="P78" s="597"/>
      <c r="Q78" s="597"/>
      <c r="R78" s="597"/>
    </row>
    <row r="79" spans="2:18" s="23" customFormat="1" ht="16.149999999999999" customHeight="1" x14ac:dyDescent="0.35">
      <c r="B79" s="37" t="s">
        <v>255</v>
      </c>
      <c r="C79" s="51"/>
      <c r="D79" s="51"/>
      <c r="E79" s="38"/>
      <c r="F79" s="52" t="s">
        <v>256</v>
      </c>
      <c r="G79" s="53"/>
      <c r="H79" s="53"/>
      <c r="I79" s="51"/>
      <c r="J79" s="49"/>
      <c r="L79" s="597"/>
      <c r="M79" s="597"/>
      <c r="N79" s="597"/>
      <c r="O79" s="597"/>
      <c r="P79" s="597"/>
      <c r="Q79" s="597"/>
      <c r="R79" s="597"/>
    </row>
    <row r="80" spans="2:18" s="58" customFormat="1" ht="16.149999999999999" customHeight="1" x14ac:dyDescent="0.35">
      <c r="B80" s="591"/>
      <c r="C80" s="592"/>
      <c r="D80" s="593"/>
      <c r="E80" s="38"/>
      <c r="F80" s="594"/>
      <c r="G80" s="595"/>
      <c r="H80" s="595"/>
      <c r="I80" s="596"/>
      <c r="J80" s="59"/>
      <c r="K80" s="485"/>
      <c r="L80" s="597"/>
      <c r="M80" s="597"/>
      <c r="N80" s="597"/>
      <c r="O80" s="597"/>
      <c r="P80" s="597"/>
      <c r="Q80" s="597"/>
      <c r="R80" s="597"/>
    </row>
    <row r="81" spans="2:20" ht="16.149999999999999" customHeight="1" x14ac:dyDescent="0.35">
      <c r="B81" s="37"/>
      <c r="C81" s="51"/>
      <c r="D81" s="51"/>
      <c r="E81" s="38"/>
      <c r="F81" s="52"/>
      <c r="G81" s="53"/>
      <c r="H81" s="53"/>
      <c r="I81" s="51"/>
      <c r="J81" s="49"/>
      <c r="K81" s="154"/>
      <c r="L81" s="597"/>
      <c r="M81" s="597"/>
      <c r="N81" s="597"/>
      <c r="O81" s="597"/>
      <c r="P81" s="597"/>
      <c r="Q81" s="597"/>
      <c r="R81" s="597"/>
    </row>
    <row r="82" spans="2:20" ht="16.149999999999999" customHeight="1" x14ac:dyDescent="0.35">
      <c r="B82" s="37" t="s">
        <v>116</v>
      </c>
      <c r="C82" s="51"/>
      <c r="D82" s="51"/>
      <c r="E82" s="38"/>
      <c r="F82" s="52"/>
      <c r="G82" s="53"/>
      <c r="H82" s="53"/>
      <c r="I82" s="51"/>
      <c r="J82" s="60"/>
      <c r="K82" s="154"/>
      <c r="L82" s="597"/>
      <c r="M82" s="597"/>
      <c r="N82" s="597"/>
      <c r="O82" s="597"/>
      <c r="P82" s="597"/>
      <c r="Q82" s="597"/>
      <c r="R82" s="597"/>
    </row>
    <row r="83" spans="2:20" ht="16.149999999999999" customHeight="1" x14ac:dyDescent="0.35">
      <c r="B83" s="37"/>
      <c r="C83" s="51"/>
      <c r="D83" s="51"/>
      <c r="E83" s="38"/>
      <c r="F83" s="52"/>
      <c r="G83" s="53"/>
      <c r="H83" s="53"/>
      <c r="I83" s="51"/>
      <c r="J83" s="60"/>
      <c r="K83" s="154"/>
      <c r="L83" s="597"/>
      <c r="M83" s="597"/>
      <c r="N83" s="597"/>
      <c r="O83" s="597"/>
      <c r="P83" s="597"/>
      <c r="Q83" s="597"/>
      <c r="R83" s="597"/>
    </row>
    <row r="84" spans="2:20" ht="16.149999999999999" customHeight="1" x14ac:dyDescent="0.35">
      <c r="B84" s="37" t="s">
        <v>2</v>
      </c>
      <c r="C84" s="51"/>
      <c r="D84" s="51"/>
      <c r="E84" s="53" t="s">
        <v>3</v>
      </c>
      <c r="F84" s="61"/>
      <c r="G84" s="53"/>
      <c r="H84" s="53"/>
      <c r="I84" s="51"/>
      <c r="J84" s="60"/>
      <c r="K84" s="154"/>
      <c r="L84" s="597"/>
      <c r="M84" s="597"/>
      <c r="N84" s="597"/>
      <c r="O84" s="597"/>
      <c r="P84" s="597"/>
      <c r="Q84" s="597"/>
      <c r="R84" s="597"/>
    </row>
    <row r="85" spans="2:20" ht="16.149999999999999" customHeight="1" x14ac:dyDescent="0.35">
      <c r="B85" s="62"/>
      <c r="C85" s="63"/>
      <c r="D85" s="63"/>
      <c r="E85" s="64"/>
      <c r="F85" s="64"/>
      <c r="G85" s="65"/>
      <c r="H85" s="65"/>
      <c r="I85" s="63"/>
      <c r="J85" s="66"/>
    </row>
    <row r="86" spans="2:20" ht="16.149999999999999" customHeight="1" x14ac:dyDescent="0.35">
      <c r="B86" s="67" t="s">
        <v>493</v>
      </c>
      <c r="C86" s="68"/>
      <c r="D86" s="69"/>
      <c r="E86" s="69"/>
      <c r="F86" s="69"/>
      <c r="G86" s="69"/>
      <c r="H86" s="69"/>
      <c r="I86" s="69"/>
      <c r="J86" s="70"/>
      <c r="L86" s="598"/>
      <c r="M86" s="599"/>
      <c r="N86" s="599"/>
      <c r="O86" s="599"/>
      <c r="P86" s="599"/>
      <c r="Q86" s="599"/>
      <c r="R86" s="599"/>
      <c r="S86" s="154"/>
      <c r="T86" s="154"/>
    </row>
    <row r="87" spans="2:20" ht="16.149999999999999" customHeight="1" x14ac:dyDescent="0.35">
      <c r="B87" s="612" t="s">
        <v>458</v>
      </c>
      <c r="C87" s="613"/>
      <c r="D87" s="613"/>
      <c r="E87" s="613"/>
      <c r="F87" s="613"/>
      <c r="G87" s="613"/>
      <c r="H87" s="613"/>
      <c r="I87" s="613"/>
      <c r="J87" s="614"/>
      <c r="L87" s="599"/>
      <c r="M87" s="599"/>
      <c r="N87" s="599"/>
      <c r="O87" s="599"/>
      <c r="P87" s="599"/>
      <c r="Q87" s="599"/>
      <c r="R87" s="599"/>
      <c r="S87" s="488"/>
      <c r="T87" s="154"/>
    </row>
    <row r="88" spans="2:20" ht="16.149999999999999" customHeight="1" x14ac:dyDescent="0.35">
      <c r="B88" s="612"/>
      <c r="C88" s="613"/>
      <c r="D88" s="613"/>
      <c r="E88" s="613"/>
      <c r="F88" s="613"/>
      <c r="G88" s="613"/>
      <c r="H88" s="613"/>
      <c r="I88" s="613"/>
      <c r="J88" s="614"/>
      <c r="L88" s="599"/>
      <c r="M88" s="599"/>
      <c r="N88" s="599"/>
      <c r="O88" s="599"/>
      <c r="P88" s="599"/>
      <c r="Q88" s="599"/>
      <c r="R88" s="599"/>
      <c r="S88" s="488"/>
      <c r="T88" s="154"/>
    </row>
    <row r="89" spans="2:20" ht="16.149999999999999" customHeight="1" x14ac:dyDescent="0.35">
      <c r="B89" s="71"/>
      <c r="C89" s="72"/>
      <c r="D89" s="72"/>
      <c r="E89" s="72"/>
      <c r="F89" s="72"/>
      <c r="G89" s="72"/>
      <c r="H89" s="72"/>
      <c r="I89" s="72"/>
      <c r="J89" s="60"/>
      <c r="L89" s="599"/>
      <c r="M89" s="599"/>
      <c r="N89" s="599"/>
      <c r="O89" s="599"/>
      <c r="P89" s="599"/>
      <c r="Q89" s="599"/>
      <c r="R89" s="599"/>
      <c r="S89" s="488"/>
      <c r="T89" s="154"/>
    </row>
    <row r="90" spans="2:20" ht="16.149999999999999" customHeight="1" x14ac:dyDescent="0.35">
      <c r="B90" s="37" t="s">
        <v>2</v>
      </c>
      <c r="C90" s="51"/>
      <c r="D90" s="51"/>
      <c r="E90" s="53" t="s">
        <v>3</v>
      </c>
      <c r="F90" s="61"/>
      <c r="G90" s="53"/>
      <c r="H90" s="74"/>
      <c r="I90" s="51"/>
      <c r="J90" s="60"/>
      <c r="L90" s="599"/>
      <c r="M90" s="599"/>
      <c r="N90" s="599"/>
      <c r="O90" s="599"/>
      <c r="P90" s="599"/>
      <c r="Q90" s="599"/>
      <c r="R90" s="599"/>
      <c r="S90" s="488"/>
      <c r="T90" s="154"/>
    </row>
    <row r="91" spans="2:20" ht="16.149999999999999" customHeight="1" x14ac:dyDescent="0.35">
      <c r="B91" s="37"/>
      <c r="C91" s="51"/>
      <c r="D91" s="51"/>
      <c r="E91" s="38"/>
      <c r="F91" s="61"/>
      <c r="G91" s="53"/>
      <c r="H91" s="53"/>
      <c r="I91" s="51"/>
      <c r="J91" s="60"/>
      <c r="L91" s="599"/>
      <c r="M91" s="599"/>
      <c r="N91" s="599"/>
      <c r="O91" s="599"/>
      <c r="P91" s="599"/>
      <c r="Q91" s="599"/>
      <c r="R91" s="599"/>
      <c r="S91" s="488"/>
      <c r="T91" s="154"/>
    </row>
    <row r="92" spans="2:20" ht="16.149999999999999" customHeight="1" x14ac:dyDescent="0.35">
      <c r="B92" s="606" t="s">
        <v>580</v>
      </c>
      <c r="C92" s="607"/>
      <c r="D92" s="607"/>
      <c r="E92" s="607"/>
      <c r="F92" s="607"/>
      <c r="G92" s="607"/>
      <c r="H92" s="607"/>
      <c r="I92" s="607"/>
      <c r="J92" s="608"/>
      <c r="L92" s="488"/>
      <c r="M92" s="488"/>
      <c r="N92" s="488"/>
      <c r="O92" s="488"/>
      <c r="P92" s="488"/>
      <c r="Q92" s="488"/>
      <c r="R92" s="488"/>
      <c r="S92" s="488"/>
      <c r="T92" s="154"/>
    </row>
    <row r="93" spans="2:20" ht="16.149999999999999" customHeight="1" x14ac:dyDescent="0.35">
      <c r="B93" s="588" t="s">
        <v>463</v>
      </c>
      <c r="C93" s="589"/>
      <c r="D93" s="589"/>
      <c r="E93" s="589"/>
      <c r="F93" s="589"/>
      <c r="G93" s="589"/>
      <c r="H93" s="589"/>
      <c r="I93" s="589"/>
      <c r="J93" s="590"/>
      <c r="L93" s="587" t="s">
        <v>588</v>
      </c>
      <c r="M93" s="587"/>
      <c r="N93" s="587"/>
      <c r="O93" s="587"/>
      <c r="P93" s="587"/>
      <c r="Q93" s="587"/>
      <c r="R93" s="587"/>
      <c r="S93" s="488"/>
      <c r="T93" s="154"/>
    </row>
    <row r="94" spans="2:20" ht="16.149999999999999" customHeight="1" x14ac:dyDescent="0.35">
      <c r="B94" s="588"/>
      <c r="C94" s="589"/>
      <c r="D94" s="589"/>
      <c r="E94" s="589"/>
      <c r="F94" s="589"/>
      <c r="G94" s="589"/>
      <c r="H94" s="589"/>
      <c r="I94" s="589"/>
      <c r="J94" s="590"/>
      <c r="L94" s="587"/>
      <c r="M94" s="587"/>
      <c r="N94" s="587"/>
      <c r="O94" s="587"/>
      <c r="P94" s="587"/>
      <c r="Q94" s="587"/>
      <c r="R94" s="587"/>
      <c r="S94" s="488"/>
      <c r="T94" s="154"/>
    </row>
    <row r="95" spans="2:20" ht="16.149999999999999" customHeight="1" x14ac:dyDescent="0.35">
      <c r="B95" s="588"/>
      <c r="C95" s="589"/>
      <c r="D95" s="589"/>
      <c r="E95" s="589"/>
      <c r="F95" s="589"/>
      <c r="G95" s="589"/>
      <c r="H95" s="589"/>
      <c r="I95" s="589"/>
      <c r="J95" s="590"/>
      <c r="L95" s="587"/>
      <c r="M95" s="587"/>
      <c r="N95" s="587"/>
      <c r="O95" s="587"/>
      <c r="P95" s="587"/>
      <c r="Q95" s="587"/>
      <c r="R95" s="587"/>
      <c r="S95" s="488"/>
      <c r="T95" s="154"/>
    </row>
    <row r="96" spans="2:20" ht="16.149999999999999" customHeight="1" x14ac:dyDescent="0.35">
      <c r="B96" s="588"/>
      <c r="C96" s="589"/>
      <c r="D96" s="589"/>
      <c r="E96" s="589"/>
      <c r="F96" s="589"/>
      <c r="G96" s="589"/>
      <c r="H96" s="589"/>
      <c r="I96" s="589"/>
      <c r="J96" s="590"/>
      <c r="L96" s="587"/>
      <c r="M96" s="587"/>
      <c r="N96" s="587"/>
      <c r="O96" s="587"/>
      <c r="P96" s="587"/>
      <c r="Q96" s="587"/>
      <c r="R96" s="587"/>
      <c r="S96" s="488"/>
      <c r="T96" s="154"/>
    </row>
    <row r="97" spans="2:20" ht="63.65" customHeight="1" x14ac:dyDescent="0.35">
      <c r="B97" s="75"/>
      <c r="C97" s="76"/>
      <c r="D97" s="76"/>
      <c r="E97" s="76"/>
      <c r="F97" s="76"/>
      <c r="G97" s="76"/>
      <c r="H97" s="76"/>
      <c r="I97" s="76"/>
      <c r="J97" s="77"/>
      <c r="L97" s="587"/>
      <c r="M97" s="587"/>
      <c r="N97" s="587"/>
      <c r="O97" s="587"/>
      <c r="P97" s="587"/>
      <c r="Q97" s="587"/>
      <c r="R97" s="587"/>
      <c r="S97" s="488"/>
      <c r="T97" s="154"/>
    </row>
    <row r="98" spans="2:20" ht="16.149999999999999" customHeight="1" x14ac:dyDescent="0.35">
      <c r="B98" s="75" t="s">
        <v>247</v>
      </c>
      <c r="C98" s="76"/>
      <c r="D98" s="76"/>
      <c r="E98" s="76"/>
      <c r="F98" s="76"/>
      <c r="G98" s="76"/>
      <c r="H98" s="76"/>
      <c r="I98" s="76"/>
      <c r="J98" s="77"/>
      <c r="L98" s="587"/>
      <c r="M98" s="587"/>
      <c r="N98" s="587"/>
      <c r="O98" s="587"/>
      <c r="P98" s="587"/>
      <c r="Q98" s="587"/>
      <c r="R98" s="587"/>
      <c r="S98" s="488"/>
      <c r="T98" s="154"/>
    </row>
    <row r="99" spans="2:20" ht="16.149999999999999" customHeight="1" x14ac:dyDescent="0.35">
      <c r="B99" s="609"/>
      <c r="C99" s="610"/>
      <c r="D99" s="610"/>
      <c r="E99" s="610"/>
      <c r="F99" s="610"/>
      <c r="G99" s="610"/>
      <c r="H99" s="610"/>
      <c r="I99" s="611"/>
      <c r="J99" s="60"/>
      <c r="L99" s="587"/>
      <c r="M99" s="587"/>
      <c r="N99" s="587"/>
      <c r="O99" s="587"/>
      <c r="P99" s="587"/>
      <c r="Q99" s="587"/>
      <c r="R99" s="587"/>
      <c r="T99" s="154"/>
    </row>
    <row r="100" spans="2:20" ht="16.149999999999999" customHeight="1" x14ac:dyDescent="0.35">
      <c r="B100" s="90" t="s">
        <v>595</v>
      </c>
      <c r="C100" s="347"/>
      <c r="D100" s="347"/>
      <c r="E100" s="347"/>
      <c r="F100" s="347"/>
      <c r="G100" s="347"/>
      <c r="H100" s="347"/>
      <c r="I100" s="347"/>
      <c r="J100" s="78"/>
      <c r="T100" s="154"/>
    </row>
    <row r="101" spans="2:20" ht="16.149999999999999" customHeight="1" x14ac:dyDescent="0.35">
      <c r="B101" s="609"/>
      <c r="C101" s="610"/>
      <c r="D101" s="611"/>
      <c r="E101" s="347"/>
      <c r="F101" s="347"/>
      <c r="G101" s="347"/>
      <c r="H101" s="347"/>
      <c r="I101" s="347"/>
      <c r="J101" s="60"/>
      <c r="T101" s="154"/>
    </row>
    <row r="102" spans="2:20" ht="16.149999999999999" customHeight="1" x14ac:dyDescent="0.35">
      <c r="B102" s="407" t="s">
        <v>247</v>
      </c>
      <c r="C102" s="408"/>
      <c r="D102" s="408"/>
      <c r="E102" s="408"/>
      <c r="F102" s="408"/>
      <c r="G102" s="408"/>
      <c r="H102" s="408"/>
      <c r="I102" s="408"/>
      <c r="J102" s="60"/>
      <c r="T102" s="154"/>
    </row>
    <row r="103" spans="2:20" ht="16.149999999999999" customHeight="1" x14ac:dyDescent="0.35">
      <c r="B103" s="609"/>
      <c r="C103" s="610"/>
      <c r="D103" s="610"/>
      <c r="E103" s="610"/>
      <c r="F103" s="610"/>
      <c r="G103" s="610"/>
      <c r="H103" s="610"/>
      <c r="I103" s="611"/>
      <c r="J103" s="60"/>
      <c r="T103" s="154"/>
    </row>
    <row r="104" spans="2:20" ht="16.149999999999999" customHeight="1" x14ac:dyDescent="0.35">
      <c r="B104" s="90" t="s">
        <v>595</v>
      </c>
      <c r="C104" s="347"/>
      <c r="D104" s="347"/>
      <c r="E104" s="347"/>
      <c r="F104" s="347"/>
      <c r="G104" s="347"/>
      <c r="H104" s="347"/>
      <c r="I104" s="347"/>
      <c r="J104" s="60"/>
      <c r="T104" s="154"/>
    </row>
    <row r="105" spans="2:20" ht="16.149999999999999" customHeight="1" x14ac:dyDescent="0.35">
      <c r="B105" s="609"/>
      <c r="C105" s="610"/>
      <c r="D105" s="611"/>
      <c r="E105" s="347"/>
      <c r="F105" s="347"/>
      <c r="G105" s="347"/>
      <c r="H105" s="347"/>
      <c r="I105" s="347"/>
      <c r="J105" s="60"/>
      <c r="T105" s="154"/>
    </row>
    <row r="106" spans="2:20" ht="16.149999999999999" customHeight="1" x14ac:dyDescent="0.35">
      <c r="B106" s="407" t="s">
        <v>247</v>
      </c>
      <c r="C106" s="408"/>
      <c r="D106" s="408"/>
      <c r="E106" s="408"/>
      <c r="F106" s="408"/>
      <c r="G106" s="408"/>
      <c r="H106" s="408"/>
      <c r="I106" s="408"/>
      <c r="J106" s="60"/>
      <c r="T106" s="154"/>
    </row>
    <row r="107" spans="2:20" ht="16.149999999999999" customHeight="1" x14ac:dyDescent="0.35">
      <c r="B107" s="609"/>
      <c r="C107" s="610"/>
      <c r="D107" s="610"/>
      <c r="E107" s="610"/>
      <c r="F107" s="610"/>
      <c r="G107" s="610"/>
      <c r="H107" s="610"/>
      <c r="I107" s="611"/>
      <c r="J107" s="60"/>
      <c r="T107" s="154"/>
    </row>
    <row r="108" spans="2:20" ht="16.149999999999999" customHeight="1" x14ac:dyDescent="0.35">
      <c r="B108" s="90" t="s">
        <v>595</v>
      </c>
      <c r="C108" s="347"/>
      <c r="D108" s="347"/>
      <c r="E108" s="347"/>
      <c r="F108" s="347"/>
      <c r="G108" s="347"/>
      <c r="H108" s="347"/>
      <c r="I108" s="347"/>
      <c r="J108" s="60"/>
      <c r="T108" s="154"/>
    </row>
    <row r="109" spans="2:20" ht="16.149999999999999" customHeight="1" x14ac:dyDescent="0.35">
      <c r="B109" s="609"/>
      <c r="C109" s="610"/>
      <c r="D109" s="611"/>
      <c r="E109" s="347"/>
      <c r="F109" s="347"/>
      <c r="G109" s="347"/>
      <c r="H109" s="347"/>
      <c r="I109" s="347"/>
      <c r="J109" s="60"/>
      <c r="T109" s="154"/>
    </row>
    <row r="110" spans="2:20" ht="16.149999999999999" customHeight="1" x14ac:dyDescent="0.35">
      <c r="B110" s="79"/>
      <c r="C110" s="80"/>
      <c r="D110" s="80"/>
      <c r="E110" s="80"/>
      <c r="F110" s="80"/>
      <c r="G110" s="80"/>
      <c r="H110" s="80"/>
      <c r="I110" s="81"/>
      <c r="J110" s="66"/>
      <c r="T110" s="154"/>
    </row>
    <row r="111" spans="2:20" ht="16.149999999999999" customHeight="1" x14ac:dyDescent="0.35">
      <c r="B111" s="67" t="s">
        <v>9</v>
      </c>
      <c r="C111" s="69"/>
      <c r="D111" s="69"/>
      <c r="E111" s="69"/>
      <c r="F111" s="69"/>
      <c r="G111" s="69"/>
      <c r="H111" s="69"/>
      <c r="I111" s="69"/>
      <c r="J111" s="82"/>
      <c r="L111" s="83"/>
    </row>
    <row r="112" spans="2:20" ht="16.149999999999999" customHeight="1" x14ac:dyDescent="0.35">
      <c r="B112" s="84"/>
      <c r="C112" s="72"/>
      <c r="D112" s="72"/>
      <c r="E112" s="72"/>
      <c r="F112" s="72"/>
      <c r="G112" s="72"/>
      <c r="H112" s="72"/>
      <c r="I112" s="72"/>
      <c r="J112" s="60"/>
    </row>
    <row r="113" spans="2:18" ht="16.149999999999999" customHeight="1" x14ac:dyDescent="0.35">
      <c r="B113" s="71" t="s">
        <v>229</v>
      </c>
      <c r="C113" s="72"/>
      <c r="D113" s="72"/>
      <c r="E113" s="72"/>
      <c r="F113" s="73"/>
      <c r="G113" s="72"/>
      <c r="H113" s="72"/>
      <c r="I113" s="72"/>
      <c r="J113" s="60"/>
      <c r="L113" s="29" t="s">
        <v>11</v>
      </c>
      <c r="M113" s="29"/>
      <c r="N113" s="29"/>
      <c r="O113" s="29"/>
      <c r="P113" s="29"/>
      <c r="Q113" s="29"/>
      <c r="R113" s="29"/>
    </row>
    <row r="114" spans="2:18" ht="16.149999999999999" customHeight="1" x14ac:dyDescent="0.35">
      <c r="B114" s="453" t="s">
        <v>456</v>
      </c>
      <c r="C114" s="72"/>
      <c r="D114" s="72"/>
      <c r="E114" s="72"/>
      <c r="F114" s="72"/>
      <c r="G114" s="72"/>
      <c r="H114" s="74"/>
      <c r="I114" s="72"/>
      <c r="J114" s="60"/>
      <c r="L114" s="585" t="s">
        <v>12</v>
      </c>
      <c r="M114" s="585"/>
      <c r="N114" s="585"/>
      <c r="O114" s="585"/>
      <c r="P114" s="585"/>
      <c r="Q114" s="585"/>
      <c r="R114" s="585"/>
    </row>
    <row r="115" spans="2:18" ht="16.149999999999999" customHeight="1" x14ac:dyDescent="0.35">
      <c r="B115" s="37" t="s">
        <v>2</v>
      </c>
      <c r="C115" s="51"/>
      <c r="D115" s="51"/>
      <c r="E115" s="53" t="s">
        <v>3</v>
      </c>
      <c r="F115" s="61"/>
      <c r="G115" s="72"/>
      <c r="H115" s="74"/>
      <c r="I115" s="72"/>
      <c r="J115" s="60"/>
      <c r="L115" s="585"/>
      <c r="M115" s="585"/>
      <c r="N115" s="585"/>
      <c r="O115" s="585"/>
      <c r="P115" s="585"/>
      <c r="Q115" s="585"/>
      <c r="R115" s="585"/>
    </row>
    <row r="116" spans="2:18" ht="16.149999999999999" customHeight="1" x14ac:dyDescent="0.35">
      <c r="B116" s="71"/>
      <c r="C116" s="72"/>
      <c r="D116" s="72"/>
      <c r="E116" s="72"/>
      <c r="F116" s="72"/>
      <c r="G116" s="72"/>
      <c r="H116" s="72"/>
      <c r="I116" s="72"/>
      <c r="J116" s="60"/>
      <c r="L116" s="29" t="s">
        <v>13</v>
      </c>
      <c r="M116" s="29"/>
      <c r="N116" s="29"/>
      <c r="O116" s="29"/>
      <c r="P116" s="29"/>
      <c r="Q116" s="29"/>
      <c r="R116" s="29"/>
    </row>
    <row r="117" spans="2:18" ht="16.149999999999999" customHeight="1" x14ac:dyDescent="0.35">
      <c r="B117" s="71"/>
      <c r="C117" s="72"/>
      <c r="D117" s="72"/>
      <c r="E117" s="72"/>
      <c r="F117" s="72"/>
      <c r="G117" s="72"/>
      <c r="H117" s="72"/>
      <c r="I117" s="72"/>
      <c r="J117" s="60"/>
      <c r="L117" s="29" t="s">
        <v>14</v>
      </c>
      <c r="M117" s="29"/>
      <c r="N117" s="29"/>
      <c r="O117" s="29"/>
      <c r="P117" s="29"/>
      <c r="Q117" s="29"/>
      <c r="R117" s="29"/>
    </row>
    <row r="118" spans="2:18" ht="16.149999999999999" customHeight="1" x14ac:dyDescent="0.35">
      <c r="B118" s="85"/>
      <c r="C118" s="52"/>
      <c r="D118" s="52"/>
      <c r="E118" s="52"/>
      <c r="F118" s="52"/>
      <c r="G118" s="52"/>
      <c r="H118" s="52"/>
      <c r="I118" s="52"/>
      <c r="J118" s="49"/>
      <c r="L118" s="463" t="s">
        <v>15</v>
      </c>
      <c r="M118" s="29"/>
      <c r="N118" s="29"/>
      <c r="O118" s="29"/>
      <c r="P118" s="29"/>
      <c r="Q118" s="29"/>
      <c r="R118" s="29"/>
    </row>
    <row r="119" spans="2:18" ht="16.149999999999999" customHeight="1" x14ac:dyDescent="0.35">
      <c r="B119" s="86" t="s">
        <v>10</v>
      </c>
      <c r="C119" s="52"/>
      <c r="D119" s="52"/>
      <c r="E119" s="52"/>
      <c r="F119" s="52"/>
      <c r="G119" s="52"/>
      <c r="H119" s="52"/>
      <c r="I119" s="52"/>
      <c r="J119" s="49"/>
    </row>
    <row r="120" spans="2:18" ht="16.149999999999999" customHeight="1" x14ac:dyDescent="0.35">
      <c r="B120" s="86"/>
      <c r="C120" s="52"/>
      <c r="D120" s="52"/>
      <c r="E120" s="52"/>
      <c r="F120" s="52"/>
      <c r="G120" s="52"/>
      <c r="H120" s="52"/>
      <c r="I120" s="52"/>
      <c r="J120" s="49"/>
    </row>
    <row r="121" spans="2:18" ht="16.149999999999999" customHeight="1" x14ac:dyDescent="0.35">
      <c r="B121" s="85" t="s">
        <v>163</v>
      </c>
      <c r="C121" s="52"/>
      <c r="D121" s="52"/>
      <c r="E121" s="52"/>
      <c r="F121" s="52"/>
      <c r="G121" s="52"/>
      <c r="H121" s="52"/>
      <c r="I121" s="52"/>
      <c r="J121" s="49"/>
      <c r="L121" s="586" t="s">
        <v>509</v>
      </c>
      <c r="M121" s="586"/>
      <c r="N121" s="586"/>
      <c r="O121" s="586"/>
      <c r="P121" s="586"/>
      <c r="Q121" s="586"/>
      <c r="R121" s="586"/>
    </row>
    <row r="122" spans="2:18" ht="300" customHeight="1" x14ac:dyDescent="0.35">
      <c r="B122" s="603"/>
      <c r="C122" s="604"/>
      <c r="D122" s="604"/>
      <c r="E122" s="604"/>
      <c r="F122" s="604"/>
      <c r="G122" s="604"/>
      <c r="H122" s="604"/>
      <c r="I122" s="605"/>
      <c r="J122" s="87"/>
      <c r="L122" s="586"/>
      <c r="M122" s="586"/>
      <c r="N122" s="586"/>
      <c r="O122" s="586"/>
      <c r="P122" s="586"/>
      <c r="Q122" s="586"/>
      <c r="R122" s="586"/>
    </row>
    <row r="123" spans="2:18" ht="16.149999999999999" customHeight="1" x14ac:dyDescent="0.35">
      <c r="B123" s="88" t="str">
        <f>"1500 merkkiä ("&amp;TEXT(LEN(B122),"0")&amp;" käytetty)"</f>
        <v>1500 merkkiä (0 käytetty)</v>
      </c>
      <c r="C123" s="64"/>
      <c r="D123" s="64"/>
      <c r="E123" s="64"/>
      <c r="F123" s="64"/>
      <c r="G123" s="64"/>
      <c r="H123" s="64"/>
      <c r="I123" s="64"/>
      <c r="J123" s="89"/>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35:I35"/>
    <mergeCell ref="E36:I36"/>
    <mergeCell ref="E37:I37"/>
    <mergeCell ref="L69:R73"/>
    <mergeCell ref="B57:I57"/>
    <mergeCell ref="B51:I51"/>
    <mergeCell ref="B53:I53"/>
    <mergeCell ref="B55:I55"/>
    <mergeCell ref="B44:J45"/>
    <mergeCell ref="L44:R46"/>
    <mergeCell ref="M53:R56"/>
    <mergeCell ref="L65:R68"/>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00000000-0002-0000-0200-000000000000}">
      <formula1>1500</formula1>
    </dataValidation>
  </dataValidations>
  <hyperlinks>
    <hyperlink ref="M2:O2" location="'Aloita tästä'!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differentFirst="1">
    <oddHeader>&amp;R&amp;P(&amp;N)</oddHeader>
    <firstFooter>&amp;L&amp;G</firstFooter>
  </headerFooter>
  <rowBreaks count="3" manualBreakCount="3">
    <brk id="38" max="16383" man="1"/>
    <brk id="48" max="16383" man="1"/>
    <brk id="110"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8" r:id="rId6"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029" r:id="rId7"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066" r:id="rId8"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9"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083" r:id="rId10" name="SähköpostiosoitettaKYLLÄ">
              <controlPr defaultSize="0" autoFill="0" autoLine="0" autoPict="0">
                <anchor moveWithCells="1">
                  <from>
                    <xdr:col>1</xdr:col>
                    <xdr:colOff>412750</xdr:colOff>
                    <xdr:row>74</xdr:row>
                    <xdr:rowOff>0</xdr:rowOff>
                  </from>
                  <to>
                    <xdr:col>1</xdr:col>
                    <xdr:colOff>704850</xdr:colOff>
                    <xdr:row>75</xdr:row>
                    <xdr:rowOff>19050</xdr:rowOff>
                  </to>
                </anchor>
              </controlPr>
            </control>
          </mc:Choice>
        </mc:AlternateContent>
        <mc:AlternateContent xmlns:mc="http://schemas.openxmlformats.org/markup-compatibility/2006">
          <mc:Choice Requires="x14">
            <control shapeId="1084" r:id="rId11" name="SähköpostiosoitettaEI">
              <controlPr defaultSize="0" autoFill="0" autoLine="0" autoPict="0">
                <anchor moveWithCells="1">
                  <from>
                    <xdr:col>4</xdr:col>
                    <xdr:colOff>412750</xdr:colOff>
                    <xdr:row>74</xdr:row>
                    <xdr:rowOff>0</xdr:rowOff>
                  </from>
                  <to>
                    <xdr:col>5</xdr:col>
                    <xdr:colOff>285750</xdr:colOff>
                    <xdr:row>75</xdr:row>
                    <xdr:rowOff>19050</xdr:rowOff>
                  </to>
                </anchor>
              </controlPr>
            </control>
          </mc:Choice>
        </mc:AlternateContent>
        <mc:AlternateContent xmlns:mc="http://schemas.openxmlformats.org/markup-compatibility/2006">
          <mc:Choice Requires="x14">
            <control shapeId="1087" r:id="rId12" name="SähköpostiosoitettaVaraEI">
              <controlPr defaultSize="0" autoFill="0" autoLine="0" autoPict="0">
                <anchor moveWithCells="1">
                  <from>
                    <xdr:col>1</xdr:col>
                    <xdr:colOff>412750</xdr:colOff>
                    <xdr:row>82</xdr:row>
                    <xdr:rowOff>190500</xdr:rowOff>
                  </from>
                  <to>
                    <xdr:col>1</xdr:col>
                    <xdr:colOff>704850</xdr:colOff>
                    <xdr:row>84</xdr:row>
                    <xdr:rowOff>19050</xdr:rowOff>
                  </to>
                </anchor>
              </controlPr>
            </control>
          </mc:Choice>
        </mc:AlternateContent>
        <mc:AlternateContent xmlns:mc="http://schemas.openxmlformats.org/markup-compatibility/2006">
          <mc:Choice Requires="x14">
            <control shapeId="1088" r:id="rId13" name="SähköpostiosoitettaVaraKYLLÄ">
              <controlPr defaultSize="0" autoFill="0" autoLine="0" autoPict="0">
                <anchor moveWithCells="1">
                  <from>
                    <xdr:col>4</xdr:col>
                    <xdr:colOff>412750</xdr:colOff>
                    <xdr:row>82</xdr:row>
                    <xdr:rowOff>190500</xdr:rowOff>
                  </from>
                  <to>
                    <xdr:col>5</xdr:col>
                    <xdr:colOff>285750</xdr:colOff>
                    <xdr:row>84</xdr:row>
                    <xdr:rowOff>19050</xdr:rowOff>
                  </to>
                </anchor>
              </controlPr>
            </control>
          </mc:Choice>
        </mc:AlternateContent>
        <mc:AlternateContent xmlns:mc="http://schemas.openxmlformats.org/markup-compatibility/2006">
          <mc:Choice Requires="x14">
            <control shapeId="1089" r:id="rId14"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090" r:id="rId15"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6"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099" r:id="rId17"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8" name="SiirronsaajatKYLLÄ">
              <controlPr defaultSize="0" autoFill="0" autoLine="0" autoPict="0">
                <anchor moveWithCells="1">
                  <from>
                    <xdr:col>1</xdr:col>
                    <xdr:colOff>412750</xdr:colOff>
                    <xdr:row>88</xdr:row>
                    <xdr:rowOff>190500</xdr:rowOff>
                  </from>
                  <to>
                    <xdr:col>1</xdr:col>
                    <xdr:colOff>704850</xdr:colOff>
                    <xdr:row>90</xdr:row>
                    <xdr:rowOff>19050</xdr:rowOff>
                  </to>
                </anchor>
              </controlPr>
            </control>
          </mc:Choice>
        </mc:AlternateContent>
        <mc:AlternateContent xmlns:mc="http://schemas.openxmlformats.org/markup-compatibility/2006">
          <mc:Choice Requires="x14">
            <control shapeId="1101" r:id="rId19" name="SiirronsaajatEI">
              <controlPr defaultSize="0" autoFill="0" autoLine="0" autoPict="0">
                <anchor moveWithCells="1">
                  <from>
                    <xdr:col>4</xdr:col>
                    <xdr:colOff>412750</xdr:colOff>
                    <xdr:row>88</xdr:row>
                    <xdr:rowOff>190500</xdr:rowOff>
                  </from>
                  <to>
                    <xdr:col>5</xdr:col>
                    <xdr:colOff>285750</xdr:colOff>
                    <xdr:row>90</xdr:row>
                    <xdr:rowOff>19050</xdr:rowOff>
                  </to>
                </anchor>
              </controlPr>
            </control>
          </mc:Choice>
        </mc:AlternateContent>
        <mc:AlternateContent xmlns:mc="http://schemas.openxmlformats.org/markup-compatibility/2006">
          <mc:Choice Requires="x14">
            <control shapeId="1102" r:id="rId20" name="YhteistyötahoKYLLÄ">
              <controlPr defaultSize="0" autoFill="0" autoLine="0" autoPict="0">
                <anchor moveWithCells="1">
                  <from>
                    <xdr:col>1</xdr:col>
                    <xdr:colOff>412750</xdr:colOff>
                    <xdr:row>113</xdr:row>
                    <xdr:rowOff>190500</xdr:rowOff>
                  </from>
                  <to>
                    <xdr:col>1</xdr:col>
                    <xdr:colOff>704850</xdr:colOff>
                    <xdr:row>115</xdr:row>
                    <xdr:rowOff>19050</xdr:rowOff>
                  </to>
                </anchor>
              </controlPr>
            </control>
          </mc:Choice>
        </mc:AlternateContent>
        <mc:AlternateContent xmlns:mc="http://schemas.openxmlformats.org/markup-compatibility/2006">
          <mc:Choice Requires="x14">
            <control shapeId="1103" r:id="rId21" name="YhteistyötahoEI">
              <controlPr defaultSize="0" autoFill="0" autoLine="0" autoPict="0">
                <anchor moveWithCells="1">
                  <from>
                    <xdr:col>4</xdr:col>
                    <xdr:colOff>412750</xdr:colOff>
                    <xdr:row>113</xdr:row>
                    <xdr:rowOff>190500</xdr:rowOff>
                  </from>
                  <to>
                    <xdr:col>5</xdr:col>
                    <xdr:colOff>285750</xdr:colOff>
                    <xdr:row>115</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11"/>
  <dimension ref="A1:AF139"/>
  <sheetViews>
    <sheetView topLeftCell="B1" zoomScaleNormal="100" zoomScaleSheetLayoutView="100" workbookViewId="0">
      <selection activeCell="G1" sqref="G1:I1"/>
    </sheetView>
  </sheetViews>
  <sheetFormatPr defaultColWidth="9.23046875" defaultRowHeight="15.5" x14ac:dyDescent="0.35"/>
  <cols>
    <col min="1" max="1" width="3.765625" style="172" customWidth="1"/>
    <col min="2" max="2" width="35.765625" style="172" customWidth="1"/>
    <col min="3" max="3" width="27.765625" style="172" customWidth="1"/>
    <col min="4" max="4" width="32.765625" style="172" customWidth="1"/>
    <col min="5" max="5" width="12.765625" style="172" customWidth="1"/>
    <col min="6" max="11" width="9.23046875" style="172"/>
    <col min="12" max="16384" width="9.23046875" style="20"/>
  </cols>
  <sheetData>
    <row r="1" spans="1:23" ht="16.149999999999999" customHeight="1" x14ac:dyDescent="0.35">
      <c r="A1" s="11" t="s">
        <v>146</v>
      </c>
      <c r="G1" s="762" t="s">
        <v>88</v>
      </c>
      <c r="H1" s="763"/>
      <c r="I1" s="764"/>
      <c r="L1" s="172"/>
      <c r="M1" s="172"/>
      <c r="N1" s="172"/>
      <c r="O1" s="172"/>
      <c r="P1" s="172"/>
      <c r="Q1" s="172"/>
      <c r="R1" s="172"/>
      <c r="S1" s="172"/>
      <c r="T1" s="172"/>
      <c r="U1" s="172"/>
      <c r="V1" s="172"/>
      <c r="W1" s="172"/>
    </row>
    <row r="2" spans="1:23" ht="16.149999999999999" customHeight="1" x14ac:dyDescent="0.35">
      <c r="B2" s="197" t="s">
        <v>284</v>
      </c>
      <c r="C2" s="432"/>
      <c r="D2" s="198" t="s">
        <v>72</v>
      </c>
      <c r="E2" s="199">
        <f>SUM(E6:E19)</f>
        <v>0</v>
      </c>
      <c r="L2" s="172"/>
      <c r="M2" s="172"/>
      <c r="N2" s="172"/>
      <c r="O2" s="172"/>
      <c r="P2" s="172"/>
      <c r="Q2" s="172"/>
      <c r="R2" s="172"/>
      <c r="S2" s="172"/>
      <c r="T2" s="172"/>
      <c r="U2" s="172"/>
      <c r="V2" s="172"/>
      <c r="W2" s="172"/>
    </row>
    <row r="3" spans="1:23" ht="16.149999999999999" customHeight="1" x14ac:dyDescent="0.35">
      <c r="L3" s="172"/>
      <c r="M3" s="172"/>
      <c r="N3" s="172"/>
      <c r="O3" s="172"/>
      <c r="P3" s="172"/>
      <c r="Q3" s="172"/>
      <c r="R3" s="172"/>
      <c r="S3" s="172"/>
      <c r="T3" s="172"/>
      <c r="U3" s="172"/>
      <c r="V3" s="172"/>
      <c r="W3" s="172"/>
    </row>
    <row r="4" spans="1:23" ht="16.149999999999999" customHeight="1" x14ac:dyDescent="0.35">
      <c r="L4" s="172"/>
      <c r="M4" s="172"/>
      <c r="N4" s="172"/>
      <c r="O4" s="172"/>
      <c r="P4" s="172"/>
      <c r="Q4" s="172"/>
      <c r="R4" s="172"/>
      <c r="S4" s="172"/>
      <c r="T4" s="172"/>
      <c r="U4" s="172"/>
      <c r="V4" s="172"/>
      <c r="W4" s="172"/>
    </row>
    <row r="5" spans="1:23" ht="16.149999999999999" customHeight="1" x14ac:dyDescent="0.35">
      <c r="B5" s="200" t="s">
        <v>101</v>
      </c>
      <c r="C5" s="200" t="s">
        <v>73</v>
      </c>
      <c r="D5" s="201" t="s">
        <v>100</v>
      </c>
      <c r="E5" s="202" t="s">
        <v>59</v>
      </c>
      <c r="L5" s="172"/>
      <c r="M5" s="172"/>
      <c r="N5" s="172"/>
      <c r="O5" s="172"/>
      <c r="P5" s="172"/>
      <c r="Q5" s="172"/>
      <c r="R5" s="172"/>
      <c r="S5" s="172"/>
      <c r="T5" s="172"/>
      <c r="U5" s="172"/>
      <c r="V5" s="172"/>
      <c r="W5" s="172"/>
    </row>
    <row r="6" spans="1:23" ht="35.15" customHeight="1" x14ac:dyDescent="0.35">
      <c r="B6" s="203"/>
      <c r="C6" s="203"/>
      <c r="D6" s="204"/>
      <c r="E6" s="444"/>
      <c r="L6" s="172"/>
      <c r="M6" s="172"/>
      <c r="N6" s="172"/>
      <c r="O6" s="172"/>
      <c r="P6" s="172"/>
      <c r="Q6" s="172"/>
      <c r="R6" s="172"/>
      <c r="S6" s="172"/>
      <c r="T6" s="172"/>
      <c r="U6" s="172"/>
      <c r="V6" s="172"/>
      <c r="W6" s="172"/>
    </row>
    <row r="7" spans="1:23" ht="35.15" customHeight="1" x14ac:dyDescent="0.35">
      <c r="B7" s="203"/>
      <c r="C7" s="203"/>
      <c r="D7" s="204"/>
      <c r="E7" s="444"/>
      <c r="L7" s="172"/>
      <c r="M7" s="172"/>
      <c r="N7" s="172"/>
      <c r="O7" s="172"/>
      <c r="P7" s="172"/>
      <c r="Q7" s="172"/>
      <c r="R7" s="172"/>
      <c r="S7" s="172"/>
      <c r="T7" s="172"/>
      <c r="U7" s="172"/>
      <c r="V7" s="172"/>
      <c r="W7" s="172"/>
    </row>
    <row r="8" spans="1:23" ht="35.15" customHeight="1" x14ac:dyDescent="0.35">
      <c r="B8" s="203"/>
      <c r="C8" s="203"/>
      <c r="D8" s="204"/>
      <c r="E8" s="444"/>
      <c r="L8" s="172"/>
      <c r="M8" s="172"/>
      <c r="N8" s="172"/>
      <c r="O8" s="172"/>
      <c r="P8" s="172"/>
      <c r="Q8" s="172"/>
      <c r="R8" s="172"/>
      <c r="S8" s="172"/>
      <c r="T8" s="172"/>
      <c r="U8" s="172"/>
      <c r="V8" s="172"/>
      <c r="W8" s="172"/>
    </row>
    <row r="9" spans="1:23" ht="35.15" customHeight="1" x14ac:dyDescent="0.35">
      <c r="B9" s="203"/>
      <c r="C9" s="203"/>
      <c r="D9" s="204"/>
      <c r="E9" s="444"/>
      <c r="L9" s="172"/>
      <c r="M9" s="172"/>
      <c r="N9" s="172"/>
      <c r="O9" s="172"/>
      <c r="P9" s="172"/>
      <c r="Q9" s="172"/>
      <c r="R9" s="172"/>
      <c r="S9" s="172"/>
      <c r="T9" s="172"/>
      <c r="U9" s="172"/>
      <c r="V9" s="172"/>
      <c r="W9" s="172"/>
    </row>
    <row r="10" spans="1:23" ht="35.15" customHeight="1" x14ac:dyDescent="0.35">
      <c r="B10" s="203"/>
      <c r="C10" s="203"/>
      <c r="D10" s="204"/>
      <c r="E10" s="444"/>
      <c r="L10" s="172"/>
      <c r="M10" s="172"/>
      <c r="N10" s="172"/>
      <c r="O10" s="172"/>
      <c r="P10" s="172"/>
      <c r="Q10" s="172"/>
      <c r="R10" s="172"/>
      <c r="S10" s="172"/>
      <c r="T10" s="172"/>
      <c r="U10" s="172"/>
      <c r="V10" s="172"/>
      <c r="W10" s="172"/>
    </row>
    <row r="11" spans="1:23" ht="35.15" customHeight="1" x14ac:dyDescent="0.35">
      <c r="B11" s="203"/>
      <c r="C11" s="203"/>
      <c r="D11" s="204"/>
      <c r="E11" s="444"/>
      <c r="L11" s="172"/>
      <c r="M11" s="172"/>
      <c r="N11" s="172"/>
      <c r="O11" s="172"/>
      <c r="P11" s="172"/>
      <c r="Q11" s="172"/>
      <c r="R11" s="172"/>
      <c r="S11" s="172"/>
      <c r="T11" s="172"/>
      <c r="U11" s="172"/>
      <c r="V11" s="172"/>
      <c r="W11" s="172"/>
    </row>
    <row r="12" spans="1:23" ht="35.15" customHeight="1" x14ac:dyDescent="0.35">
      <c r="B12" s="203"/>
      <c r="C12" s="203"/>
      <c r="D12" s="204"/>
      <c r="E12" s="444"/>
      <c r="L12" s="172"/>
      <c r="M12" s="172"/>
      <c r="N12" s="172"/>
      <c r="O12" s="172"/>
      <c r="P12" s="172"/>
      <c r="Q12" s="172"/>
      <c r="R12" s="172"/>
      <c r="S12" s="172"/>
      <c r="T12" s="172"/>
      <c r="U12" s="172"/>
      <c r="V12" s="172"/>
      <c r="W12" s="172"/>
    </row>
    <row r="13" spans="1:23" ht="35.15" customHeight="1" x14ac:dyDescent="0.35">
      <c r="B13" s="203"/>
      <c r="C13" s="203"/>
      <c r="D13" s="204"/>
      <c r="E13" s="444"/>
      <c r="L13" s="172"/>
      <c r="M13" s="172"/>
      <c r="N13" s="172"/>
      <c r="O13" s="172"/>
      <c r="P13" s="172"/>
      <c r="Q13" s="172"/>
      <c r="R13" s="172"/>
      <c r="S13" s="172"/>
      <c r="T13" s="172"/>
      <c r="U13" s="172"/>
      <c r="V13" s="172"/>
      <c r="W13" s="172"/>
    </row>
    <row r="14" spans="1:23" ht="35.15" customHeight="1" x14ac:dyDescent="0.35">
      <c r="B14" s="203"/>
      <c r="C14" s="203"/>
      <c r="D14" s="204"/>
      <c r="E14" s="444"/>
      <c r="L14" s="172"/>
      <c r="M14" s="172"/>
      <c r="N14" s="172"/>
      <c r="O14" s="172"/>
      <c r="P14" s="172"/>
      <c r="Q14" s="172"/>
      <c r="R14" s="172"/>
      <c r="S14" s="172"/>
      <c r="T14" s="172"/>
      <c r="U14" s="172"/>
      <c r="V14" s="172"/>
      <c r="W14" s="172"/>
    </row>
    <row r="15" spans="1:23" ht="35.15" customHeight="1" x14ac:dyDescent="0.35">
      <c r="B15" s="203"/>
      <c r="C15" s="203"/>
      <c r="D15" s="204"/>
      <c r="E15" s="444"/>
      <c r="L15" s="172"/>
      <c r="M15" s="172"/>
      <c r="N15" s="172"/>
      <c r="O15" s="172"/>
      <c r="P15" s="172"/>
      <c r="Q15" s="172"/>
      <c r="R15" s="172"/>
      <c r="S15" s="172"/>
      <c r="T15" s="172"/>
      <c r="U15" s="172"/>
      <c r="V15" s="172"/>
      <c r="W15" s="172"/>
    </row>
    <row r="16" spans="1:23" ht="35.15" customHeight="1" x14ac:dyDescent="0.35">
      <c r="B16" s="203"/>
      <c r="C16" s="203"/>
      <c r="D16" s="204"/>
      <c r="E16" s="444"/>
      <c r="L16" s="172"/>
      <c r="M16" s="172"/>
      <c r="N16" s="172"/>
      <c r="O16" s="172"/>
      <c r="P16" s="172"/>
      <c r="Q16" s="172"/>
      <c r="R16" s="172"/>
      <c r="S16" s="172"/>
      <c r="T16" s="172"/>
      <c r="U16" s="172"/>
      <c r="V16" s="172"/>
      <c r="W16" s="172"/>
    </row>
    <row r="17" spans="1:32" ht="35.15" customHeight="1" x14ac:dyDescent="0.35">
      <c r="B17" s="203"/>
      <c r="C17" s="203"/>
      <c r="D17" s="204"/>
      <c r="E17" s="444"/>
      <c r="L17" s="172"/>
      <c r="M17" s="172"/>
      <c r="N17" s="172"/>
      <c r="O17" s="172"/>
      <c r="P17" s="172"/>
      <c r="Q17" s="172"/>
      <c r="R17" s="172"/>
      <c r="S17" s="172"/>
      <c r="T17" s="172"/>
      <c r="U17" s="172"/>
      <c r="V17" s="172"/>
      <c r="W17" s="172"/>
    </row>
    <row r="18" spans="1:32" ht="35.15" customHeight="1" x14ac:dyDescent="0.35">
      <c r="B18" s="203"/>
      <c r="C18" s="203"/>
      <c r="D18" s="204"/>
      <c r="E18" s="444"/>
      <c r="L18" s="172"/>
      <c r="M18" s="172"/>
      <c r="N18" s="172"/>
      <c r="O18" s="172"/>
      <c r="P18" s="172"/>
      <c r="Q18" s="172"/>
      <c r="R18" s="172"/>
      <c r="S18" s="172"/>
      <c r="T18" s="172"/>
      <c r="U18" s="172"/>
      <c r="V18" s="172"/>
      <c r="W18" s="172"/>
    </row>
    <row r="19" spans="1:32" ht="35.15" customHeight="1" x14ac:dyDescent="0.35">
      <c r="B19" s="203"/>
      <c r="C19" s="203"/>
      <c r="D19" s="204"/>
      <c r="E19" s="444"/>
      <c r="L19" s="172"/>
      <c r="M19" s="172"/>
      <c r="N19" s="172"/>
      <c r="O19" s="172"/>
      <c r="P19" s="172"/>
      <c r="Q19" s="172"/>
      <c r="R19" s="172"/>
      <c r="S19" s="172"/>
      <c r="T19" s="172"/>
      <c r="U19" s="172"/>
      <c r="V19" s="172"/>
      <c r="W19" s="172"/>
    </row>
    <row r="20" spans="1:32" ht="16.149999999999999" customHeight="1" x14ac:dyDescent="0.35">
      <c r="L20" s="172"/>
      <c r="M20" s="172"/>
      <c r="N20" s="172"/>
      <c r="O20" s="172"/>
      <c r="P20" s="172"/>
      <c r="Q20" s="172"/>
      <c r="R20" s="172"/>
      <c r="S20" s="172"/>
      <c r="T20" s="172"/>
      <c r="U20" s="172"/>
      <c r="V20" s="172"/>
      <c r="W20" s="172"/>
    </row>
    <row r="21" spans="1:32" x14ac:dyDescent="0.35">
      <c r="A21" s="20"/>
      <c r="B21" s="253" t="s">
        <v>53</v>
      </c>
      <c r="C21" s="254" t="str">
        <f>"500 merkkiä ("&amp;TEXT(LEN(B22),"0")&amp;" käytetty)"</f>
        <v>500 merkkiä (0 käytetty)</v>
      </c>
      <c r="D21" s="255"/>
      <c r="F21" s="404"/>
      <c r="L21" s="172"/>
      <c r="M21" s="172"/>
      <c r="N21" s="172"/>
      <c r="O21" s="172"/>
      <c r="P21" s="172"/>
      <c r="Q21" s="172"/>
      <c r="R21" s="172"/>
      <c r="S21" s="172"/>
      <c r="T21" s="172"/>
      <c r="U21" s="172"/>
      <c r="V21" s="172"/>
      <c r="W21" s="172"/>
      <c r="X21" s="172"/>
      <c r="Y21" s="172"/>
      <c r="Z21" s="172"/>
      <c r="AA21" s="172"/>
      <c r="AB21" s="172"/>
      <c r="AC21" s="172"/>
      <c r="AD21" s="172"/>
      <c r="AE21" s="172"/>
      <c r="AF21" s="172"/>
    </row>
    <row r="22" spans="1:32" ht="113.15" customHeight="1" x14ac:dyDescent="0.35">
      <c r="A22" s="20"/>
      <c r="B22" s="600"/>
      <c r="C22" s="601"/>
      <c r="D22" s="602"/>
      <c r="L22" s="172"/>
      <c r="M22" s="172"/>
      <c r="N22" s="172"/>
      <c r="O22" s="172"/>
      <c r="P22" s="172"/>
      <c r="Q22" s="172"/>
      <c r="R22" s="172"/>
      <c r="S22" s="172"/>
      <c r="T22" s="172"/>
      <c r="U22" s="172"/>
      <c r="V22" s="172"/>
      <c r="W22" s="172"/>
      <c r="X22" s="172"/>
      <c r="Y22" s="172"/>
      <c r="Z22" s="172"/>
      <c r="AA22" s="172"/>
      <c r="AB22" s="172"/>
      <c r="AC22" s="172"/>
      <c r="AD22" s="172"/>
      <c r="AE22" s="172"/>
      <c r="AF22" s="172"/>
    </row>
    <row r="23" spans="1:32" ht="16.149999999999999" customHeight="1" x14ac:dyDescent="0.35">
      <c r="L23" s="172"/>
      <c r="M23" s="172"/>
      <c r="N23" s="172"/>
      <c r="O23" s="172"/>
      <c r="P23" s="172"/>
      <c r="Q23" s="172"/>
      <c r="R23" s="172"/>
      <c r="S23" s="172"/>
      <c r="T23" s="172"/>
      <c r="U23" s="172"/>
      <c r="V23" s="172"/>
      <c r="W23" s="172"/>
    </row>
    <row r="24" spans="1:32" ht="16.149999999999999" customHeight="1" x14ac:dyDescent="0.35">
      <c r="L24" s="172"/>
      <c r="M24" s="172"/>
      <c r="N24" s="172"/>
      <c r="O24" s="172"/>
      <c r="P24" s="172"/>
      <c r="Q24" s="172"/>
      <c r="R24" s="172"/>
      <c r="S24" s="172"/>
      <c r="T24" s="172"/>
      <c r="U24" s="172"/>
      <c r="V24" s="172"/>
      <c r="W24" s="172"/>
    </row>
    <row r="25" spans="1:32" ht="16.149999999999999" customHeight="1" x14ac:dyDescent="0.35">
      <c r="L25" s="172"/>
      <c r="M25" s="172"/>
      <c r="N25" s="172"/>
      <c r="O25" s="172"/>
      <c r="P25" s="172"/>
      <c r="Q25" s="172"/>
      <c r="R25" s="172"/>
      <c r="S25" s="172"/>
      <c r="T25" s="172"/>
      <c r="U25" s="172"/>
      <c r="V25" s="172"/>
      <c r="W25" s="172"/>
    </row>
    <row r="26" spans="1:32" ht="16.149999999999999" customHeight="1" x14ac:dyDescent="0.35">
      <c r="L26" s="172"/>
      <c r="M26" s="172"/>
      <c r="N26" s="172"/>
      <c r="O26" s="172"/>
      <c r="P26" s="172"/>
      <c r="Q26" s="172"/>
      <c r="R26" s="172"/>
      <c r="S26" s="172"/>
      <c r="T26" s="172"/>
      <c r="U26" s="172"/>
      <c r="V26" s="172"/>
      <c r="W26" s="172"/>
    </row>
    <row r="27" spans="1:32" ht="16.149999999999999" customHeight="1" x14ac:dyDescent="0.35">
      <c r="L27" s="172"/>
      <c r="M27" s="172"/>
      <c r="N27" s="172"/>
      <c r="O27" s="172"/>
      <c r="P27" s="172"/>
      <c r="Q27" s="172"/>
      <c r="R27" s="172"/>
      <c r="S27" s="172"/>
      <c r="T27" s="172"/>
      <c r="U27" s="172"/>
      <c r="V27" s="172"/>
      <c r="W27" s="172"/>
    </row>
    <row r="28" spans="1:32" ht="16.149999999999999" customHeight="1" x14ac:dyDescent="0.35">
      <c r="L28" s="172"/>
      <c r="M28" s="172"/>
      <c r="N28" s="172"/>
      <c r="O28" s="172"/>
      <c r="P28" s="172"/>
      <c r="Q28" s="172"/>
      <c r="R28" s="172"/>
      <c r="S28" s="172"/>
      <c r="T28" s="172"/>
      <c r="U28" s="172"/>
      <c r="V28" s="172"/>
      <c r="W28" s="172"/>
    </row>
    <row r="29" spans="1:32" ht="16.149999999999999" customHeight="1" x14ac:dyDescent="0.35">
      <c r="L29" s="172"/>
      <c r="M29" s="172"/>
      <c r="N29" s="172"/>
      <c r="O29" s="172"/>
      <c r="P29" s="172"/>
      <c r="Q29" s="172"/>
      <c r="R29" s="172"/>
      <c r="S29" s="172"/>
      <c r="T29" s="172"/>
      <c r="U29" s="172"/>
      <c r="V29" s="172"/>
      <c r="W29" s="172"/>
    </row>
    <row r="30" spans="1:32" ht="16.149999999999999" customHeight="1" x14ac:dyDescent="0.35">
      <c r="L30" s="172"/>
      <c r="M30" s="172"/>
      <c r="N30" s="172"/>
      <c r="O30" s="172"/>
      <c r="P30" s="172"/>
      <c r="Q30" s="172"/>
      <c r="R30" s="172"/>
      <c r="S30" s="172"/>
      <c r="T30" s="172"/>
      <c r="U30" s="172"/>
      <c r="V30" s="172"/>
      <c r="W30" s="172"/>
    </row>
    <row r="31" spans="1:32" ht="16.149999999999999" customHeight="1" x14ac:dyDescent="0.35">
      <c r="L31" s="172"/>
      <c r="M31" s="172"/>
      <c r="N31" s="172"/>
      <c r="O31" s="172"/>
      <c r="P31" s="172"/>
      <c r="Q31" s="172"/>
      <c r="R31" s="172"/>
      <c r="S31" s="172"/>
      <c r="T31" s="172"/>
      <c r="U31" s="172"/>
      <c r="V31" s="172"/>
      <c r="W31" s="172"/>
    </row>
    <row r="32" spans="1:32" ht="16.149999999999999" customHeight="1" x14ac:dyDescent="0.35">
      <c r="L32" s="172"/>
      <c r="M32" s="172"/>
      <c r="N32" s="172"/>
      <c r="O32" s="172"/>
      <c r="P32" s="172"/>
      <c r="Q32" s="172"/>
      <c r="R32" s="172"/>
      <c r="S32" s="172"/>
      <c r="T32" s="172"/>
      <c r="U32" s="172"/>
      <c r="V32" s="172"/>
      <c r="W32" s="172"/>
    </row>
    <row r="33" spans="12:23" ht="16.149999999999999" customHeight="1" x14ac:dyDescent="0.35">
      <c r="L33" s="172"/>
      <c r="M33" s="172"/>
      <c r="N33" s="172"/>
      <c r="O33" s="172"/>
      <c r="P33" s="172"/>
      <c r="Q33" s="172"/>
      <c r="R33" s="172"/>
      <c r="S33" s="172"/>
      <c r="T33" s="172"/>
      <c r="U33" s="172"/>
      <c r="V33" s="172"/>
      <c r="W33" s="172"/>
    </row>
    <row r="34" spans="12:23" ht="16.149999999999999" customHeight="1" x14ac:dyDescent="0.35">
      <c r="L34" s="172"/>
      <c r="M34" s="172"/>
      <c r="N34" s="172"/>
      <c r="O34" s="172"/>
      <c r="P34" s="172"/>
      <c r="Q34" s="172"/>
      <c r="R34" s="172"/>
      <c r="S34" s="172"/>
      <c r="T34" s="172"/>
      <c r="U34" s="172"/>
      <c r="V34" s="172"/>
      <c r="W34" s="172"/>
    </row>
    <row r="35" spans="12:23" ht="16.149999999999999" customHeight="1" x14ac:dyDescent="0.35">
      <c r="L35" s="172"/>
      <c r="M35" s="172"/>
      <c r="N35" s="172"/>
      <c r="O35" s="172"/>
      <c r="P35" s="172"/>
      <c r="Q35" s="172"/>
      <c r="R35" s="172"/>
      <c r="S35" s="172"/>
      <c r="T35" s="172"/>
      <c r="U35" s="172"/>
      <c r="V35" s="172"/>
      <c r="W35" s="172"/>
    </row>
    <row r="36" spans="12:23" ht="16.149999999999999" customHeight="1" x14ac:dyDescent="0.35">
      <c r="L36" s="172"/>
      <c r="M36" s="172"/>
      <c r="N36" s="172"/>
      <c r="O36" s="172"/>
      <c r="P36" s="172"/>
      <c r="Q36" s="172"/>
      <c r="R36" s="172"/>
      <c r="S36" s="172"/>
      <c r="T36" s="172"/>
      <c r="U36" s="172"/>
      <c r="V36" s="172"/>
      <c r="W36" s="172"/>
    </row>
    <row r="37" spans="12:23" ht="16.149999999999999" customHeight="1" x14ac:dyDescent="0.35">
      <c r="L37" s="172"/>
      <c r="M37" s="172"/>
      <c r="N37" s="172"/>
      <c r="O37" s="172"/>
      <c r="P37" s="172"/>
      <c r="Q37" s="172"/>
      <c r="R37" s="172"/>
      <c r="S37" s="172"/>
      <c r="T37" s="172"/>
      <c r="U37" s="172"/>
      <c r="V37" s="172"/>
      <c r="W37" s="172"/>
    </row>
    <row r="38" spans="12:23" ht="16.149999999999999" customHeight="1" x14ac:dyDescent="0.35">
      <c r="L38" s="172"/>
      <c r="M38" s="172"/>
      <c r="N38" s="172"/>
      <c r="O38" s="172"/>
      <c r="P38" s="172"/>
      <c r="Q38" s="172"/>
      <c r="R38" s="172"/>
      <c r="S38" s="172"/>
      <c r="T38" s="172"/>
      <c r="U38" s="172"/>
      <c r="V38" s="172"/>
      <c r="W38" s="172"/>
    </row>
    <row r="39" spans="12:23" ht="16.149999999999999" customHeight="1" x14ac:dyDescent="0.35">
      <c r="L39" s="172"/>
      <c r="M39" s="172"/>
      <c r="N39" s="172"/>
      <c r="O39" s="172"/>
      <c r="P39" s="172"/>
      <c r="Q39" s="172"/>
      <c r="R39" s="172"/>
      <c r="S39" s="172"/>
      <c r="T39" s="172"/>
      <c r="U39" s="172"/>
      <c r="V39" s="172"/>
      <c r="W39" s="172"/>
    </row>
    <row r="40" spans="12:23" ht="16.149999999999999" customHeight="1" x14ac:dyDescent="0.35">
      <c r="L40" s="172"/>
      <c r="M40" s="172"/>
      <c r="N40" s="172"/>
      <c r="O40" s="172"/>
      <c r="P40" s="172"/>
      <c r="Q40" s="172"/>
      <c r="R40" s="172"/>
      <c r="S40" s="172"/>
      <c r="T40" s="172"/>
      <c r="U40" s="172"/>
      <c r="V40" s="172"/>
      <c r="W40" s="172"/>
    </row>
    <row r="41" spans="12:23" ht="16.149999999999999" customHeight="1" x14ac:dyDescent="0.35">
      <c r="L41" s="172"/>
      <c r="M41" s="172"/>
      <c r="N41" s="172"/>
      <c r="O41" s="172"/>
      <c r="P41" s="172"/>
      <c r="Q41" s="172"/>
      <c r="R41" s="172"/>
      <c r="S41" s="172"/>
      <c r="T41" s="172"/>
      <c r="U41" s="172"/>
      <c r="V41" s="172"/>
      <c r="W41" s="172"/>
    </row>
    <row r="42" spans="12:23" ht="16.149999999999999" customHeight="1" x14ac:dyDescent="0.35">
      <c r="L42" s="172"/>
      <c r="M42" s="172"/>
      <c r="N42" s="172"/>
      <c r="O42" s="172"/>
      <c r="P42" s="172"/>
      <c r="Q42" s="172"/>
      <c r="R42" s="172"/>
      <c r="S42" s="172"/>
      <c r="T42" s="172"/>
      <c r="U42" s="172"/>
      <c r="V42" s="172"/>
      <c r="W42" s="172"/>
    </row>
    <row r="43" spans="12:23" ht="16.149999999999999" customHeight="1" x14ac:dyDescent="0.35">
      <c r="L43" s="172"/>
      <c r="M43" s="172"/>
      <c r="N43" s="172"/>
      <c r="O43" s="172"/>
      <c r="P43" s="172"/>
      <c r="Q43" s="172"/>
      <c r="R43" s="172"/>
      <c r="S43" s="172"/>
      <c r="T43" s="172"/>
      <c r="U43" s="172"/>
      <c r="V43" s="172"/>
      <c r="W43" s="172"/>
    </row>
    <row r="44" spans="12:23" ht="16.149999999999999" customHeight="1" x14ac:dyDescent="0.35">
      <c r="L44" s="172"/>
      <c r="M44" s="172"/>
      <c r="N44" s="172"/>
      <c r="O44" s="172"/>
      <c r="P44" s="172"/>
      <c r="Q44" s="172"/>
      <c r="R44" s="172"/>
      <c r="S44" s="172"/>
      <c r="T44" s="172"/>
      <c r="U44" s="172"/>
      <c r="V44" s="172"/>
      <c r="W44" s="172"/>
    </row>
    <row r="45" spans="12:23" ht="16.149999999999999" customHeight="1" x14ac:dyDescent="0.35">
      <c r="L45" s="172"/>
      <c r="M45" s="172"/>
      <c r="N45" s="172"/>
      <c r="O45" s="172"/>
      <c r="P45" s="172"/>
      <c r="Q45" s="172"/>
      <c r="R45" s="172"/>
      <c r="S45" s="172"/>
      <c r="T45" s="172"/>
      <c r="U45" s="172"/>
      <c r="V45" s="172"/>
      <c r="W45" s="172"/>
    </row>
    <row r="46" spans="12:23" ht="16.149999999999999" customHeight="1" x14ac:dyDescent="0.35">
      <c r="L46" s="172"/>
      <c r="M46" s="172"/>
      <c r="N46" s="172"/>
      <c r="O46" s="172"/>
      <c r="P46" s="172"/>
      <c r="Q46" s="172"/>
      <c r="R46" s="172"/>
      <c r="S46" s="172"/>
      <c r="T46" s="172"/>
      <c r="U46" s="172"/>
      <c r="V46" s="172"/>
      <c r="W46" s="172"/>
    </row>
    <row r="47" spans="12:23" ht="16.149999999999999" customHeight="1" x14ac:dyDescent="0.35">
      <c r="L47" s="172"/>
      <c r="M47" s="172"/>
      <c r="N47" s="172"/>
      <c r="O47" s="172"/>
      <c r="P47" s="172"/>
      <c r="Q47" s="172"/>
      <c r="R47" s="172"/>
      <c r="S47" s="172"/>
      <c r="T47" s="172"/>
      <c r="U47" s="172"/>
      <c r="V47" s="172"/>
      <c r="W47" s="172"/>
    </row>
    <row r="48" spans="12:23" ht="16.149999999999999" customHeight="1" x14ac:dyDescent="0.35">
      <c r="L48" s="172"/>
      <c r="M48" s="172"/>
      <c r="N48" s="172"/>
      <c r="O48" s="172"/>
      <c r="P48" s="172"/>
      <c r="Q48" s="172"/>
      <c r="R48" s="172"/>
      <c r="S48" s="172"/>
      <c r="T48" s="172"/>
      <c r="U48" s="172"/>
      <c r="V48" s="172"/>
      <c r="W48" s="172"/>
    </row>
    <row r="49" spans="12:23" ht="16.149999999999999" customHeight="1" x14ac:dyDescent="0.35">
      <c r="L49" s="172"/>
      <c r="M49" s="172"/>
      <c r="N49" s="172"/>
      <c r="O49" s="172"/>
      <c r="P49" s="172"/>
      <c r="Q49" s="172"/>
      <c r="R49" s="172"/>
      <c r="S49" s="172"/>
      <c r="T49" s="172"/>
      <c r="U49" s="172"/>
      <c r="V49" s="172"/>
      <c r="W49" s="172"/>
    </row>
    <row r="50" spans="12:23" ht="16.149999999999999" customHeight="1" x14ac:dyDescent="0.35">
      <c r="L50" s="172"/>
      <c r="M50" s="172"/>
      <c r="N50" s="172"/>
      <c r="O50" s="172"/>
      <c r="P50" s="172"/>
      <c r="Q50" s="172"/>
      <c r="R50" s="172"/>
      <c r="S50" s="172"/>
      <c r="T50" s="172"/>
      <c r="U50" s="172"/>
      <c r="V50" s="172"/>
      <c r="W50" s="172"/>
    </row>
    <row r="51" spans="12:23" ht="16.149999999999999" customHeight="1" x14ac:dyDescent="0.35">
      <c r="L51" s="172"/>
      <c r="M51" s="172"/>
      <c r="N51" s="172"/>
      <c r="O51" s="172"/>
      <c r="P51" s="172"/>
      <c r="Q51" s="172"/>
      <c r="R51" s="172"/>
      <c r="S51" s="172"/>
      <c r="T51" s="172"/>
      <c r="U51" s="172"/>
      <c r="V51" s="172"/>
      <c r="W51" s="172"/>
    </row>
    <row r="52" spans="12:23" ht="16.149999999999999" customHeight="1" x14ac:dyDescent="0.35">
      <c r="L52" s="172"/>
      <c r="M52" s="172"/>
      <c r="N52" s="172"/>
      <c r="O52" s="172"/>
      <c r="P52" s="172"/>
      <c r="Q52" s="172"/>
      <c r="R52" s="172"/>
      <c r="S52" s="172"/>
      <c r="T52" s="172"/>
      <c r="U52" s="172"/>
      <c r="V52" s="172"/>
      <c r="W52" s="172"/>
    </row>
    <row r="53" spans="12:23" ht="16.149999999999999" customHeight="1" x14ac:dyDescent="0.35">
      <c r="L53" s="172"/>
      <c r="M53" s="172"/>
      <c r="N53" s="172"/>
      <c r="O53" s="172"/>
      <c r="P53" s="172"/>
      <c r="Q53" s="172"/>
      <c r="R53" s="172"/>
      <c r="S53" s="172"/>
      <c r="T53" s="172"/>
      <c r="U53" s="172"/>
      <c r="V53" s="172"/>
      <c r="W53" s="172"/>
    </row>
    <row r="54" spans="12:23" ht="16.149999999999999" customHeight="1" x14ac:dyDescent="0.35">
      <c r="L54" s="172"/>
      <c r="M54" s="172"/>
      <c r="N54" s="172"/>
      <c r="O54" s="172"/>
      <c r="P54" s="172"/>
      <c r="Q54" s="172"/>
      <c r="R54" s="172"/>
      <c r="S54" s="172"/>
      <c r="T54" s="172"/>
      <c r="U54" s="172"/>
      <c r="V54" s="172"/>
      <c r="W54" s="172"/>
    </row>
    <row r="55" spans="12:23" ht="16.149999999999999" customHeight="1" x14ac:dyDescent="0.35">
      <c r="L55" s="172"/>
      <c r="M55" s="172"/>
      <c r="N55" s="172"/>
      <c r="O55" s="172"/>
      <c r="P55" s="172"/>
      <c r="Q55" s="172"/>
      <c r="R55" s="172"/>
      <c r="S55" s="172"/>
      <c r="T55" s="172"/>
      <c r="U55" s="172"/>
      <c r="V55" s="172"/>
      <c r="W55" s="172"/>
    </row>
    <row r="56" spans="12:23" ht="16.149999999999999" customHeight="1" x14ac:dyDescent="0.35">
      <c r="L56" s="172"/>
      <c r="M56" s="172"/>
      <c r="N56" s="172"/>
      <c r="O56" s="172"/>
      <c r="P56" s="172"/>
      <c r="Q56" s="172"/>
      <c r="R56" s="172"/>
      <c r="S56" s="172"/>
      <c r="T56" s="172"/>
      <c r="U56" s="172"/>
      <c r="V56" s="172"/>
      <c r="W56" s="172"/>
    </row>
    <row r="57" spans="12:23" ht="16.149999999999999" customHeight="1" x14ac:dyDescent="0.35">
      <c r="L57" s="172"/>
      <c r="M57" s="172"/>
      <c r="N57" s="172"/>
      <c r="O57" s="172"/>
      <c r="P57" s="172"/>
      <c r="Q57" s="172"/>
      <c r="R57" s="172"/>
      <c r="S57" s="172"/>
      <c r="T57" s="172"/>
      <c r="U57" s="172"/>
      <c r="V57" s="172"/>
      <c r="W57" s="172"/>
    </row>
    <row r="58" spans="12:23" ht="16.149999999999999" customHeight="1" x14ac:dyDescent="0.35">
      <c r="L58" s="172"/>
      <c r="M58" s="172"/>
      <c r="N58" s="172"/>
      <c r="O58" s="172"/>
      <c r="P58" s="172"/>
      <c r="Q58" s="172"/>
      <c r="R58" s="172"/>
      <c r="S58" s="172"/>
      <c r="T58" s="172"/>
      <c r="U58" s="172"/>
      <c r="V58" s="172"/>
      <c r="W58" s="172"/>
    </row>
    <row r="59" spans="12:23" ht="16.149999999999999" customHeight="1" x14ac:dyDescent="0.35">
      <c r="L59" s="172"/>
      <c r="M59" s="172"/>
      <c r="N59" s="172"/>
      <c r="O59" s="172"/>
      <c r="P59" s="172"/>
      <c r="Q59" s="172"/>
      <c r="R59" s="172"/>
      <c r="S59" s="172"/>
      <c r="T59" s="172"/>
      <c r="U59" s="172"/>
      <c r="V59" s="172"/>
      <c r="W59" s="172"/>
    </row>
    <row r="60" spans="12:23" ht="16.149999999999999" customHeight="1" x14ac:dyDescent="0.35">
      <c r="L60" s="172"/>
      <c r="M60" s="172"/>
      <c r="N60" s="172"/>
      <c r="O60" s="172"/>
      <c r="P60" s="172"/>
      <c r="Q60" s="172"/>
      <c r="R60" s="172"/>
      <c r="S60" s="172"/>
      <c r="T60" s="172"/>
      <c r="U60" s="172"/>
      <c r="V60" s="172"/>
      <c r="W60" s="172"/>
    </row>
    <row r="61" spans="12:23" ht="16.149999999999999" customHeight="1" x14ac:dyDescent="0.35">
      <c r="L61" s="172"/>
      <c r="M61" s="172"/>
      <c r="N61" s="172"/>
      <c r="O61" s="172"/>
      <c r="P61" s="172"/>
      <c r="Q61" s="172"/>
      <c r="R61" s="172"/>
      <c r="S61" s="172"/>
      <c r="T61" s="172"/>
      <c r="U61" s="172"/>
      <c r="V61" s="172"/>
      <c r="W61" s="172"/>
    </row>
    <row r="62" spans="12:23" ht="16.149999999999999" customHeight="1" x14ac:dyDescent="0.35">
      <c r="L62" s="172"/>
      <c r="M62" s="172"/>
      <c r="N62" s="172"/>
      <c r="O62" s="172"/>
      <c r="P62" s="172"/>
      <c r="Q62" s="172"/>
      <c r="R62" s="172"/>
      <c r="S62" s="172"/>
      <c r="T62" s="172"/>
      <c r="U62" s="172"/>
      <c r="V62" s="172"/>
      <c r="W62" s="172"/>
    </row>
    <row r="63" spans="12:23" ht="16.149999999999999" customHeight="1" x14ac:dyDescent="0.35">
      <c r="L63" s="172"/>
      <c r="M63" s="172"/>
      <c r="N63" s="172"/>
      <c r="O63" s="172"/>
      <c r="P63" s="172"/>
      <c r="Q63" s="172"/>
      <c r="R63" s="172"/>
      <c r="S63" s="172"/>
      <c r="T63" s="172"/>
      <c r="U63" s="172"/>
      <c r="V63" s="172"/>
      <c r="W63" s="172"/>
    </row>
    <row r="64" spans="12:23" ht="16.149999999999999" customHeight="1" x14ac:dyDescent="0.35">
      <c r="L64" s="172"/>
      <c r="M64" s="172"/>
      <c r="N64" s="172"/>
      <c r="O64" s="172"/>
      <c r="P64" s="172"/>
      <c r="Q64" s="172"/>
      <c r="R64" s="172"/>
      <c r="S64" s="172"/>
      <c r="T64" s="172"/>
      <c r="U64" s="172"/>
      <c r="V64" s="172"/>
      <c r="W64" s="172"/>
    </row>
    <row r="65" spans="12:23" ht="16.149999999999999" customHeight="1" x14ac:dyDescent="0.35">
      <c r="L65" s="172"/>
      <c r="M65" s="172"/>
      <c r="N65" s="172"/>
      <c r="O65" s="172"/>
      <c r="P65" s="172"/>
      <c r="Q65" s="172"/>
      <c r="R65" s="172"/>
      <c r="S65" s="172"/>
      <c r="T65" s="172"/>
      <c r="U65" s="172"/>
      <c r="V65" s="172"/>
      <c r="W65" s="172"/>
    </row>
    <row r="66" spans="12:23" ht="16.149999999999999" customHeight="1" x14ac:dyDescent="0.35">
      <c r="L66" s="172"/>
      <c r="M66" s="172"/>
      <c r="N66" s="172"/>
      <c r="O66" s="172"/>
      <c r="P66" s="172"/>
      <c r="Q66" s="172"/>
      <c r="R66" s="172"/>
      <c r="S66" s="172"/>
      <c r="T66" s="172"/>
      <c r="U66" s="172"/>
      <c r="V66" s="172"/>
      <c r="W66" s="172"/>
    </row>
    <row r="67" spans="12:23" ht="16.149999999999999" customHeight="1" x14ac:dyDescent="0.35">
      <c r="L67" s="172"/>
      <c r="M67" s="172"/>
      <c r="N67" s="172"/>
      <c r="O67" s="172"/>
      <c r="P67" s="172"/>
      <c r="Q67" s="172"/>
      <c r="R67" s="172"/>
      <c r="S67" s="172"/>
      <c r="T67" s="172"/>
      <c r="U67" s="172"/>
      <c r="V67" s="172"/>
      <c r="W67" s="172"/>
    </row>
    <row r="68" spans="12:23" ht="16.149999999999999" customHeight="1" x14ac:dyDescent="0.35">
      <c r="L68" s="172"/>
      <c r="M68" s="172"/>
      <c r="N68" s="172"/>
      <c r="O68" s="172"/>
      <c r="P68" s="172"/>
      <c r="Q68" s="172"/>
      <c r="R68" s="172"/>
      <c r="S68" s="172"/>
      <c r="T68" s="172"/>
      <c r="U68" s="172"/>
      <c r="V68" s="172"/>
      <c r="W68" s="172"/>
    </row>
    <row r="69" spans="12:23" ht="16.149999999999999" customHeight="1" x14ac:dyDescent="0.35">
      <c r="L69" s="172"/>
      <c r="M69" s="172"/>
      <c r="N69" s="172"/>
      <c r="O69" s="172"/>
      <c r="P69" s="172"/>
      <c r="Q69" s="172"/>
      <c r="R69" s="172"/>
      <c r="S69" s="172"/>
      <c r="T69" s="172"/>
      <c r="U69" s="172"/>
      <c r="V69" s="172"/>
      <c r="W69" s="172"/>
    </row>
    <row r="70" spans="12:23" ht="16.149999999999999" customHeight="1" x14ac:dyDescent="0.35">
      <c r="L70" s="172"/>
      <c r="M70" s="172"/>
      <c r="N70" s="172"/>
      <c r="O70" s="172"/>
      <c r="P70" s="172"/>
      <c r="Q70" s="172"/>
      <c r="R70" s="172"/>
      <c r="S70" s="172"/>
      <c r="T70" s="172"/>
      <c r="U70" s="172"/>
      <c r="V70" s="172"/>
      <c r="W70" s="172"/>
    </row>
    <row r="71" spans="12:23" ht="16.149999999999999" customHeight="1" x14ac:dyDescent="0.35">
      <c r="L71" s="172"/>
      <c r="M71" s="172"/>
      <c r="N71" s="172"/>
      <c r="O71" s="172"/>
      <c r="P71" s="172"/>
      <c r="Q71" s="172"/>
      <c r="R71" s="172"/>
      <c r="S71" s="172"/>
      <c r="T71" s="172"/>
      <c r="U71" s="172"/>
      <c r="V71" s="172"/>
      <c r="W71" s="172"/>
    </row>
    <row r="72" spans="12:23" ht="16.149999999999999" customHeight="1" x14ac:dyDescent="0.35">
      <c r="L72" s="172"/>
      <c r="M72" s="172"/>
      <c r="N72" s="172"/>
      <c r="O72" s="172"/>
      <c r="P72" s="172"/>
      <c r="Q72" s="172"/>
      <c r="R72" s="172"/>
      <c r="S72" s="172"/>
      <c r="T72" s="172"/>
      <c r="U72" s="172"/>
      <c r="V72" s="172"/>
      <c r="W72" s="172"/>
    </row>
    <row r="73" spans="12:23" ht="16.149999999999999" customHeight="1" x14ac:dyDescent="0.35">
      <c r="L73" s="172"/>
      <c r="M73" s="172"/>
      <c r="N73" s="172"/>
      <c r="O73" s="172"/>
      <c r="P73" s="172"/>
      <c r="Q73" s="172"/>
      <c r="R73" s="172"/>
      <c r="S73" s="172"/>
      <c r="T73" s="172"/>
      <c r="U73" s="172"/>
      <c r="V73" s="172"/>
      <c r="W73" s="172"/>
    </row>
    <row r="74" spans="12:23" ht="16.149999999999999" customHeight="1" x14ac:dyDescent="0.35">
      <c r="L74" s="172"/>
      <c r="M74" s="172"/>
      <c r="N74" s="172"/>
      <c r="O74" s="172"/>
      <c r="P74" s="172"/>
      <c r="Q74" s="172"/>
      <c r="R74" s="172"/>
      <c r="S74" s="172"/>
      <c r="T74" s="172"/>
      <c r="U74" s="172"/>
      <c r="V74" s="172"/>
      <c r="W74" s="172"/>
    </row>
    <row r="75" spans="12:23" ht="16.149999999999999" customHeight="1" x14ac:dyDescent="0.35">
      <c r="L75" s="172"/>
      <c r="M75" s="172"/>
      <c r="N75" s="172"/>
      <c r="O75" s="172"/>
      <c r="P75" s="172"/>
      <c r="Q75" s="172"/>
      <c r="R75" s="172"/>
      <c r="S75" s="172"/>
      <c r="T75" s="172"/>
      <c r="U75" s="172"/>
      <c r="V75" s="172"/>
      <c r="W75" s="172"/>
    </row>
    <row r="76" spans="12:23" ht="16.149999999999999" customHeight="1" x14ac:dyDescent="0.35">
      <c r="L76" s="172"/>
      <c r="M76" s="172"/>
      <c r="N76" s="172"/>
      <c r="O76" s="172"/>
      <c r="P76" s="172"/>
      <c r="Q76" s="172"/>
      <c r="R76" s="172"/>
      <c r="S76" s="172"/>
      <c r="T76" s="172"/>
      <c r="U76" s="172"/>
      <c r="V76" s="172"/>
      <c r="W76" s="172"/>
    </row>
    <row r="77" spans="12:23" ht="16.149999999999999" customHeight="1" x14ac:dyDescent="0.35">
      <c r="L77" s="172"/>
      <c r="M77" s="172"/>
      <c r="N77" s="172"/>
      <c r="O77" s="172"/>
      <c r="P77" s="172"/>
      <c r="Q77" s="172"/>
      <c r="R77" s="172"/>
      <c r="S77" s="172"/>
      <c r="T77" s="172"/>
      <c r="U77" s="172"/>
      <c r="V77" s="172"/>
      <c r="W77" s="172"/>
    </row>
    <row r="78" spans="12:23" ht="16.149999999999999" customHeight="1" x14ac:dyDescent="0.35">
      <c r="L78" s="172"/>
      <c r="M78" s="172"/>
      <c r="N78" s="172"/>
      <c r="O78" s="172"/>
      <c r="P78" s="172"/>
      <c r="Q78" s="172"/>
      <c r="R78" s="172"/>
      <c r="S78" s="172"/>
      <c r="T78" s="172"/>
      <c r="U78" s="172"/>
      <c r="V78" s="172"/>
      <c r="W78" s="172"/>
    </row>
    <row r="79" spans="12:23" ht="16.149999999999999" customHeight="1" x14ac:dyDescent="0.35">
      <c r="L79" s="172"/>
      <c r="M79" s="172"/>
      <c r="N79" s="172"/>
      <c r="O79" s="172"/>
      <c r="P79" s="172"/>
      <c r="Q79" s="172"/>
      <c r="R79" s="172"/>
      <c r="S79" s="172"/>
      <c r="T79" s="172"/>
      <c r="U79" s="172"/>
      <c r="V79" s="172"/>
      <c r="W79" s="172"/>
    </row>
    <row r="80" spans="12:23" ht="16.149999999999999" customHeight="1" x14ac:dyDescent="0.35">
      <c r="L80" s="172"/>
      <c r="M80" s="172"/>
      <c r="N80" s="172"/>
      <c r="O80" s="172"/>
      <c r="P80" s="172"/>
      <c r="Q80" s="172"/>
      <c r="R80" s="172"/>
      <c r="S80" s="172"/>
      <c r="T80" s="172"/>
      <c r="U80" s="172"/>
      <c r="V80" s="172"/>
      <c r="W80" s="172"/>
    </row>
    <row r="81" spans="12:23" ht="16.149999999999999" customHeight="1" x14ac:dyDescent="0.35">
      <c r="L81" s="172"/>
      <c r="M81" s="172"/>
      <c r="N81" s="172"/>
      <c r="O81" s="172"/>
      <c r="P81" s="172"/>
      <c r="Q81" s="172"/>
      <c r="R81" s="172"/>
      <c r="S81" s="172"/>
      <c r="T81" s="172"/>
      <c r="U81" s="172"/>
      <c r="V81" s="172"/>
      <c r="W81" s="172"/>
    </row>
    <row r="82" spans="12:23" ht="16.149999999999999" customHeight="1" x14ac:dyDescent="0.35">
      <c r="L82" s="172"/>
      <c r="M82" s="172"/>
      <c r="N82" s="172"/>
      <c r="O82" s="172"/>
      <c r="P82" s="172"/>
      <c r="Q82" s="172"/>
      <c r="R82" s="172"/>
      <c r="S82" s="172"/>
      <c r="T82" s="172"/>
      <c r="U82" s="172"/>
      <c r="V82" s="172"/>
      <c r="W82" s="172"/>
    </row>
    <row r="83" spans="12:23" ht="16.149999999999999" customHeight="1" x14ac:dyDescent="0.35">
      <c r="L83" s="172"/>
      <c r="M83" s="172"/>
      <c r="N83" s="172"/>
      <c r="O83" s="172"/>
      <c r="P83" s="172"/>
      <c r="Q83" s="172"/>
      <c r="R83" s="172"/>
      <c r="S83" s="172"/>
      <c r="T83" s="172"/>
      <c r="U83" s="172"/>
      <c r="V83" s="172"/>
      <c r="W83" s="172"/>
    </row>
    <row r="84" spans="12:23" ht="16.149999999999999" customHeight="1" x14ac:dyDescent="0.35">
      <c r="L84" s="172"/>
      <c r="M84" s="172"/>
      <c r="N84" s="172"/>
      <c r="O84" s="172"/>
      <c r="P84" s="172"/>
      <c r="Q84" s="172"/>
      <c r="R84" s="172"/>
      <c r="S84" s="172"/>
      <c r="T84" s="172"/>
      <c r="U84" s="172"/>
      <c r="V84" s="172"/>
      <c r="W84" s="172"/>
    </row>
    <row r="85" spans="12:23" ht="16.149999999999999" customHeight="1" x14ac:dyDescent="0.35">
      <c r="L85" s="172"/>
      <c r="M85" s="172"/>
      <c r="N85" s="172"/>
      <c r="O85" s="172"/>
      <c r="P85" s="172"/>
      <c r="Q85" s="172"/>
      <c r="R85" s="172"/>
      <c r="S85" s="172"/>
      <c r="T85" s="172"/>
      <c r="U85" s="172"/>
      <c r="V85" s="172"/>
      <c r="W85" s="172"/>
    </row>
    <row r="86" spans="12:23" ht="16.149999999999999" customHeight="1" x14ac:dyDescent="0.35">
      <c r="L86" s="172"/>
      <c r="M86" s="172"/>
      <c r="N86" s="172"/>
      <c r="O86" s="172"/>
      <c r="P86" s="172"/>
      <c r="Q86" s="172"/>
      <c r="R86" s="172"/>
      <c r="S86" s="172"/>
      <c r="T86" s="172"/>
      <c r="U86" s="172"/>
      <c r="V86" s="172"/>
      <c r="W86" s="172"/>
    </row>
    <row r="87" spans="12:23" ht="16.149999999999999" customHeight="1" x14ac:dyDescent="0.35">
      <c r="L87" s="172"/>
      <c r="M87" s="172"/>
      <c r="N87" s="172"/>
      <c r="O87" s="172"/>
      <c r="P87" s="172"/>
      <c r="Q87" s="172"/>
      <c r="R87" s="172"/>
      <c r="S87" s="172"/>
      <c r="T87" s="172"/>
      <c r="U87" s="172"/>
      <c r="V87" s="172"/>
      <c r="W87" s="172"/>
    </row>
    <row r="88" spans="12:23" ht="16.149999999999999" customHeight="1" x14ac:dyDescent="0.35">
      <c r="L88" s="172"/>
      <c r="M88" s="172"/>
      <c r="N88" s="172"/>
      <c r="O88" s="172"/>
      <c r="P88" s="172"/>
      <c r="Q88" s="172"/>
      <c r="R88" s="172"/>
      <c r="S88" s="172"/>
      <c r="T88" s="172"/>
      <c r="U88" s="172"/>
      <c r="V88" s="172"/>
      <c r="W88" s="172"/>
    </row>
    <row r="89" spans="12:23" ht="16.149999999999999" customHeight="1" x14ac:dyDescent="0.35">
      <c r="L89" s="172"/>
      <c r="M89" s="172"/>
      <c r="N89" s="172"/>
      <c r="O89" s="172"/>
      <c r="P89" s="172"/>
      <c r="Q89" s="172"/>
      <c r="R89" s="172"/>
      <c r="S89" s="172"/>
      <c r="T89" s="172"/>
      <c r="U89" s="172"/>
      <c r="V89" s="172"/>
      <c r="W89" s="172"/>
    </row>
    <row r="90" spans="12:23" ht="16.149999999999999" customHeight="1" x14ac:dyDescent="0.35">
      <c r="L90" s="172"/>
      <c r="M90" s="172"/>
      <c r="N90" s="172"/>
      <c r="O90" s="172"/>
      <c r="P90" s="172"/>
      <c r="Q90" s="172"/>
      <c r="R90" s="172"/>
      <c r="S90" s="172"/>
      <c r="T90" s="172"/>
      <c r="U90" s="172"/>
      <c r="V90" s="172"/>
      <c r="W90" s="172"/>
    </row>
    <row r="91" spans="12:23" ht="16.149999999999999" customHeight="1" x14ac:dyDescent="0.35">
      <c r="L91" s="172"/>
      <c r="M91" s="172"/>
      <c r="N91" s="172"/>
      <c r="O91" s="172"/>
      <c r="P91" s="172"/>
      <c r="Q91" s="172"/>
      <c r="R91" s="172"/>
      <c r="S91" s="172"/>
      <c r="T91" s="172"/>
      <c r="U91" s="172"/>
      <c r="V91" s="172"/>
      <c r="W91" s="172"/>
    </row>
    <row r="92" spans="12:23" ht="16.149999999999999" customHeight="1" x14ac:dyDescent="0.35">
      <c r="L92" s="172"/>
      <c r="M92" s="172"/>
      <c r="N92" s="172"/>
      <c r="O92" s="172"/>
      <c r="P92" s="172"/>
      <c r="Q92" s="172"/>
      <c r="R92" s="172"/>
      <c r="S92" s="172"/>
      <c r="T92" s="172"/>
      <c r="U92" s="172"/>
      <c r="V92" s="172"/>
      <c r="W92" s="172"/>
    </row>
    <row r="93" spans="12:23" ht="16.149999999999999" customHeight="1" x14ac:dyDescent="0.35">
      <c r="L93" s="172"/>
      <c r="M93" s="172"/>
      <c r="N93" s="172"/>
      <c r="O93" s="172"/>
      <c r="P93" s="172"/>
      <c r="Q93" s="172"/>
      <c r="R93" s="172"/>
      <c r="S93" s="172"/>
      <c r="T93" s="172"/>
      <c r="U93" s="172"/>
      <c r="V93" s="172"/>
      <c r="W93" s="172"/>
    </row>
    <row r="94" spans="12:23" ht="16.149999999999999" customHeight="1" x14ac:dyDescent="0.35">
      <c r="L94" s="172"/>
      <c r="M94" s="172"/>
      <c r="N94" s="172"/>
      <c r="O94" s="172"/>
      <c r="P94" s="172"/>
      <c r="Q94" s="172"/>
      <c r="R94" s="172"/>
      <c r="S94" s="172"/>
      <c r="T94" s="172"/>
      <c r="U94" s="172"/>
      <c r="V94" s="172"/>
      <c r="W94" s="172"/>
    </row>
    <row r="95" spans="12:23" ht="16.149999999999999" customHeight="1" x14ac:dyDescent="0.35">
      <c r="L95" s="172"/>
      <c r="M95" s="172"/>
      <c r="N95" s="172"/>
      <c r="O95" s="172"/>
      <c r="P95" s="172"/>
      <c r="Q95" s="172"/>
      <c r="R95" s="172"/>
      <c r="S95" s="172"/>
      <c r="T95" s="172"/>
      <c r="U95" s="172"/>
      <c r="V95" s="172"/>
      <c r="W95" s="172"/>
    </row>
    <row r="96" spans="12:23" ht="16.149999999999999" customHeight="1" x14ac:dyDescent="0.35">
      <c r="L96" s="172"/>
      <c r="M96" s="172"/>
      <c r="N96" s="172"/>
      <c r="O96" s="172"/>
      <c r="P96" s="172"/>
      <c r="Q96" s="172"/>
      <c r="R96" s="172"/>
      <c r="S96" s="172"/>
      <c r="T96" s="172"/>
      <c r="U96" s="172"/>
      <c r="V96" s="172"/>
      <c r="W96" s="172"/>
    </row>
    <row r="97" spans="12:23" ht="16.149999999999999" customHeight="1" x14ac:dyDescent="0.35">
      <c r="L97" s="172"/>
      <c r="M97" s="172"/>
      <c r="N97" s="172"/>
      <c r="O97" s="172"/>
      <c r="P97" s="172"/>
      <c r="Q97" s="172"/>
      <c r="R97" s="172"/>
      <c r="S97" s="172"/>
      <c r="T97" s="172"/>
      <c r="U97" s="172"/>
      <c r="V97" s="172"/>
      <c r="W97" s="172"/>
    </row>
    <row r="98" spans="12:23" ht="16.149999999999999" customHeight="1" x14ac:dyDescent="0.35">
      <c r="L98" s="172"/>
      <c r="M98" s="172"/>
      <c r="N98" s="172"/>
      <c r="O98" s="172"/>
      <c r="P98" s="172"/>
      <c r="Q98" s="172"/>
      <c r="R98" s="172"/>
      <c r="S98" s="172"/>
      <c r="T98" s="172"/>
      <c r="U98" s="172"/>
      <c r="V98" s="172"/>
      <c r="W98" s="172"/>
    </row>
    <row r="99" spans="12:23" ht="16.149999999999999" customHeight="1" x14ac:dyDescent="0.35">
      <c r="L99" s="172"/>
      <c r="M99" s="172"/>
      <c r="N99" s="172"/>
      <c r="O99" s="172"/>
      <c r="P99" s="172"/>
      <c r="Q99" s="172"/>
      <c r="R99" s="172"/>
      <c r="S99" s="172"/>
      <c r="T99" s="172"/>
      <c r="U99" s="172"/>
      <c r="V99" s="172"/>
      <c r="W99" s="172"/>
    </row>
    <row r="100" spans="12:23" ht="16.149999999999999" customHeight="1" x14ac:dyDescent="0.35">
      <c r="L100" s="172"/>
      <c r="M100" s="172"/>
      <c r="N100" s="172"/>
      <c r="O100" s="172"/>
      <c r="P100" s="172"/>
      <c r="Q100" s="172"/>
      <c r="R100" s="172"/>
      <c r="S100" s="172"/>
      <c r="T100" s="172"/>
      <c r="U100" s="172"/>
      <c r="V100" s="172"/>
      <c r="W100" s="172"/>
    </row>
    <row r="101" spans="12:23" ht="16.149999999999999" customHeight="1" x14ac:dyDescent="0.35">
      <c r="L101" s="172"/>
      <c r="M101" s="172"/>
      <c r="N101" s="172"/>
      <c r="O101" s="172"/>
      <c r="P101" s="172"/>
      <c r="Q101" s="172"/>
      <c r="R101" s="172"/>
      <c r="S101" s="172"/>
      <c r="T101" s="172"/>
      <c r="U101" s="172"/>
      <c r="V101" s="172"/>
      <c r="W101" s="172"/>
    </row>
    <row r="102" spans="12:23" ht="16.149999999999999" customHeight="1" x14ac:dyDescent="0.35">
      <c r="L102" s="172"/>
      <c r="M102" s="172"/>
      <c r="N102" s="172"/>
      <c r="O102" s="172"/>
      <c r="P102" s="172"/>
      <c r="Q102" s="172"/>
      <c r="R102" s="172"/>
      <c r="S102" s="172"/>
      <c r="T102" s="172"/>
      <c r="U102" s="172"/>
      <c r="V102" s="172"/>
      <c r="W102" s="172"/>
    </row>
    <row r="103" spans="12:23" ht="16.149999999999999" customHeight="1" x14ac:dyDescent="0.35">
      <c r="L103" s="172"/>
      <c r="M103" s="172"/>
      <c r="N103" s="172"/>
      <c r="O103" s="172"/>
      <c r="P103" s="172"/>
      <c r="Q103" s="172"/>
      <c r="R103" s="172"/>
      <c r="S103" s="172"/>
      <c r="T103" s="172"/>
      <c r="U103" s="172"/>
      <c r="V103" s="172"/>
      <c r="W103" s="172"/>
    </row>
    <row r="104" spans="12:23" ht="16.149999999999999" customHeight="1" x14ac:dyDescent="0.35">
      <c r="L104" s="172"/>
      <c r="M104" s="172"/>
      <c r="N104" s="172"/>
      <c r="O104" s="172"/>
      <c r="P104" s="172"/>
      <c r="Q104" s="172"/>
      <c r="R104" s="172"/>
      <c r="S104" s="172"/>
      <c r="T104" s="172"/>
      <c r="U104" s="172"/>
      <c r="V104" s="172"/>
      <c r="W104" s="172"/>
    </row>
    <row r="105" spans="12:23" ht="16.149999999999999" customHeight="1" x14ac:dyDescent="0.35">
      <c r="L105" s="172"/>
      <c r="M105" s="172"/>
      <c r="N105" s="172"/>
      <c r="O105" s="172"/>
      <c r="P105" s="172"/>
      <c r="Q105" s="172"/>
      <c r="R105" s="172"/>
      <c r="S105" s="172"/>
      <c r="T105" s="172"/>
      <c r="U105" s="172"/>
      <c r="V105" s="172"/>
      <c r="W105" s="172"/>
    </row>
    <row r="106" spans="12:23" ht="16.149999999999999" customHeight="1" x14ac:dyDescent="0.35">
      <c r="L106" s="172"/>
      <c r="M106" s="172"/>
      <c r="N106" s="172"/>
      <c r="O106" s="172"/>
      <c r="P106" s="172"/>
      <c r="Q106" s="172"/>
      <c r="R106" s="172"/>
      <c r="S106" s="172"/>
      <c r="T106" s="172"/>
      <c r="U106" s="172"/>
      <c r="V106" s="172"/>
      <c r="W106" s="172"/>
    </row>
    <row r="107" spans="12:23" ht="16.149999999999999" customHeight="1" x14ac:dyDescent="0.35">
      <c r="L107" s="172"/>
      <c r="M107" s="172"/>
      <c r="N107" s="172"/>
      <c r="O107" s="172"/>
      <c r="P107" s="172"/>
      <c r="Q107" s="172"/>
      <c r="R107" s="172"/>
      <c r="S107" s="172"/>
      <c r="T107" s="172"/>
      <c r="U107" s="172"/>
      <c r="V107" s="172"/>
      <c r="W107" s="172"/>
    </row>
    <row r="108" spans="12:23" ht="16.149999999999999" customHeight="1" x14ac:dyDescent="0.35">
      <c r="L108" s="172"/>
      <c r="M108" s="172"/>
      <c r="N108" s="172"/>
      <c r="O108" s="172"/>
      <c r="P108" s="172"/>
      <c r="Q108" s="172"/>
      <c r="R108" s="172"/>
      <c r="S108" s="172"/>
      <c r="T108" s="172"/>
      <c r="U108" s="172"/>
      <c r="V108" s="172"/>
      <c r="W108" s="172"/>
    </row>
    <row r="109" spans="12:23" ht="16.149999999999999" customHeight="1" x14ac:dyDescent="0.35">
      <c r="L109" s="172"/>
      <c r="M109" s="172"/>
      <c r="N109" s="172"/>
      <c r="O109" s="172"/>
      <c r="P109" s="172"/>
      <c r="Q109" s="172"/>
      <c r="R109" s="172"/>
      <c r="S109" s="172"/>
      <c r="T109" s="172"/>
      <c r="U109" s="172"/>
      <c r="V109" s="172"/>
      <c r="W109" s="172"/>
    </row>
    <row r="110" spans="12:23" ht="16.149999999999999" customHeight="1" x14ac:dyDescent="0.35">
      <c r="L110" s="172"/>
      <c r="M110" s="172"/>
      <c r="N110" s="172"/>
      <c r="O110" s="172"/>
      <c r="P110" s="172"/>
      <c r="Q110" s="172"/>
      <c r="R110" s="172"/>
      <c r="S110" s="172"/>
      <c r="T110" s="172"/>
      <c r="U110" s="172"/>
      <c r="V110" s="172"/>
      <c r="W110" s="172"/>
    </row>
    <row r="111" spans="12:23" ht="16.149999999999999" customHeight="1" x14ac:dyDescent="0.35">
      <c r="L111" s="172"/>
      <c r="M111" s="172"/>
      <c r="N111" s="172"/>
      <c r="O111" s="172"/>
      <c r="P111" s="172"/>
      <c r="Q111" s="172"/>
      <c r="R111" s="172"/>
      <c r="S111" s="172"/>
      <c r="T111" s="172"/>
      <c r="U111" s="172"/>
      <c r="V111" s="172"/>
      <c r="W111" s="172"/>
    </row>
    <row r="112" spans="12:23" ht="16.149999999999999" customHeight="1" x14ac:dyDescent="0.35">
      <c r="L112" s="172"/>
      <c r="M112" s="172"/>
      <c r="N112" s="172"/>
      <c r="O112" s="172"/>
      <c r="P112" s="172"/>
      <c r="Q112" s="172"/>
      <c r="R112" s="172"/>
      <c r="S112" s="172"/>
      <c r="T112" s="172"/>
      <c r="U112" s="172"/>
      <c r="V112" s="172"/>
      <c r="W112" s="172"/>
    </row>
    <row r="113" spans="12:23" ht="16.149999999999999" customHeight="1" x14ac:dyDescent="0.35">
      <c r="L113" s="172"/>
      <c r="M113" s="172"/>
      <c r="N113" s="172"/>
      <c r="O113" s="172"/>
      <c r="P113" s="172"/>
      <c r="Q113" s="172"/>
      <c r="R113" s="172"/>
      <c r="S113" s="172"/>
      <c r="T113" s="172"/>
      <c r="U113" s="172"/>
      <c r="V113" s="172"/>
      <c r="W113" s="172"/>
    </row>
    <row r="114" spans="12:23" ht="16.149999999999999" customHeight="1" x14ac:dyDescent="0.35">
      <c r="L114" s="172"/>
      <c r="M114" s="172"/>
      <c r="N114" s="172"/>
      <c r="O114" s="172"/>
      <c r="P114" s="172"/>
      <c r="Q114" s="172"/>
      <c r="R114" s="172"/>
      <c r="S114" s="172"/>
      <c r="T114" s="172"/>
      <c r="U114" s="172"/>
      <c r="V114" s="172"/>
      <c r="W114" s="172"/>
    </row>
    <row r="115" spans="12:23" ht="16.149999999999999" customHeight="1" x14ac:dyDescent="0.35">
      <c r="L115" s="172"/>
      <c r="M115" s="172"/>
      <c r="N115" s="172"/>
      <c r="O115" s="172"/>
      <c r="P115" s="172"/>
      <c r="Q115" s="172"/>
      <c r="R115" s="172"/>
      <c r="S115" s="172"/>
      <c r="T115" s="172"/>
      <c r="U115" s="172"/>
      <c r="V115" s="172"/>
      <c r="W115" s="172"/>
    </row>
    <row r="116" spans="12:23" ht="16.149999999999999" customHeight="1" x14ac:dyDescent="0.35">
      <c r="L116" s="172"/>
      <c r="M116" s="172"/>
      <c r="N116" s="172"/>
      <c r="O116" s="172"/>
      <c r="P116" s="172"/>
      <c r="Q116" s="172"/>
      <c r="R116" s="172"/>
      <c r="S116" s="172"/>
      <c r="T116" s="172"/>
      <c r="U116" s="172"/>
      <c r="V116" s="172"/>
      <c r="W116" s="172"/>
    </row>
    <row r="117" spans="12:23" ht="16.149999999999999" customHeight="1" x14ac:dyDescent="0.35">
      <c r="L117" s="172"/>
      <c r="M117" s="172"/>
      <c r="N117" s="172"/>
      <c r="O117" s="172"/>
      <c r="P117" s="172"/>
      <c r="Q117" s="172"/>
      <c r="R117" s="172"/>
      <c r="S117" s="172"/>
      <c r="T117" s="172"/>
      <c r="U117" s="172"/>
      <c r="V117" s="172"/>
      <c r="W117" s="172"/>
    </row>
    <row r="118" spans="12:23" ht="16.149999999999999" customHeight="1" x14ac:dyDescent="0.35">
      <c r="L118" s="172"/>
      <c r="M118" s="172"/>
      <c r="N118" s="172"/>
      <c r="O118" s="172"/>
      <c r="P118" s="172"/>
      <c r="Q118" s="172"/>
      <c r="R118" s="172"/>
      <c r="S118" s="172"/>
      <c r="T118" s="172"/>
      <c r="U118" s="172"/>
      <c r="V118" s="172"/>
      <c r="W118" s="172"/>
    </row>
    <row r="119" spans="12:23" ht="16.149999999999999" customHeight="1" x14ac:dyDescent="0.35">
      <c r="L119" s="172"/>
      <c r="M119" s="172"/>
      <c r="N119" s="172"/>
      <c r="O119" s="172"/>
      <c r="P119" s="172"/>
      <c r="Q119" s="172"/>
      <c r="R119" s="172"/>
      <c r="S119" s="172"/>
      <c r="T119" s="172"/>
      <c r="U119" s="172"/>
      <c r="V119" s="172"/>
      <c r="W119" s="172"/>
    </row>
    <row r="120" spans="12:23" ht="16.149999999999999" customHeight="1" x14ac:dyDescent="0.35">
      <c r="L120" s="172"/>
      <c r="M120" s="172"/>
      <c r="N120" s="172"/>
      <c r="O120" s="172"/>
      <c r="P120" s="172"/>
      <c r="Q120" s="172"/>
      <c r="R120" s="172"/>
      <c r="S120" s="172"/>
      <c r="T120" s="172"/>
      <c r="U120" s="172"/>
      <c r="V120" s="172"/>
      <c r="W120" s="172"/>
    </row>
    <row r="121" spans="12:23" ht="16.149999999999999" customHeight="1" x14ac:dyDescent="0.35">
      <c r="L121" s="172"/>
      <c r="M121" s="172"/>
      <c r="N121" s="172"/>
      <c r="O121" s="172"/>
      <c r="P121" s="172"/>
      <c r="Q121" s="172"/>
      <c r="R121" s="172"/>
      <c r="S121" s="172"/>
      <c r="T121" s="172"/>
      <c r="U121" s="172"/>
      <c r="V121" s="172"/>
      <c r="W121" s="172"/>
    </row>
    <row r="122" spans="12:23" ht="16.149999999999999" customHeight="1" x14ac:dyDescent="0.35">
      <c r="L122" s="172"/>
      <c r="M122" s="172"/>
      <c r="N122" s="172"/>
      <c r="O122" s="172"/>
      <c r="P122" s="172"/>
      <c r="Q122" s="172"/>
      <c r="R122" s="172"/>
      <c r="S122" s="172"/>
      <c r="T122" s="172"/>
      <c r="U122" s="172"/>
      <c r="V122" s="172"/>
      <c r="W122" s="172"/>
    </row>
    <row r="123" spans="12:23" ht="16.149999999999999" customHeight="1" x14ac:dyDescent="0.35">
      <c r="L123" s="172"/>
      <c r="M123" s="172"/>
      <c r="N123" s="172"/>
      <c r="O123" s="172"/>
      <c r="P123" s="172"/>
      <c r="Q123" s="172"/>
      <c r="R123" s="172"/>
      <c r="S123" s="172"/>
      <c r="T123" s="172"/>
      <c r="U123" s="172"/>
      <c r="V123" s="172"/>
      <c r="W123" s="172"/>
    </row>
    <row r="124" spans="12:23" ht="16.149999999999999" customHeight="1" x14ac:dyDescent="0.35">
      <c r="L124" s="172"/>
      <c r="M124" s="172"/>
      <c r="N124" s="172"/>
      <c r="O124" s="172"/>
      <c r="P124" s="172"/>
      <c r="Q124" s="172"/>
      <c r="R124" s="172"/>
      <c r="S124" s="172"/>
      <c r="T124" s="172"/>
      <c r="U124" s="172"/>
      <c r="V124" s="172"/>
      <c r="W124" s="172"/>
    </row>
    <row r="125" spans="12:23" ht="16.149999999999999" customHeight="1" x14ac:dyDescent="0.35">
      <c r="L125" s="172"/>
      <c r="M125" s="172"/>
      <c r="N125" s="172"/>
      <c r="O125" s="172"/>
      <c r="P125" s="172"/>
      <c r="Q125" s="172"/>
      <c r="R125" s="172"/>
      <c r="S125" s="172"/>
      <c r="T125" s="172"/>
      <c r="U125" s="172"/>
      <c r="V125" s="172"/>
      <c r="W125" s="172"/>
    </row>
    <row r="126" spans="12:23" ht="16.149999999999999" customHeight="1" x14ac:dyDescent="0.35">
      <c r="L126" s="172"/>
      <c r="M126" s="172"/>
      <c r="N126" s="172"/>
      <c r="O126" s="172"/>
      <c r="P126" s="172"/>
      <c r="Q126" s="172"/>
      <c r="R126" s="172"/>
      <c r="S126" s="172"/>
      <c r="T126" s="172"/>
      <c r="U126" s="172"/>
      <c r="V126" s="172"/>
      <c r="W126" s="172"/>
    </row>
    <row r="127" spans="12:23" ht="16.149999999999999" customHeight="1" x14ac:dyDescent="0.35">
      <c r="L127" s="172"/>
      <c r="M127" s="172"/>
      <c r="N127" s="172"/>
      <c r="O127" s="172"/>
      <c r="P127" s="172"/>
      <c r="Q127" s="172"/>
      <c r="R127" s="172"/>
      <c r="S127" s="172"/>
      <c r="T127" s="172"/>
      <c r="U127" s="172"/>
      <c r="V127" s="172"/>
      <c r="W127" s="172"/>
    </row>
    <row r="128" spans="12:23" ht="16.149999999999999" customHeight="1" x14ac:dyDescent="0.35">
      <c r="L128" s="172"/>
      <c r="M128" s="172"/>
      <c r="N128" s="172"/>
      <c r="O128" s="172"/>
      <c r="P128" s="172"/>
      <c r="Q128" s="172"/>
      <c r="R128" s="172"/>
      <c r="S128" s="172"/>
      <c r="T128" s="172"/>
      <c r="U128" s="172"/>
      <c r="V128" s="172"/>
      <c r="W128" s="172"/>
    </row>
    <row r="129" spans="12:23" ht="16.149999999999999" customHeight="1" x14ac:dyDescent="0.35">
      <c r="L129" s="172"/>
      <c r="M129" s="172"/>
      <c r="N129" s="172"/>
      <c r="O129" s="172"/>
      <c r="P129" s="172"/>
      <c r="Q129" s="172"/>
      <c r="R129" s="172"/>
      <c r="S129" s="172"/>
      <c r="T129" s="172"/>
      <c r="U129" s="172"/>
      <c r="V129" s="172"/>
      <c r="W129" s="172"/>
    </row>
    <row r="130" spans="12:23" ht="16.149999999999999" customHeight="1" x14ac:dyDescent="0.35">
      <c r="L130" s="172"/>
      <c r="M130" s="172"/>
      <c r="N130" s="172"/>
      <c r="O130" s="172"/>
      <c r="P130" s="172"/>
      <c r="Q130" s="172"/>
      <c r="R130" s="172"/>
      <c r="S130" s="172"/>
      <c r="T130" s="172"/>
      <c r="U130" s="172"/>
      <c r="V130" s="172"/>
      <c r="W130" s="172"/>
    </row>
    <row r="131" spans="12:23" ht="16.149999999999999" customHeight="1" x14ac:dyDescent="0.35">
      <c r="L131" s="172"/>
      <c r="M131" s="172"/>
      <c r="N131" s="172"/>
      <c r="O131" s="172"/>
      <c r="P131" s="172"/>
      <c r="Q131" s="172"/>
      <c r="R131" s="172"/>
      <c r="S131" s="172"/>
      <c r="T131" s="172"/>
      <c r="U131" s="172"/>
      <c r="V131" s="172"/>
      <c r="W131" s="172"/>
    </row>
    <row r="132" spans="12:23" ht="16.149999999999999" customHeight="1" x14ac:dyDescent="0.35">
      <c r="L132" s="172"/>
      <c r="M132" s="172"/>
      <c r="N132" s="172"/>
      <c r="O132" s="172"/>
      <c r="P132" s="172"/>
      <c r="Q132" s="172"/>
      <c r="R132" s="172"/>
      <c r="S132" s="172"/>
      <c r="T132" s="172"/>
      <c r="U132" s="172"/>
      <c r="V132" s="172"/>
      <c r="W132" s="172"/>
    </row>
    <row r="133" spans="12:23" ht="16.149999999999999" customHeight="1" x14ac:dyDescent="0.35">
      <c r="L133" s="172"/>
      <c r="M133" s="172"/>
      <c r="N133" s="172"/>
      <c r="O133" s="172"/>
      <c r="P133" s="172"/>
      <c r="Q133" s="172"/>
      <c r="R133" s="172"/>
      <c r="S133" s="172"/>
      <c r="T133" s="172"/>
      <c r="U133" s="172"/>
      <c r="V133" s="172"/>
      <c r="W133" s="172"/>
    </row>
    <row r="134" spans="12:23" ht="16.149999999999999" customHeight="1" x14ac:dyDescent="0.35">
      <c r="L134" s="172"/>
      <c r="M134" s="172"/>
      <c r="N134" s="172"/>
      <c r="O134" s="172"/>
      <c r="P134" s="172"/>
      <c r="Q134" s="172"/>
      <c r="R134" s="172"/>
      <c r="S134" s="172"/>
      <c r="T134" s="172"/>
      <c r="U134" s="172"/>
      <c r="V134" s="172"/>
      <c r="W134" s="172"/>
    </row>
    <row r="135" spans="12:23" ht="16.149999999999999" customHeight="1" x14ac:dyDescent="0.35">
      <c r="L135" s="172"/>
      <c r="M135" s="172"/>
      <c r="N135" s="172"/>
      <c r="O135" s="172"/>
      <c r="P135" s="172"/>
      <c r="Q135" s="172"/>
      <c r="R135" s="172"/>
      <c r="S135" s="172"/>
      <c r="T135" s="172"/>
      <c r="U135" s="172"/>
      <c r="V135" s="172"/>
      <c r="W135" s="172"/>
    </row>
    <row r="136" spans="12:23" ht="16.149999999999999" customHeight="1" x14ac:dyDescent="0.35">
      <c r="L136" s="172"/>
      <c r="M136" s="172"/>
      <c r="N136" s="172"/>
      <c r="O136" s="172"/>
      <c r="P136" s="172"/>
      <c r="Q136" s="172"/>
      <c r="R136" s="172"/>
      <c r="S136" s="172"/>
      <c r="T136" s="172"/>
      <c r="U136" s="172"/>
      <c r="V136" s="172"/>
      <c r="W136" s="172"/>
    </row>
    <row r="137" spans="12:23" ht="16.149999999999999" customHeight="1" x14ac:dyDescent="0.35">
      <c r="L137" s="172"/>
      <c r="M137" s="172"/>
      <c r="N137" s="172"/>
      <c r="O137" s="172"/>
      <c r="P137" s="172"/>
      <c r="Q137" s="172"/>
      <c r="R137" s="172"/>
      <c r="S137" s="172"/>
      <c r="T137" s="172"/>
      <c r="U137" s="172"/>
      <c r="V137" s="172"/>
      <c r="W137" s="172"/>
    </row>
    <row r="138" spans="12:23" ht="16.149999999999999" customHeight="1" x14ac:dyDescent="0.35">
      <c r="L138" s="172"/>
      <c r="M138" s="172"/>
      <c r="N138" s="172"/>
      <c r="O138" s="172"/>
      <c r="P138" s="172"/>
      <c r="Q138" s="172"/>
      <c r="R138" s="172"/>
      <c r="S138" s="172"/>
      <c r="T138" s="172"/>
      <c r="U138" s="172"/>
      <c r="V138" s="172"/>
      <c r="W138" s="172"/>
    </row>
    <row r="139" spans="12:23" ht="16.149999999999999" customHeight="1" x14ac:dyDescent="0.35">
      <c r="L139" s="172"/>
      <c r="M139" s="172"/>
      <c r="N139" s="172"/>
      <c r="O139" s="172"/>
      <c r="P139" s="172"/>
      <c r="Q139" s="172"/>
      <c r="R139" s="172"/>
      <c r="S139" s="172"/>
      <c r="T139" s="172"/>
      <c r="U139" s="172"/>
      <c r="V139" s="172"/>
      <c r="W139" s="172"/>
    </row>
  </sheetData>
  <sheetProtection sheet="1" selectLockedCells="1"/>
  <mergeCells count="2">
    <mergeCell ref="G1:I1"/>
    <mergeCell ref="B22:D22"/>
  </mergeCells>
  <dataValidations xWindow="866" yWindow="581" count="6">
    <dataValidation allowBlank="1" showErrorMessage="1" promptTitle="OHJE" prompt="Kirjaa kustannuksen selite." sqref="D5" xr:uid="{00000000-0002-0000-1300-000000000000}"/>
    <dataValidation allowBlank="1" showInputMessage="1" showErrorMessage="1" promptTitle="OHJE" prompt="Jos tarkka kustannus ei ole tiedossa, budjetoi kustannus parhaan käytettävissä olevan arvion mukaisesti." sqref="E6:E19" xr:uid="{00000000-0002-0000-13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300-000002000000}">
      <formula1>500</formula1>
    </dataValidation>
    <dataValidation allowBlank="1" showInputMessage="1" showErrorMessage="1" promptTitle="OHJE" prompt="Kuvaa lyhyesti ostopalvelua." sqref="C6:C19" xr:uid="{00000000-0002-0000-1300-000003000000}"/>
    <dataValidation allowBlank="1" showInputMessage="1" showErrorMessage="1" promptTitle="OHJE" prompt="Merkitse suunnitelma-välilehden mukaisin numeroin toiminto tai toiminnot, joihin kustannus liittyy. Esim. 1.1. (tavoite 1 toiminto 1)." sqref="D6:D19" xr:uid="{00000000-0002-0000-1300-000004000000}"/>
    <dataValidation allowBlank="1" showInputMessage="1" showErrorMessage="1" promptTitle="OHJE" prompt="Kerro mikä kustannus on kyseessä." sqref="B6:B19" xr:uid="{00000000-0002-0000-1300-000005000000}"/>
  </dataValidations>
  <hyperlinks>
    <hyperlink ref="G1:I1" location="'Aloita tästä'!A1" display="PALAA TÄSTÄ KANSISIVULLE" xr:uid="{00000000-0004-0000-13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19"/>
  <sheetViews>
    <sheetView zoomScaleNormal="100" zoomScaleSheetLayoutView="100" workbookViewId="0">
      <selection activeCell="H1" sqref="H1:J1"/>
    </sheetView>
  </sheetViews>
  <sheetFormatPr defaultColWidth="9.23046875" defaultRowHeight="15.5" x14ac:dyDescent="0.35"/>
  <cols>
    <col min="1" max="1" width="3.765625" style="172" customWidth="1"/>
    <col min="2" max="2" width="35.765625" style="172" customWidth="1"/>
    <col min="3" max="3" width="27.765625" style="172" customWidth="1"/>
    <col min="4" max="4" width="11.765625" style="172" customWidth="1"/>
    <col min="5" max="5" width="32.765625" style="172" customWidth="1"/>
    <col min="6" max="6" width="12.765625" style="172" customWidth="1"/>
    <col min="7" max="12" width="9.23046875" style="172"/>
    <col min="13" max="16384" width="9.23046875" style="20"/>
  </cols>
  <sheetData>
    <row r="1" spans="2:26" x14ac:dyDescent="0.35">
      <c r="H1" s="762" t="s">
        <v>88</v>
      </c>
      <c r="I1" s="763"/>
      <c r="J1" s="764"/>
    </row>
    <row r="2" spans="2:26" ht="16.149999999999999" customHeight="1" x14ac:dyDescent="0.35">
      <c r="B2" s="767" t="s">
        <v>450</v>
      </c>
      <c r="C2" s="768"/>
      <c r="D2" s="433"/>
      <c r="E2" s="292" t="s">
        <v>72</v>
      </c>
      <c r="F2" s="205">
        <f>SUM(F6:F19)</f>
        <v>0</v>
      </c>
      <c r="M2" s="172"/>
      <c r="N2" s="172"/>
      <c r="O2" s="172"/>
      <c r="P2" s="172"/>
      <c r="Q2" s="172"/>
      <c r="R2" s="172"/>
      <c r="S2" s="172"/>
      <c r="T2" s="172"/>
      <c r="U2" s="172"/>
      <c r="V2" s="172"/>
      <c r="W2" s="172"/>
      <c r="X2" s="172"/>
    </row>
    <row r="3" spans="2:26" ht="16.149999999999999" customHeight="1" x14ac:dyDescent="0.35">
      <c r="M3" s="172"/>
      <c r="N3" s="172"/>
      <c r="O3" s="172"/>
      <c r="P3" s="172"/>
      <c r="Q3" s="172"/>
      <c r="R3" s="172"/>
      <c r="S3" s="172"/>
      <c r="T3" s="172"/>
      <c r="U3" s="172"/>
      <c r="V3" s="172"/>
      <c r="W3" s="172"/>
      <c r="X3" s="172"/>
    </row>
    <row r="4" spans="2:26" ht="16.149999999999999" customHeight="1" x14ac:dyDescent="0.35">
      <c r="D4" s="196"/>
      <c r="M4" s="172"/>
      <c r="N4" s="172"/>
      <c r="O4" s="172"/>
      <c r="P4" s="172"/>
      <c r="Q4" s="172"/>
      <c r="R4" s="172"/>
      <c r="S4" s="172"/>
      <c r="T4" s="172"/>
      <c r="U4" s="172"/>
      <c r="V4" s="172"/>
      <c r="W4" s="172"/>
      <c r="X4" s="172"/>
    </row>
    <row r="5" spans="2:26" ht="16.149999999999999" customHeight="1" x14ac:dyDescent="0.35">
      <c r="B5" s="200" t="s">
        <v>101</v>
      </c>
      <c r="C5" s="200" t="s">
        <v>73</v>
      </c>
      <c r="D5" s="206" t="s">
        <v>266</v>
      </c>
      <c r="E5" s="201" t="s">
        <v>100</v>
      </c>
      <c r="F5" s="202" t="s">
        <v>265</v>
      </c>
      <c r="G5" s="196"/>
      <c r="M5" s="172"/>
      <c r="N5" s="172"/>
      <c r="O5" s="172"/>
      <c r="P5" s="172"/>
      <c r="Q5" s="172"/>
      <c r="R5" s="172"/>
      <c r="S5" s="172"/>
      <c r="T5" s="172"/>
      <c r="U5" s="172"/>
      <c r="V5" s="172"/>
      <c r="W5" s="172"/>
      <c r="X5" s="172"/>
    </row>
    <row r="6" spans="2:26" ht="35.15" customHeight="1" x14ac:dyDescent="0.35">
      <c r="B6" s="203"/>
      <c r="C6" s="203"/>
      <c r="D6" s="268"/>
      <c r="E6" s="293"/>
      <c r="F6" s="444"/>
      <c r="M6" s="172"/>
      <c r="N6" s="172"/>
      <c r="O6" s="172"/>
      <c r="P6" s="172"/>
      <c r="Q6" s="172"/>
      <c r="R6" s="172"/>
      <c r="S6" s="172"/>
      <c r="T6" s="172"/>
      <c r="U6" s="172"/>
      <c r="V6" s="172"/>
      <c r="W6" s="172"/>
      <c r="X6" s="172"/>
    </row>
    <row r="7" spans="2:26" ht="35.15" customHeight="1" x14ac:dyDescent="0.35">
      <c r="B7" s="203"/>
      <c r="C7" s="203"/>
      <c r="D7" s="268"/>
      <c r="E7" s="293"/>
      <c r="F7" s="444"/>
      <c r="M7" s="172"/>
      <c r="N7" s="172"/>
      <c r="O7" s="172"/>
      <c r="P7" s="172"/>
      <c r="Q7" s="172"/>
      <c r="R7" s="172"/>
      <c r="S7" s="172"/>
      <c r="T7" s="172"/>
      <c r="U7" s="172"/>
      <c r="V7" s="172"/>
      <c r="W7" s="172"/>
      <c r="X7" s="172"/>
      <c r="Y7" s="172"/>
      <c r="Z7" s="172"/>
    </row>
    <row r="8" spans="2:26" ht="35.15" customHeight="1" x14ac:dyDescent="0.35">
      <c r="B8" s="203"/>
      <c r="C8" s="203"/>
      <c r="D8" s="268"/>
      <c r="E8" s="293"/>
      <c r="F8" s="444"/>
      <c r="M8" s="172"/>
      <c r="N8" s="172"/>
      <c r="O8" s="172"/>
      <c r="P8" s="172"/>
      <c r="Q8" s="172"/>
      <c r="R8" s="172"/>
      <c r="S8" s="172"/>
      <c r="T8" s="172"/>
      <c r="U8" s="172"/>
      <c r="V8" s="172"/>
      <c r="W8" s="172"/>
      <c r="X8" s="172"/>
      <c r="Y8" s="172"/>
      <c r="Z8" s="172"/>
    </row>
    <row r="9" spans="2:26" ht="35.15" customHeight="1" x14ac:dyDescent="0.35">
      <c r="B9" s="203"/>
      <c r="C9" s="203"/>
      <c r="D9" s="268"/>
      <c r="E9" s="293"/>
      <c r="F9" s="444"/>
      <c r="M9" s="172"/>
      <c r="N9" s="172"/>
      <c r="O9" s="172"/>
      <c r="P9" s="172"/>
      <c r="Q9" s="172"/>
      <c r="R9" s="172"/>
      <c r="S9" s="172"/>
      <c r="T9" s="172"/>
      <c r="U9" s="172"/>
      <c r="V9" s="172"/>
      <c r="W9" s="172"/>
      <c r="X9" s="172"/>
      <c r="Y9" s="172"/>
      <c r="Z9" s="172"/>
    </row>
    <row r="10" spans="2:26" ht="35.15" customHeight="1" x14ac:dyDescent="0.35">
      <c r="B10" s="203"/>
      <c r="C10" s="203"/>
      <c r="D10" s="268"/>
      <c r="E10" s="293"/>
      <c r="F10" s="444"/>
      <c r="M10" s="172"/>
      <c r="N10" s="172"/>
      <c r="O10" s="172"/>
      <c r="P10" s="172"/>
      <c r="Q10" s="172"/>
      <c r="R10" s="172"/>
      <c r="S10" s="172"/>
      <c r="T10" s="172"/>
      <c r="U10" s="172"/>
      <c r="V10" s="172"/>
      <c r="W10" s="172"/>
      <c r="X10" s="172"/>
      <c r="Y10" s="172"/>
      <c r="Z10" s="172"/>
    </row>
    <row r="11" spans="2:26" ht="35.15" customHeight="1" x14ac:dyDescent="0.35">
      <c r="B11" s="203"/>
      <c r="C11" s="203"/>
      <c r="D11" s="268"/>
      <c r="E11" s="293"/>
      <c r="F11" s="444"/>
      <c r="M11" s="172"/>
      <c r="N11" s="172"/>
      <c r="O11" s="172"/>
      <c r="P11" s="172"/>
      <c r="Q11" s="172"/>
      <c r="R11" s="172"/>
      <c r="S11" s="172"/>
      <c r="T11" s="172"/>
      <c r="U11" s="172"/>
      <c r="V11" s="172"/>
      <c r="W11" s="172"/>
      <c r="X11" s="172"/>
      <c r="Y11" s="172"/>
      <c r="Z11" s="172"/>
    </row>
    <row r="12" spans="2:26" ht="35.15" customHeight="1" x14ac:dyDescent="0.35">
      <c r="B12" s="203"/>
      <c r="C12" s="203"/>
      <c r="D12" s="268"/>
      <c r="E12" s="293"/>
      <c r="F12" s="444"/>
      <c r="M12" s="172"/>
      <c r="N12" s="172"/>
      <c r="O12" s="172"/>
      <c r="P12" s="172"/>
      <c r="Q12" s="172"/>
      <c r="R12" s="172"/>
      <c r="S12" s="172"/>
      <c r="T12" s="172"/>
      <c r="U12" s="172"/>
      <c r="V12" s="172"/>
      <c r="W12" s="172"/>
      <c r="X12" s="172"/>
      <c r="Y12" s="172"/>
      <c r="Z12" s="172"/>
    </row>
    <row r="13" spans="2:26" ht="35.15" customHeight="1" x14ac:dyDescent="0.35">
      <c r="B13" s="203"/>
      <c r="C13" s="203"/>
      <c r="D13" s="268"/>
      <c r="E13" s="293"/>
      <c r="F13" s="444"/>
      <c r="M13" s="172"/>
      <c r="N13" s="172"/>
      <c r="O13" s="172"/>
      <c r="P13" s="172"/>
      <c r="Q13" s="172"/>
      <c r="R13" s="172"/>
      <c r="S13" s="172"/>
      <c r="T13" s="172"/>
      <c r="U13" s="172"/>
      <c r="V13" s="172"/>
      <c r="W13" s="172"/>
      <c r="X13" s="172"/>
      <c r="Y13" s="172"/>
      <c r="Z13" s="172"/>
    </row>
    <row r="14" spans="2:26" ht="35.15" customHeight="1" x14ac:dyDescent="0.35">
      <c r="B14" s="203"/>
      <c r="C14" s="203"/>
      <c r="D14" s="268"/>
      <c r="E14" s="293"/>
      <c r="F14" s="444"/>
      <c r="M14" s="172"/>
      <c r="N14" s="172"/>
      <c r="O14" s="172"/>
      <c r="P14" s="172"/>
      <c r="Q14" s="172"/>
      <c r="R14" s="172"/>
      <c r="S14" s="172"/>
      <c r="T14" s="172"/>
      <c r="U14" s="172"/>
      <c r="V14" s="172"/>
      <c r="W14" s="172"/>
      <c r="X14" s="172"/>
      <c r="Y14" s="172"/>
      <c r="Z14" s="172"/>
    </row>
    <row r="15" spans="2:26" ht="35.15" customHeight="1" x14ac:dyDescent="0.35">
      <c r="B15" s="203"/>
      <c r="C15" s="203"/>
      <c r="D15" s="268"/>
      <c r="E15" s="293"/>
      <c r="F15" s="444"/>
      <c r="M15" s="172"/>
      <c r="N15" s="172"/>
      <c r="O15" s="172"/>
      <c r="P15" s="172"/>
      <c r="Q15" s="172"/>
      <c r="R15" s="172"/>
      <c r="S15" s="172"/>
      <c r="T15" s="172"/>
      <c r="U15" s="172"/>
      <c r="V15" s="172"/>
      <c r="W15" s="172"/>
      <c r="X15" s="172"/>
      <c r="Y15" s="172"/>
      <c r="Z15" s="172"/>
    </row>
    <row r="16" spans="2:26" ht="35.15" customHeight="1" x14ac:dyDescent="0.35">
      <c r="B16" s="203"/>
      <c r="C16" s="203"/>
      <c r="D16" s="268"/>
      <c r="E16" s="293"/>
      <c r="F16" s="444"/>
      <c r="M16" s="172"/>
      <c r="N16" s="172"/>
      <c r="O16" s="172"/>
      <c r="P16" s="172"/>
      <c r="Q16" s="172"/>
      <c r="R16" s="172"/>
      <c r="S16" s="172"/>
      <c r="T16" s="172"/>
      <c r="U16" s="172"/>
      <c r="V16" s="172"/>
      <c r="W16" s="172"/>
      <c r="X16" s="172"/>
      <c r="Y16" s="172"/>
      <c r="Z16" s="172"/>
    </row>
    <row r="17" spans="1:32" ht="35.15" customHeight="1" x14ac:dyDescent="0.35">
      <c r="B17" s="203"/>
      <c r="C17" s="203"/>
      <c r="D17" s="268"/>
      <c r="E17" s="293"/>
      <c r="F17" s="444"/>
      <c r="M17" s="172"/>
      <c r="N17" s="172"/>
      <c r="O17" s="172"/>
      <c r="P17" s="172"/>
      <c r="Q17" s="172"/>
      <c r="R17" s="172"/>
      <c r="S17" s="172"/>
      <c r="T17" s="172"/>
      <c r="U17" s="172"/>
      <c r="V17" s="172"/>
      <c r="W17" s="172"/>
      <c r="X17" s="172"/>
      <c r="Y17" s="172"/>
      <c r="Z17" s="172"/>
    </row>
    <row r="18" spans="1:32" ht="35.15" customHeight="1" x14ac:dyDescent="0.35">
      <c r="B18" s="203"/>
      <c r="C18" s="203"/>
      <c r="D18" s="268"/>
      <c r="E18" s="293"/>
      <c r="F18" s="444"/>
      <c r="M18" s="172"/>
      <c r="N18" s="172"/>
      <c r="O18" s="172"/>
      <c r="P18" s="172"/>
      <c r="Q18" s="172"/>
      <c r="R18" s="172"/>
      <c r="S18" s="172"/>
      <c r="T18" s="172"/>
      <c r="U18" s="172"/>
      <c r="V18" s="172"/>
      <c r="W18" s="172"/>
      <c r="X18" s="172"/>
      <c r="Y18" s="172"/>
      <c r="Z18" s="172"/>
    </row>
    <row r="19" spans="1:32" ht="35.15" customHeight="1" x14ac:dyDescent="0.35">
      <c r="B19" s="203"/>
      <c r="C19" s="203"/>
      <c r="D19" s="268"/>
      <c r="E19" s="293"/>
      <c r="F19" s="444"/>
      <c r="M19" s="172"/>
      <c r="N19" s="172"/>
      <c r="O19" s="172"/>
      <c r="P19" s="172"/>
      <c r="Q19" s="172"/>
      <c r="R19" s="172"/>
      <c r="S19" s="172"/>
      <c r="T19" s="172"/>
      <c r="U19" s="172"/>
      <c r="V19" s="172"/>
      <c r="W19" s="172"/>
      <c r="X19" s="172"/>
      <c r="Y19" s="172"/>
      <c r="Z19" s="172"/>
    </row>
    <row r="20" spans="1:32" ht="16.149999999999999" customHeight="1" x14ac:dyDescent="0.35">
      <c r="M20" s="172"/>
      <c r="N20" s="172"/>
      <c r="O20" s="172"/>
      <c r="P20" s="172"/>
      <c r="Q20" s="172"/>
      <c r="R20" s="172"/>
      <c r="S20" s="172"/>
      <c r="T20" s="172"/>
      <c r="U20" s="172"/>
      <c r="V20" s="172"/>
      <c r="W20" s="172"/>
      <c r="X20" s="172"/>
      <c r="Y20" s="172"/>
      <c r="Z20" s="172"/>
    </row>
    <row r="21" spans="1:32" ht="16.149999999999999" customHeight="1" x14ac:dyDescent="0.35">
      <c r="M21" s="172"/>
      <c r="N21" s="172"/>
      <c r="O21" s="172"/>
      <c r="P21" s="172"/>
      <c r="Q21" s="172"/>
      <c r="R21" s="172"/>
      <c r="S21" s="172"/>
      <c r="T21" s="172"/>
      <c r="U21" s="172"/>
      <c r="V21" s="172"/>
      <c r="W21" s="172"/>
      <c r="X21" s="172"/>
      <c r="Y21" s="172"/>
      <c r="Z21" s="172"/>
    </row>
    <row r="22" spans="1:32" x14ac:dyDescent="0.35">
      <c r="A22" s="20"/>
      <c r="B22" s="253" t="s">
        <v>53</v>
      </c>
      <c r="C22" s="765" t="str">
        <f>"500 merkkiä ("&amp;TEXT(LEN(B23),"0")&amp;" käytetty)"</f>
        <v>500 merkkiä (0 käytetty)</v>
      </c>
      <c r="D22" s="765"/>
      <c r="E22" s="765"/>
      <c r="F22" s="766"/>
      <c r="M22" s="172"/>
      <c r="N22" s="172"/>
      <c r="O22" s="172"/>
      <c r="P22" s="172"/>
      <c r="Q22" s="172"/>
      <c r="R22" s="172"/>
      <c r="S22" s="172"/>
      <c r="T22" s="172"/>
      <c r="U22" s="172"/>
      <c r="V22" s="172"/>
      <c r="W22" s="172"/>
      <c r="X22" s="172"/>
      <c r="Y22" s="172"/>
      <c r="Z22" s="172"/>
      <c r="AA22" s="172"/>
      <c r="AB22" s="172"/>
      <c r="AC22" s="172"/>
      <c r="AD22" s="172"/>
      <c r="AE22" s="172"/>
      <c r="AF22" s="172"/>
    </row>
    <row r="23" spans="1:32" ht="95.25" customHeight="1" x14ac:dyDescent="0.35">
      <c r="A23" s="20"/>
      <c r="B23" s="600"/>
      <c r="C23" s="601"/>
      <c r="D23" s="601"/>
      <c r="E23" s="601"/>
      <c r="F23" s="602"/>
      <c r="M23" s="172"/>
      <c r="N23" s="172"/>
      <c r="O23" s="172"/>
      <c r="P23" s="172"/>
      <c r="Q23" s="172"/>
      <c r="R23" s="172"/>
      <c r="S23" s="172"/>
      <c r="T23" s="172"/>
      <c r="U23" s="172"/>
      <c r="V23" s="172"/>
      <c r="W23" s="172"/>
      <c r="X23" s="172"/>
      <c r="Y23" s="172"/>
      <c r="Z23" s="172"/>
      <c r="AA23" s="172"/>
      <c r="AB23" s="172"/>
      <c r="AC23" s="172"/>
      <c r="AD23" s="172"/>
      <c r="AE23" s="172"/>
      <c r="AF23" s="172"/>
    </row>
    <row r="24" spans="1:32" x14ac:dyDescent="0.35">
      <c r="M24" s="172"/>
      <c r="N24" s="172"/>
      <c r="O24" s="172"/>
      <c r="P24" s="172"/>
      <c r="Q24" s="172"/>
      <c r="R24" s="172"/>
      <c r="S24" s="172"/>
      <c r="T24" s="172"/>
      <c r="U24" s="172"/>
      <c r="V24" s="172"/>
      <c r="W24" s="172"/>
      <c r="X24" s="172"/>
      <c r="Y24" s="172"/>
      <c r="Z24" s="172"/>
    </row>
    <row r="25" spans="1:32" x14ac:dyDescent="0.35">
      <c r="M25" s="172"/>
      <c r="N25" s="172"/>
      <c r="O25" s="172"/>
      <c r="P25" s="172"/>
      <c r="Q25" s="172"/>
      <c r="R25" s="172"/>
      <c r="S25" s="172"/>
      <c r="T25" s="172"/>
      <c r="U25" s="172"/>
      <c r="V25" s="172"/>
      <c r="W25" s="172"/>
      <c r="X25" s="172"/>
      <c r="Y25" s="172"/>
      <c r="Z25" s="172"/>
    </row>
    <row r="26" spans="1:32" x14ac:dyDescent="0.35">
      <c r="M26" s="172"/>
      <c r="N26" s="172"/>
      <c r="O26" s="172"/>
      <c r="P26" s="172"/>
      <c r="Q26" s="172"/>
      <c r="R26" s="172"/>
      <c r="S26" s="172"/>
      <c r="T26" s="172"/>
      <c r="U26" s="172"/>
      <c r="V26" s="172"/>
      <c r="W26" s="172"/>
      <c r="X26" s="172"/>
      <c r="Y26" s="172"/>
      <c r="Z26" s="172"/>
    </row>
    <row r="27" spans="1:32" x14ac:dyDescent="0.35">
      <c r="M27" s="172"/>
      <c r="N27" s="172"/>
      <c r="O27" s="172"/>
      <c r="P27" s="172"/>
      <c r="Q27" s="172"/>
      <c r="R27" s="172"/>
      <c r="S27" s="172"/>
      <c r="T27" s="172"/>
      <c r="U27" s="172"/>
      <c r="V27" s="172"/>
      <c r="W27" s="172"/>
      <c r="X27" s="172"/>
      <c r="Y27" s="172"/>
      <c r="Z27" s="172"/>
    </row>
    <row r="28" spans="1:32" x14ac:dyDescent="0.35">
      <c r="M28" s="172"/>
      <c r="N28" s="172"/>
      <c r="O28" s="172"/>
      <c r="P28" s="172"/>
      <c r="Q28" s="172"/>
      <c r="R28" s="172"/>
      <c r="S28" s="172"/>
      <c r="T28" s="172"/>
      <c r="U28" s="172"/>
      <c r="V28" s="172"/>
      <c r="W28" s="172"/>
      <c r="X28" s="172"/>
      <c r="Y28" s="172"/>
      <c r="Z28" s="172"/>
    </row>
    <row r="29" spans="1:32" x14ac:dyDescent="0.35">
      <c r="M29" s="172"/>
      <c r="N29" s="172"/>
      <c r="O29" s="172"/>
      <c r="P29" s="172"/>
      <c r="Q29" s="172"/>
      <c r="R29" s="172"/>
      <c r="S29" s="172"/>
      <c r="T29" s="172"/>
      <c r="U29" s="172"/>
      <c r="V29" s="172"/>
      <c r="W29" s="172"/>
      <c r="X29" s="172"/>
      <c r="Y29" s="172"/>
      <c r="Z29" s="172"/>
    </row>
    <row r="30" spans="1:32" x14ac:dyDescent="0.35">
      <c r="M30" s="172"/>
      <c r="N30" s="172"/>
      <c r="O30" s="172"/>
      <c r="P30" s="172"/>
      <c r="Q30" s="172"/>
      <c r="R30" s="172"/>
      <c r="S30" s="172"/>
      <c r="T30" s="172"/>
      <c r="U30" s="172"/>
      <c r="V30" s="172"/>
      <c r="W30" s="172"/>
      <c r="X30" s="172"/>
      <c r="Y30" s="172"/>
      <c r="Z30" s="172"/>
    </row>
    <row r="31" spans="1:32" x14ac:dyDescent="0.35">
      <c r="M31" s="172"/>
      <c r="N31" s="172"/>
      <c r="O31" s="172"/>
      <c r="P31" s="172"/>
      <c r="Q31" s="172"/>
      <c r="R31" s="172"/>
      <c r="S31" s="172"/>
      <c r="T31" s="172"/>
      <c r="U31" s="172"/>
      <c r="V31" s="172"/>
      <c r="W31" s="172"/>
      <c r="X31" s="172"/>
      <c r="Y31" s="172"/>
      <c r="Z31" s="172"/>
    </row>
    <row r="32" spans="1:32" x14ac:dyDescent="0.35">
      <c r="M32" s="172"/>
      <c r="N32" s="172"/>
      <c r="O32" s="172"/>
      <c r="P32" s="172"/>
      <c r="Q32" s="172"/>
      <c r="R32" s="172"/>
      <c r="S32" s="172"/>
      <c r="T32" s="172"/>
      <c r="U32" s="172"/>
      <c r="V32" s="172"/>
      <c r="W32" s="172"/>
      <c r="X32" s="172"/>
      <c r="Y32" s="172"/>
      <c r="Z32" s="172"/>
    </row>
    <row r="33" spans="13:26" x14ac:dyDescent="0.35">
      <c r="M33" s="172"/>
      <c r="N33" s="172"/>
      <c r="O33" s="172"/>
      <c r="P33" s="172"/>
      <c r="Q33" s="172"/>
      <c r="R33" s="172"/>
      <c r="S33" s="172"/>
      <c r="T33" s="172"/>
      <c r="U33" s="172"/>
      <c r="V33" s="172"/>
      <c r="W33" s="172"/>
      <c r="X33" s="172"/>
      <c r="Y33" s="172"/>
      <c r="Z33" s="172"/>
    </row>
    <row r="34" spans="13:26" x14ac:dyDescent="0.35">
      <c r="M34" s="172"/>
      <c r="N34" s="172"/>
      <c r="O34" s="172"/>
      <c r="P34" s="172"/>
      <c r="Q34" s="172"/>
      <c r="R34" s="172"/>
      <c r="S34" s="172"/>
      <c r="T34" s="172"/>
      <c r="U34" s="172"/>
      <c r="V34" s="172"/>
      <c r="W34" s="172"/>
      <c r="X34" s="172"/>
      <c r="Y34" s="172"/>
      <c r="Z34" s="172"/>
    </row>
    <row r="35" spans="13:26" x14ac:dyDescent="0.35">
      <c r="M35" s="172"/>
      <c r="N35" s="172"/>
      <c r="O35" s="172"/>
      <c r="P35" s="172"/>
      <c r="Q35" s="172"/>
      <c r="R35" s="172"/>
      <c r="S35" s="172"/>
      <c r="T35" s="172"/>
      <c r="U35" s="172"/>
      <c r="V35" s="172"/>
      <c r="W35" s="172"/>
      <c r="X35" s="172"/>
      <c r="Y35" s="172"/>
      <c r="Z35" s="172"/>
    </row>
    <row r="36" spans="13:26" x14ac:dyDescent="0.35">
      <c r="M36" s="172"/>
      <c r="N36" s="172"/>
      <c r="O36" s="172"/>
      <c r="P36" s="172"/>
      <c r="Q36" s="172"/>
      <c r="R36" s="172"/>
      <c r="S36" s="172"/>
      <c r="T36" s="172"/>
      <c r="U36" s="172"/>
      <c r="V36" s="172"/>
      <c r="W36" s="172"/>
      <c r="X36" s="172"/>
      <c r="Y36" s="172"/>
      <c r="Z36" s="172"/>
    </row>
    <row r="37" spans="13:26" x14ac:dyDescent="0.35">
      <c r="M37" s="172"/>
      <c r="N37" s="172"/>
      <c r="O37" s="172"/>
      <c r="P37" s="172"/>
      <c r="Q37" s="172"/>
      <c r="R37" s="172"/>
      <c r="S37" s="172"/>
      <c r="T37" s="172"/>
      <c r="U37" s="172"/>
      <c r="V37" s="172"/>
      <c r="W37" s="172"/>
      <c r="X37" s="172"/>
      <c r="Y37" s="172"/>
      <c r="Z37" s="172"/>
    </row>
    <row r="38" spans="13:26" x14ac:dyDescent="0.35">
      <c r="M38" s="172"/>
      <c r="N38" s="172"/>
      <c r="O38" s="172"/>
      <c r="P38" s="172"/>
      <c r="Q38" s="172"/>
      <c r="R38" s="172"/>
      <c r="S38" s="172"/>
      <c r="T38" s="172"/>
      <c r="U38" s="172"/>
      <c r="V38" s="172"/>
      <c r="W38" s="172"/>
      <c r="X38" s="172"/>
      <c r="Y38" s="172"/>
      <c r="Z38" s="172"/>
    </row>
    <row r="39" spans="13:26" x14ac:dyDescent="0.35">
      <c r="M39" s="172"/>
      <c r="N39" s="172"/>
      <c r="O39" s="172"/>
      <c r="P39" s="172"/>
      <c r="Q39" s="172"/>
      <c r="R39" s="172"/>
      <c r="S39" s="172"/>
      <c r="T39" s="172"/>
      <c r="U39" s="172"/>
      <c r="V39" s="172"/>
      <c r="W39" s="172"/>
      <c r="X39" s="172"/>
      <c r="Y39" s="172"/>
      <c r="Z39" s="172"/>
    </row>
    <row r="40" spans="13:26" x14ac:dyDescent="0.35">
      <c r="M40" s="172"/>
      <c r="N40" s="172"/>
      <c r="O40" s="172"/>
      <c r="P40" s="172"/>
      <c r="Q40" s="172"/>
      <c r="R40" s="172"/>
      <c r="S40" s="172"/>
      <c r="T40" s="172"/>
      <c r="U40" s="172"/>
      <c r="V40" s="172"/>
      <c r="W40" s="172"/>
      <c r="X40" s="172"/>
      <c r="Y40" s="172"/>
      <c r="Z40" s="172"/>
    </row>
    <row r="41" spans="13:26" x14ac:dyDescent="0.35">
      <c r="M41" s="172"/>
      <c r="N41" s="172"/>
      <c r="O41" s="172"/>
      <c r="P41" s="172"/>
      <c r="Q41" s="172"/>
      <c r="R41" s="172"/>
      <c r="S41" s="172"/>
      <c r="T41" s="172"/>
      <c r="U41" s="172"/>
      <c r="V41" s="172"/>
      <c r="W41" s="172"/>
      <c r="X41" s="172"/>
      <c r="Y41" s="172"/>
      <c r="Z41" s="172"/>
    </row>
    <row r="42" spans="13:26" x14ac:dyDescent="0.35">
      <c r="M42" s="172"/>
      <c r="N42" s="172"/>
      <c r="O42" s="172"/>
      <c r="P42" s="172"/>
      <c r="Q42" s="172"/>
      <c r="R42" s="172"/>
      <c r="S42" s="172"/>
      <c r="T42" s="172"/>
      <c r="U42" s="172"/>
      <c r="V42" s="172"/>
      <c r="W42" s="172"/>
      <c r="X42" s="172"/>
      <c r="Y42" s="172"/>
      <c r="Z42" s="172"/>
    </row>
    <row r="43" spans="13:26" x14ac:dyDescent="0.35">
      <c r="M43" s="172"/>
      <c r="N43" s="172"/>
      <c r="O43" s="172"/>
      <c r="P43" s="172"/>
      <c r="Q43" s="172"/>
      <c r="R43" s="172"/>
      <c r="S43" s="172"/>
      <c r="T43" s="172"/>
      <c r="U43" s="172"/>
      <c r="V43" s="172"/>
      <c r="W43" s="172"/>
      <c r="X43" s="172"/>
      <c r="Y43" s="172"/>
      <c r="Z43" s="172"/>
    </row>
    <row r="44" spans="13:26" x14ac:dyDescent="0.35">
      <c r="M44" s="172"/>
      <c r="N44" s="172"/>
      <c r="O44" s="172"/>
      <c r="P44" s="172"/>
      <c r="Q44" s="172"/>
      <c r="R44" s="172"/>
      <c r="S44" s="172"/>
      <c r="T44" s="172"/>
      <c r="U44" s="172"/>
      <c r="V44" s="172"/>
      <c r="W44" s="172"/>
      <c r="X44" s="172"/>
      <c r="Y44" s="172"/>
      <c r="Z44" s="172"/>
    </row>
    <row r="45" spans="13:26" x14ac:dyDescent="0.35">
      <c r="M45" s="172"/>
      <c r="N45" s="172"/>
      <c r="O45" s="172"/>
      <c r="P45" s="172"/>
      <c r="Q45" s="172"/>
      <c r="R45" s="172"/>
      <c r="S45" s="172"/>
      <c r="T45" s="172"/>
      <c r="U45" s="172"/>
      <c r="V45" s="172"/>
      <c r="W45" s="172"/>
      <c r="X45" s="172"/>
      <c r="Y45" s="172"/>
      <c r="Z45" s="172"/>
    </row>
    <row r="46" spans="13:26" x14ac:dyDescent="0.35">
      <c r="M46" s="172"/>
      <c r="N46" s="172"/>
      <c r="O46" s="172"/>
      <c r="P46" s="172"/>
      <c r="Q46" s="172"/>
      <c r="R46" s="172"/>
      <c r="S46" s="172"/>
      <c r="T46" s="172"/>
      <c r="U46" s="172"/>
      <c r="V46" s="172"/>
      <c r="W46" s="172"/>
      <c r="X46" s="172"/>
      <c r="Y46" s="172"/>
      <c r="Z46" s="172"/>
    </row>
    <row r="47" spans="13:26" x14ac:dyDescent="0.35">
      <c r="M47" s="172"/>
      <c r="N47" s="172"/>
      <c r="O47" s="172"/>
      <c r="P47" s="172"/>
      <c r="Q47" s="172"/>
      <c r="R47" s="172"/>
      <c r="S47" s="172"/>
      <c r="T47" s="172"/>
      <c r="U47" s="172"/>
      <c r="V47" s="172"/>
      <c r="W47" s="172"/>
      <c r="X47" s="172"/>
      <c r="Y47" s="172"/>
      <c r="Z47" s="172"/>
    </row>
    <row r="48" spans="13:26" x14ac:dyDescent="0.35">
      <c r="M48" s="172"/>
      <c r="N48" s="172"/>
      <c r="O48" s="172"/>
      <c r="P48" s="172"/>
      <c r="Q48" s="172"/>
      <c r="R48" s="172"/>
      <c r="S48" s="172"/>
      <c r="T48" s="172"/>
      <c r="U48" s="172"/>
      <c r="V48" s="172"/>
      <c r="W48" s="172"/>
      <c r="X48" s="172"/>
      <c r="Y48" s="172"/>
      <c r="Z48" s="172"/>
    </row>
    <row r="49" spans="13:26" x14ac:dyDescent="0.35">
      <c r="M49" s="172"/>
      <c r="N49" s="172"/>
      <c r="O49" s="172"/>
      <c r="P49" s="172"/>
      <c r="Q49" s="172"/>
      <c r="R49" s="172"/>
      <c r="S49" s="172"/>
      <c r="T49" s="172"/>
      <c r="U49" s="172"/>
      <c r="V49" s="172"/>
      <c r="W49" s="172"/>
      <c r="X49" s="172"/>
      <c r="Y49" s="172"/>
      <c r="Z49" s="172"/>
    </row>
    <row r="50" spans="13:26" x14ac:dyDescent="0.35">
      <c r="M50" s="172"/>
      <c r="N50" s="172"/>
      <c r="O50" s="172"/>
      <c r="P50" s="172"/>
      <c r="Q50" s="172"/>
      <c r="R50" s="172"/>
      <c r="S50" s="172"/>
      <c r="T50" s="172"/>
      <c r="U50" s="172"/>
      <c r="V50" s="172"/>
      <c r="W50" s="172"/>
      <c r="X50" s="172"/>
      <c r="Y50" s="172"/>
      <c r="Z50" s="172"/>
    </row>
    <row r="51" spans="13:26" x14ac:dyDescent="0.35">
      <c r="M51" s="172"/>
      <c r="N51" s="172"/>
      <c r="O51" s="172"/>
      <c r="P51" s="172"/>
      <c r="Q51" s="172"/>
      <c r="R51" s="172"/>
      <c r="S51" s="172"/>
      <c r="T51" s="172"/>
      <c r="U51" s="172"/>
      <c r="V51" s="172"/>
      <c r="W51" s="172"/>
      <c r="X51" s="172"/>
      <c r="Y51" s="172"/>
      <c r="Z51" s="172"/>
    </row>
    <row r="52" spans="13:26" x14ac:dyDescent="0.35">
      <c r="M52" s="172"/>
      <c r="N52" s="172"/>
      <c r="O52" s="172"/>
      <c r="P52" s="172"/>
      <c r="Q52" s="172"/>
      <c r="R52" s="172"/>
      <c r="S52" s="172"/>
      <c r="T52" s="172"/>
      <c r="U52" s="172"/>
      <c r="V52" s="172"/>
      <c r="W52" s="172"/>
      <c r="X52" s="172"/>
      <c r="Y52" s="172"/>
      <c r="Z52" s="172"/>
    </row>
    <row r="53" spans="13:26" x14ac:dyDescent="0.35">
      <c r="M53" s="172"/>
      <c r="N53" s="172"/>
      <c r="O53" s="172"/>
      <c r="P53" s="172"/>
      <c r="Q53" s="172"/>
      <c r="R53" s="172"/>
      <c r="S53" s="172"/>
      <c r="T53" s="172"/>
      <c r="U53" s="172"/>
      <c r="V53" s="172"/>
      <c r="W53" s="172"/>
      <c r="X53" s="172"/>
      <c r="Y53" s="172"/>
      <c r="Z53" s="172"/>
    </row>
    <row r="54" spans="13:26" x14ac:dyDescent="0.35">
      <c r="M54" s="172"/>
      <c r="N54" s="172"/>
      <c r="O54" s="172"/>
      <c r="P54" s="172"/>
      <c r="Q54" s="172"/>
      <c r="R54" s="172"/>
      <c r="S54" s="172"/>
      <c r="T54" s="172"/>
      <c r="U54" s="172"/>
      <c r="V54" s="172"/>
      <c r="W54" s="172"/>
      <c r="X54" s="172"/>
      <c r="Y54" s="172"/>
      <c r="Z54" s="172"/>
    </row>
    <row r="55" spans="13:26" x14ac:dyDescent="0.35">
      <c r="M55" s="172"/>
      <c r="N55" s="172"/>
      <c r="O55" s="172"/>
      <c r="P55" s="172"/>
      <c r="Q55" s="172"/>
      <c r="R55" s="172"/>
      <c r="S55" s="172"/>
      <c r="T55" s="172"/>
      <c r="U55" s="172"/>
      <c r="V55" s="172"/>
      <c r="W55" s="172"/>
      <c r="X55" s="172"/>
      <c r="Y55" s="172"/>
      <c r="Z55" s="172"/>
    </row>
    <row r="56" spans="13:26" x14ac:dyDescent="0.35">
      <c r="M56" s="172"/>
      <c r="N56" s="172"/>
      <c r="O56" s="172"/>
      <c r="P56" s="172"/>
      <c r="Q56" s="172"/>
      <c r="R56" s="172"/>
      <c r="S56" s="172"/>
      <c r="T56" s="172"/>
      <c r="U56" s="172"/>
      <c r="V56" s="172"/>
      <c r="W56" s="172"/>
      <c r="X56" s="172"/>
      <c r="Y56" s="172"/>
      <c r="Z56" s="172"/>
    </row>
    <row r="57" spans="13:26" x14ac:dyDescent="0.35">
      <c r="M57" s="172"/>
      <c r="N57" s="172"/>
      <c r="O57" s="172"/>
      <c r="P57" s="172"/>
      <c r="Q57" s="172"/>
      <c r="R57" s="172"/>
      <c r="S57" s="172"/>
      <c r="T57" s="172"/>
      <c r="U57" s="172"/>
      <c r="V57" s="172"/>
      <c r="W57" s="172"/>
      <c r="X57" s="172"/>
      <c r="Y57" s="172"/>
      <c r="Z57" s="172"/>
    </row>
    <row r="58" spans="13:26" x14ac:dyDescent="0.35">
      <c r="M58" s="172"/>
      <c r="N58" s="172"/>
      <c r="O58" s="172"/>
      <c r="P58" s="172"/>
      <c r="Q58" s="172"/>
      <c r="R58" s="172"/>
      <c r="S58" s="172"/>
      <c r="T58" s="172"/>
      <c r="U58" s="172"/>
      <c r="V58" s="172"/>
      <c r="W58" s="172"/>
      <c r="X58" s="172"/>
      <c r="Y58" s="172"/>
      <c r="Z58" s="172"/>
    </row>
    <row r="59" spans="13:26" x14ac:dyDescent="0.35">
      <c r="M59" s="172"/>
      <c r="N59" s="172"/>
      <c r="O59" s="172"/>
      <c r="P59" s="172"/>
      <c r="Q59" s="172"/>
      <c r="R59" s="172"/>
      <c r="S59" s="172"/>
      <c r="T59" s="172"/>
      <c r="U59" s="172"/>
      <c r="V59" s="172"/>
      <c r="W59" s="172"/>
      <c r="X59" s="172"/>
      <c r="Y59" s="172"/>
      <c r="Z59" s="172"/>
    </row>
    <row r="60" spans="13:26" x14ac:dyDescent="0.35">
      <c r="M60" s="172"/>
      <c r="N60" s="172"/>
      <c r="O60" s="172"/>
      <c r="P60" s="172"/>
      <c r="Q60" s="172"/>
      <c r="R60" s="172"/>
      <c r="S60" s="172"/>
      <c r="T60" s="172"/>
      <c r="U60" s="172"/>
      <c r="V60" s="172"/>
      <c r="W60" s="172"/>
      <c r="X60" s="172"/>
      <c r="Y60" s="172"/>
      <c r="Z60" s="172"/>
    </row>
    <row r="61" spans="13:26" x14ac:dyDescent="0.35">
      <c r="M61" s="172"/>
      <c r="N61" s="172"/>
      <c r="O61" s="172"/>
      <c r="P61" s="172"/>
      <c r="Q61" s="172"/>
      <c r="R61" s="172"/>
      <c r="S61" s="172"/>
      <c r="T61" s="172"/>
      <c r="U61" s="172"/>
      <c r="V61" s="172"/>
      <c r="W61" s="172"/>
      <c r="X61" s="172"/>
      <c r="Y61" s="172"/>
      <c r="Z61" s="172"/>
    </row>
    <row r="62" spans="13:26" x14ac:dyDescent="0.35">
      <c r="M62" s="172"/>
      <c r="N62" s="172"/>
      <c r="O62" s="172"/>
      <c r="P62" s="172"/>
      <c r="Q62" s="172"/>
      <c r="R62" s="172"/>
      <c r="S62" s="172"/>
      <c r="T62" s="172"/>
      <c r="U62" s="172"/>
      <c r="V62" s="172"/>
      <c r="W62" s="172"/>
      <c r="X62" s="172"/>
      <c r="Y62" s="172"/>
      <c r="Z62" s="172"/>
    </row>
    <row r="63" spans="13:26" x14ac:dyDescent="0.35">
      <c r="M63" s="172"/>
      <c r="N63" s="172"/>
      <c r="O63" s="172"/>
      <c r="P63" s="172"/>
      <c r="Q63" s="172"/>
      <c r="R63" s="172"/>
      <c r="S63" s="172"/>
      <c r="T63" s="172"/>
      <c r="U63" s="172"/>
      <c r="V63" s="172"/>
      <c r="W63" s="172"/>
      <c r="X63" s="172"/>
      <c r="Y63" s="172"/>
      <c r="Z63" s="172"/>
    </row>
    <row r="64" spans="13:26" x14ac:dyDescent="0.35">
      <c r="M64" s="172"/>
      <c r="N64" s="172"/>
      <c r="O64" s="172"/>
      <c r="P64" s="172"/>
      <c r="Q64" s="172"/>
      <c r="R64" s="172"/>
      <c r="S64" s="172"/>
      <c r="T64" s="172"/>
      <c r="U64" s="172"/>
      <c r="V64" s="172"/>
      <c r="W64" s="172"/>
      <c r="X64" s="172"/>
      <c r="Y64" s="172"/>
      <c r="Z64" s="172"/>
    </row>
    <row r="65" spans="13:26" x14ac:dyDescent="0.35">
      <c r="M65" s="172"/>
      <c r="N65" s="172"/>
      <c r="O65" s="172"/>
      <c r="P65" s="172"/>
      <c r="Q65" s="172"/>
      <c r="R65" s="172"/>
      <c r="S65" s="172"/>
      <c r="T65" s="172"/>
      <c r="U65" s="172"/>
      <c r="V65" s="172"/>
      <c r="W65" s="172"/>
      <c r="X65" s="172"/>
      <c r="Y65" s="172"/>
      <c r="Z65" s="172"/>
    </row>
    <row r="66" spans="13:26" x14ac:dyDescent="0.35">
      <c r="M66" s="172"/>
      <c r="N66" s="172"/>
      <c r="O66" s="172"/>
      <c r="P66" s="172"/>
      <c r="Q66" s="172"/>
      <c r="R66" s="172"/>
      <c r="S66" s="172"/>
      <c r="T66" s="172"/>
      <c r="U66" s="172"/>
      <c r="V66" s="172"/>
      <c r="W66" s="172"/>
      <c r="X66" s="172"/>
      <c r="Y66" s="172"/>
      <c r="Z66" s="172"/>
    </row>
    <row r="67" spans="13:26" x14ac:dyDescent="0.35">
      <c r="M67" s="172"/>
      <c r="N67" s="172"/>
      <c r="O67" s="172"/>
      <c r="P67" s="172"/>
      <c r="Q67" s="172"/>
      <c r="R67" s="172"/>
      <c r="S67" s="172"/>
      <c r="T67" s="172"/>
      <c r="U67" s="172"/>
      <c r="V67" s="172"/>
      <c r="W67" s="172"/>
      <c r="X67" s="172"/>
      <c r="Y67" s="172"/>
      <c r="Z67" s="172"/>
    </row>
    <row r="68" spans="13:26" x14ac:dyDescent="0.35">
      <c r="M68" s="172"/>
      <c r="N68" s="172"/>
      <c r="O68" s="172"/>
      <c r="P68" s="172"/>
      <c r="Q68" s="172"/>
      <c r="R68" s="172"/>
      <c r="S68" s="172"/>
      <c r="T68" s="172"/>
      <c r="U68" s="172"/>
      <c r="V68" s="172"/>
      <c r="W68" s="172"/>
      <c r="X68" s="172"/>
      <c r="Y68" s="172"/>
      <c r="Z68" s="172"/>
    </row>
    <row r="69" spans="13:26" x14ac:dyDescent="0.35">
      <c r="M69" s="172"/>
      <c r="N69" s="172"/>
      <c r="O69" s="172"/>
      <c r="P69" s="172"/>
      <c r="Q69" s="172"/>
      <c r="R69" s="172"/>
      <c r="S69" s="172"/>
      <c r="T69" s="172"/>
      <c r="U69" s="172"/>
      <c r="V69" s="172"/>
      <c r="W69" s="172"/>
      <c r="X69" s="172"/>
      <c r="Y69" s="172"/>
      <c r="Z69" s="172"/>
    </row>
    <row r="70" spans="13:26" x14ac:dyDescent="0.35">
      <c r="M70" s="172"/>
      <c r="N70" s="172"/>
      <c r="O70" s="172"/>
      <c r="P70" s="172"/>
      <c r="Q70" s="172"/>
      <c r="R70" s="172"/>
      <c r="S70" s="172"/>
      <c r="T70" s="172"/>
      <c r="U70" s="172"/>
      <c r="V70" s="172"/>
      <c r="W70" s="172"/>
      <c r="X70" s="172"/>
      <c r="Y70" s="172"/>
      <c r="Z70" s="172"/>
    </row>
    <row r="71" spans="13:26" x14ac:dyDescent="0.35">
      <c r="M71" s="172"/>
      <c r="N71" s="172"/>
      <c r="O71" s="172"/>
      <c r="P71" s="172"/>
      <c r="Q71" s="172"/>
      <c r="R71" s="172"/>
      <c r="S71" s="172"/>
      <c r="T71" s="172"/>
      <c r="U71" s="172"/>
      <c r="V71" s="172"/>
      <c r="W71" s="172"/>
      <c r="X71" s="172"/>
      <c r="Y71" s="172"/>
      <c r="Z71" s="172"/>
    </row>
    <row r="72" spans="13:26" x14ac:dyDescent="0.35">
      <c r="M72" s="172"/>
      <c r="N72" s="172"/>
      <c r="O72" s="172"/>
      <c r="P72" s="172"/>
      <c r="Q72" s="172"/>
      <c r="R72" s="172"/>
      <c r="S72" s="172"/>
      <c r="T72" s="172"/>
      <c r="U72" s="172"/>
      <c r="V72" s="172"/>
      <c r="W72" s="172"/>
      <c r="X72" s="172"/>
      <c r="Y72" s="172"/>
      <c r="Z72" s="172"/>
    </row>
    <row r="73" spans="13:26" x14ac:dyDescent="0.35">
      <c r="M73" s="172"/>
      <c r="N73" s="172"/>
      <c r="O73" s="172"/>
      <c r="P73" s="172"/>
      <c r="Q73" s="172"/>
      <c r="R73" s="172"/>
      <c r="S73" s="172"/>
      <c r="T73" s="172"/>
      <c r="U73" s="172"/>
      <c r="V73" s="172"/>
      <c r="W73" s="172"/>
      <c r="X73" s="172"/>
      <c r="Y73" s="172"/>
      <c r="Z73" s="172"/>
    </row>
    <row r="74" spans="13:26" x14ac:dyDescent="0.35">
      <c r="M74" s="172"/>
      <c r="N74" s="172"/>
      <c r="O74" s="172"/>
      <c r="P74" s="172"/>
      <c r="Q74" s="172"/>
      <c r="R74" s="172"/>
      <c r="S74" s="172"/>
      <c r="T74" s="172"/>
      <c r="U74" s="172"/>
      <c r="V74" s="172"/>
      <c r="W74" s="172"/>
      <c r="X74" s="172"/>
      <c r="Y74" s="172"/>
      <c r="Z74" s="172"/>
    </row>
    <row r="75" spans="13:26" x14ac:dyDescent="0.35">
      <c r="M75" s="172"/>
      <c r="N75" s="172"/>
      <c r="O75" s="172"/>
      <c r="P75" s="172"/>
      <c r="Q75" s="172"/>
      <c r="R75" s="172"/>
      <c r="S75" s="172"/>
      <c r="T75" s="172"/>
      <c r="U75" s="172"/>
      <c r="V75" s="172"/>
      <c r="W75" s="172"/>
      <c r="X75" s="172"/>
      <c r="Y75" s="172"/>
      <c r="Z75" s="172"/>
    </row>
    <row r="76" spans="13:26" x14ac:dyDescent="0.35">
      <c r="M76" s="172"/>
      <c r="N76" s="172"/>
      <c r="O76" s="172"/>
      <c r="P76" s="172"/>
      <c r="Q76" s="172"/>
      <c r="R76" s="172"/>
      <c r="S76" s="172"/>
      <c r="T76" s="172"/>
      <c r="U76" s="172"/>
      <c r="V76" s="172"/>
      <c r="W76" s="172"/>
      <c r="X76" s="172"/>
      <c r="Y76" s="172"/>
      <c r="Z76" s="172"/>
    </row>
    <row r="77" spans="13:26" x14ac:dyDescent="0.35">
      <c r="M77" s="172"/>
      <c r="N77" s="172"/>
      <c r="O77" s="172"/>
      <c r="P77" s="172"/>
      <c r="Q77" s="172"/>
      <c r="R77" s="172"/>
      <c r="S77" s="172"/>
      <c r="T77" s="172"/>
      <c r="U77" s="172"/>
      <c r="V77" s="172"/>
      <c r="W77" s="172"/>
      <c r="X77" s="172"/>
      <c r="Y77" s="172"/>
      <c r="Z77" s="172"/>
    </row>
    <row r="78" spans="13:26" x14ac:dyDescent="0.35">
      <c r="M78" s="172"/>
      <c r="N78" s="172"/>
      <c r="O78" s="172"/>
      <c r="P78" s="172"/>
      <c r="Q78" s="172"/>
      <c r="R78" s="172"/>
      <c r="S78" s="172"/>
      <c r="T78" s="172"/>
      <c r="U78" s="172"/>
      <c r="V78" s="172"/>
      <c r="W78" s="172"/>
      <c r="X78" s="172"/>
      <c r="Y78" s="172"/>
      <c r="Z78" s="172"/>
    </row>
    <row r="79" spans="13:26" x14ac:dyDescent="0.35">
      <c r="M79" s="172"/>
      <c r="N79" s="172"/>
      <c r="O79" s="172"/>
      <c r="P79" s="172"/>
      <c r="Q79" s="172"/>
      <c r="R79" s="172"/>
      <c r="S79" s="172"/>
      <c r="T79" s="172"/>
      <c r="U79" s="172"/>
      <c r="V79" s="172"/>
      <c r="W79" s="172"/>
      <c r="X79" s="172"/>
      <c r="Y79" s="172"/>
      <c r="Z79" s="172"/>
    </row>
    <row r="80" spans="13:26" x14ac:dyDescent="0.35">
      <c r="M80" s="172"/>
      <c r="N80" s="172"/>
      <c r="O80" s="172"/>
      <c r="P80" s="172"/>
      <c r="Q80" s="172"/>
      <c r="R80" s="172"/>
      <c r="S80" s="172"/>
      <c r="T80" s="172"/>
      <c r="U80" s="172"/>
      <c r="V80" s="172"/>
      <c r="W80" s="172"/>
      <c r="X80" s="172"/>
      <c r="Y80" s="172"/>
      <c r="Z80" s="172"/>
    </row>
    <row r="81" spans="13:26" x14ac:dyDescent="0.35">
      <c r="M81" s="172"/>
      <c r="N81" s="172"/>
      <c r="O81" s="172"/>
      <c r="P81" s="172"/>
      <c r="Q81" s="172"/>
      <c r="R81" s="172"/>
      <c r="S81" s="172"/>
      <c r="T81" s="172"/>
      <c r="U81" s="172"/>
      <c r="V81" s="172"/>
      <c r="W81" s="172"/>
      <c r="X81" s="172"/>
      <c r="Y81" s="172"/>
      <c r="Z81" s="172"/>
    </row>
    <row r="82" spans="13:26" x14ac:dyDescent="0.35">
      <c r="M82" s="172"/>
      <c r="N82" s="172"/>
      <c r="O82" s="172"/>
      <c r="P82" s="172"/>
      <c r="Q82" s="172"/>
      <c r="R82" s="172"/>
      <c r="S82" s="172"/>
      <c r="T82" s="172"/>
      <c r="U82" s="172"/>
      <c r="V82" s="172"/>
      <c r="W82" s="172"/>
      <c r="X82" s="172"/>
      <c r="Y82" s="172"/>
      <c r="Z82" s="172"/>
    </row>
    <row r="83" spans="13:26" x14ac:dyDescent="0.35">
      <c r="M83" s="172"/>
      <c r="N83" s="172"/>
      <c r="O83" s="172"/>
      <c r="P83" s="172"/>
      <c r="Q83" s="172"/>
      <c r="R83" s="172"/>
      <c r="S83" s="172"/>
      <c r="T83" s="172"/>
      <c r="U83" s="172"/>
      <c r="V83" s="172"/>
      <c r="W83" s="172"/>
      <c r="X83" s="172"/>
      <c r="Y83" s="172"/>
      <c r="Z83" s="172"/>
    </row>
    <row r="84" spans="13:26" x14ac:dyDescent="0.35">
      <c r="M84" s="172"/>
      <c r="N84" s="172"/>
      <c r="O84" s="172"/>
      <c r="P84" s="172"/>
      <c r="Q84" s="172"/>
      <c r="R84" s="172"/>
      <c r="S84" s="172"/>
      <c r="T84" s="172"/>
      <c r="U84" s="172"/>
      <c r="V84" s="172"/>
      <c r="W84" s="172"/>
      <c r="X84" s="172"/>
      <c r="Y84" s="172"/>
      <c r="Z84" s="172"/>
    </row>
    <row r="85" spans="13:26" x14ac:dyDescent="0.35">
      <c r="M85" s="172"/>
      <c r="N85" s="172"/>
      <c r="O85" s="172"/>
      <c r="P85" s="172"/>
      <c r="Q85" s="172"/>
      <c r="R85" s="172"/>
      <c r="S85" s="172"/>
      <c r="T85" s="172"/>
      <c r="U85" s="172"/>
      <c r="V85" s="172"/>
      <c r="W85" s="172"/>
      <c r="X85" s="172"/>
      <c r="Y85" s="172"/>
      <c r="Z85" s="172"/>
    </row>
    <row r="86" spans="13:26" x14ac:dyDescent="0.35">
      <c r="M86" s="172"/>
      <c r="N86" s="172"/>
      <c r="O86" s="172"/>
      <c r="P86" s="172"/>
      <c r="Q86" s="172"/>
      <c r="R86" s="172"/>
      <c r="S86" s="172"/>
      <c r="T86" s="172"/>
      <c r="U86" s="172"/>
      <c r="V86" s="172"/>
      <c r="W86" s="172"/>
      <c r="X86" s="172"/>
      <c r="Y86" s="172"/>
      <c r="Z86" s="172"/>
    </row>
    <row r="87" spans="13:26" x14ac:dyDescent="0.35">
      <c r="M87" s="172"/>
      <c r="N87" s="172"/>
      <c r="O87" s="172"/>
      <c r="P87" s="172"/>
      <c r="Q87" s="172"/>
      <c r="R87" s="172"/>
      <c r="S87" s="172"/>
      <c r="T87" s="172"/>
      <c r="U87" s="172"/>
      <c r="V87" s="172"/>
      <c r="W87" s="172"/>
      <c r="X87" s="172"/>
      <c r="Y87" s="172"/>
      <c r="Z87" s="172"/>
    </row>
    <row r="88" spans="13:26" x14ac:dyDescent="0.35">
      <c r="M88" s="172"/>
      <c r="N88" s="172"/>
      <c r="O88" s="172"/>
      <c r="P88" s="172"/>
      <c r="Q88" s="172"/>
      <c r="R88" s="172"/>
      <c r="S88" s="172"/>
      <c r="T88" s="172"/>
      <c r="U88" s="172"/>
      <c r="V88" s="172"/>
      <c r="W88" s="172"/>
      <c r="X88" s="172"/>
      <c r="Y88" s="172"/>
      <c r="Z88" s="172"/>
    </row>
    <row r="89" spans="13:26" x14ac:dyDescent="0.35">
      <c r="M89" s="172"/>
      <c r="N89" s="172"/>
      <c r="O89" s="172"/>
      <c r="P89" s="172"/>
      <c r="Q89" s="172"/>
      <c r="R89" s="172"/>
      <c r="S89" s="172"/>
      <c r="T89" s="172"/>
      <c r="U89" s="172"/>
      <c r="V89" s="172"/>
      <c r="W89" s="172"/>
      <c r="X89" s="172"/>
      <c r="Y89" s="172"/>
      <c r="Z89" s="172"/>
    </row>
    <row r="90" spans="13:26" x14ac:dyDescent="0.35">
      <c r="M90" s="172"/>
      <c r="N90" s="172"/>
      <c r="O90" s="172"/>
      <c r="P90" s="172"/>
      <c r="Q90" s="172"/>
      <c r="R90" s="172"/>
      <c r="S90" s="172"/>
      <c r="T90" s="172"/>
      <c r="U90" s="172"/>
      <c r="V90" s="172"/>
      <c r="W90" s="172"/>
      <c r="X90" s="172"/>
      <c r="Y90" s="172"/>
      <c r="Z90" s="172"/>
    </row>
    <row r="91" spans="13:26" x14ac:dyDescent="0.35">
      <c r="M91" s="172"/>
      <c r="N91" s="172"/>
      <c r="O91" s="172"/>
      <c r="P91" s="172"/>
      <c r="Q91" s="172"/>
      <c r="R91" s="172"/>
      <c r="S91" s="172"/>
      <c r="T91" s="172"/>
      <c r="U91" s="172"/>
      <c r="V91" s="172"/>
      <c r="W91" s="172"/>
      <c r="X91" s="172"/>
      <c r="Y91" s="172"/>
      <c r="Z91" s="172"/>
    </row>
    <row r="92" spans="13:26" x14ac:dyDescent="0.35">
      <c r="M92" s="172"/>
      <c r="N92" s="172"/>
      <c r="O92" s="172"/>
      <c r="P92" s="172"/>
      <c r="Q92" s="172"/>
      <c r="R92" s="172"/>
      <c r="S92" s="172"/>
      <c r="T92" s="172"/>
      <c r="U92" s="172"/>
      <c r="V92" s="172"/>
      <c r="W92" s="172"/>
      <c r="X92" s="172"/>
      <c r="Y92" s="172"/>
      <c r="Z92" s="172"/>
    </row>
    <row r="93" spans="13:26" x14ac:dyDescent="0.35">
      <c r="M93" s="172"/>
      <c r="N93" s="172"/>
      <c r="O93" s="172"/>
      <c r="P93" s="172"/>
      <c r="Q93" s="172"/>
      <c r="R93" s="172"/>
      <c r="S93" s="172"/>
      <c r="T93" s="172"/>
      <c r="U93" s="172"/>
      <c r="V93" s="172"/>
      <c r="W93" s="172"/>
      <c r="X93" s="172"/>
      <c r="Y93" s="172"/>
      <c r="Z93" s="172"/>
    </row>
    <row r="94" spans="13:26" x14ac:dyDescent="0.35">
      <c r="M94" s="172"/>
      <c r="N94" s="172"/>
      <c r="O94" s="172"/>
      <c r="P94" s="172"/>
      <c r="Q94" s="172"/>
      <c r="R94" s="172"/>
      <c r="S94" s="172"/>
      <c r="T94" s="172"/>
      <c r="U94" s="172"/>
      <c r="V94" s="172"/>
      <c r="W94" s="172"/>
      <c r="X94" s="172"/>
      <c r="Y94" s="172"/>
      <c r="Z94" s="172"/>
    </row>
    <row r="95" spans="13:26" x14ac:dyDescent="0.35">
      <c r="M95" s="172"/>
      <c r="N95" s="172"/>
      <c r="O95" s="172"/>
      <c r="P95" s="172"/>
      <c r="Q95" s="172"/>
      <c r="R95" s="172"/>
      <c r="S95" s="172"/>
      <c r="T95" s="172"/>
      <c r="U95" s="172"/>
      <c r="V95" s="172"/>
      <c r="W95" s="172"/>
      <c r="X95" s="172"/>
      <c r="Y95" s="172"/>
      <c r="Z95" s="172"/>
    </row>
    <row r="96" spans="13:26" x14ac:dyDescent="0.35">
      <c r="M96" s="172"/>
      <c r="N96" s="172"/>
      <c r="O96" s="172"/>
      <c r="P96" s="172"/>
      <c r="Q96" s="172"/>
      <c r="R96" s="172"/>
      <c r="S96" s="172"/>
      <c r="T96" s="172"/>
      <c r="U96" s="172"/>
      <c r="V96" s="172"/>
      <c r="W96" s="172"/>
      <c r="X96" s="172"/>
      <c r="Y96" s="172"/>
      <c r="Z96" s="172"/>
    </row>
    <row r="97" spans="13:26" x14ac:dyDescent="0.35">
      <c r="M97" s="172"/>
      <c r="N97" s="172"/>
      <c r="O97" s="172"/>
      <c r="P97" s="172"/>
      <c r="Q97" s="172"/>
      <c r="R97" s="172"/>
      <c r="S97" s="172"/>
      <c r="T97" s="172"/>
      <c r="U97" s="172"/>
      <c r="V97" s="172"/>
      <c r="W97" s="172"/>
      <c r="X97" s="172"/>
      <c r="Y97" s="172"/>
      <c r="Z97" s="172"/>
    </row>
    <row r="98" spans="13:26" x14ac:dyDescent="0.35">
      <c r="M98" s="172"/>
      <c r="N98" s="172"/>
      <c r="O98" s="172"/>
      <c r="P98" s="172"/>
      <c r="Q98" s="172"/>
      <c r="R98" s="172"/>
      <c r="S98" s="172"/>
      <c r="T98" s="172"/>
      <c r="U98" s="172"/>
      <c r="V98" s="172"/>
      <c r="W98" s="172"/>
      <c r="X98" s="172"/>
      <c r="Y98" s="172"/>
      <c r="Z98" s="172"/>
    </row>
    <row r="99" spans="13:26" x14ac:dyDescent="0.35">
      <c r="M99" s="172"/>
      <c r="N99" s="172"/>
      <c r="O99" s="172"/>
      <c r="P99" s="172"/>
      <c r="Q99" s="172"/>
      <c r="R99" s="172"/>
      <c r="S99" s="172"/>
      <c r="T99" s="172"/>
      <c r="U99" s="172"/>
      <c r="V99" s="172"/>
      <c r="W99" s="172"/>
      <c r="X99" s="172"/>
      <c r="Y99" s="172"/>
      <c r="Z99" s="172"/>
    </row>
    <row r="100" spans="13:26" x14ac:dyDescent="0.35">
      <c r="M100" s="172"/>
      <c r="N100" s="172"/>
      <c r="O100" s="172"/>
      <c r="P100" s="172"/>
      <c r="Q100" s="172"/>
      <c r="R100" s="172"/>
      <c r="S100" s="172"/>
      <c r="T100" s="172"/>
      <c r="U100" s="172"/>
      <c r="V100" s="172"/>
      <c r="W100" s="172"/>
      <c r="X100" s="172"/>
      <c r="Y100" s="172"/>
      <c r="Z100" s="172"/>
    </row>
    <row r="101" spans="13:26" x14ac:dyDescent="0.35">
      <c r="M101" s="172"/>
      <c r="N101" s="172"/>
      <c r="O101" s="172"/>
      <c r="P101" s="172"/>
      <c r="Q101" s="172"/>
      <c r="R101" s="172"/>
      <c r="S101" s="172"/>
      <c r="T101" s="172"/>
      <c r="U101" s="172"/>
      <c r="V101" s="172"/>
      <c r="W101" s="172"/>
      <c r="X101" s="172"/>
      <c r="Y101" s="172"/>
      <c r="Z101" s="172"/>
    </row>
    <row r="102" spans="13:26" x14ac:dyDescent="0.35">
      <c r="M102" s="172"/>
      <c r="N102" s="172"/>
      <c r="O102" s="172"/>
      <c r="P102" s="172"/>
      <c r="Q102" s="172"/>
      <c r="R102" s="172"/>
      <c r="S102" s="172"/>
      <c r="T102" s="172"/>
      <c r="U102" s="172"/>
      <c r="V102" s="172"/>
      <c r="W102" s="172"/>
      <c r="X102" s="172"/>
      <c r="Y102" s="172"/>
      <c r="Z102" s="172"/>
    </row>
    <row r="103" spans="13:26" x14ac:dyDescent="0.35">
      <c r="M103" s="172"/>
      <c r="N103" s="172"/>
      <c r="O103" s="172"/>
      <c r="P103" s="172"/>
      <c r="Q103" s="172"/>
      <c r="R103" s="172"/>
      <c r="S103" s="172"/>
      <c r="T103" s="172"/>
      <c r="U103" s="172"/>
      <c r="V103" s="172"/>
      <c r="W103" s="172"/>
      <c r="X103" s="172"/>
      <c r="Y103" s="172"/>
      <c r="Z103" s="172"/>
    </row>
    <row r="104" spans="13:26" x14ac:dyDescent="0.35">
      <c r="M104" s="172"/>
      <c r="N104" s="172"/>
      <c r="O104" s="172"/>
      <c r="P104" s="172"/>
      <c r="Q104" s="172"/>
      <c r="R104" s="172"/>
      <c r="S104" s="172"/>
      <c r="T104" s="172"/>
      <c r="U104" s="172"/>
      <c r="V104" s="172"/>
      <c r="W104" s="172"/>
      <c r="X104" s="172"/>
      <c r="Y104" s="172"/>
      <c r="Z104" s="172"/>
    </row>
    <row r="105" spans="13:26" x14ac:dyDescent="0.35">
      <c r="M105" s="172"/>
      <c r="N105" s="172"/>
      <c r="O105" s="172"/>
      <c r="P105" s="172"/>
      <c r="Q105" s="172"/>
      <c r="R105" s="172"/>
      <c r="S105" s="172"/>
      <c r="T105" s="172"/>
      <c r="U105" s="172"/>
      <c r="V105" s="172"/>
      <c r="W105" s="172"/>
      <c r="X105" s="172"/>
      <c r="Y105" s="172"/>
      <c r="Z105" s="172"/>
    </row>
    <row r="106" spans="13:26" x14ac:dyDescent="0.35">
      <c r="M106" s="172"/>
      <c r="N106" s="172"/>
      <c r="O106" s="172"/>
      <c r="P106" s="172"/>
      <c r="Q106" s="172"/>
      <c r="R106" s="172"/>
      <c r="S106" s="172"/>
      <c r="T106" s="172"/>
      <c r="U106" s="172"/>
      <c r="V106" s="172"/>
      <c r="W106" s="172"/>
      <c r="X106" s="172"/>
      <c r="Y106" s="172"/>
      <c r="Z106" s="172"/>
    </row>
    <row r="107" spans="13:26" x14ac:dyDescent="0.35">
      <c r="M107" s="172"/>
      <c r="N107" s="172"/>
      <c r="O107" s="172"/>
      <c r="P107" s="172"/>
      <c r="Q107" s="172"/>
      <c r="R107" s="172"/>
      <c r="S107" s="172"/>
      <c r="T107" s="172"/>
      <c r="U107" s="172"/>
      <c r="V107" s="172"/>
      <c r="W107" s="172"/>
      <c r="X107" s="172"/>
      <c r="Y107" s="172"/>
      <c r="Z107" s="172"/>
    </row>
    <row r="108" spans="13:26" x14ac:dyDescent="0.35">
      <c r="M108" s="172"/>
      <c r="N108" s="172"/>
      <c r="O108" s="172"/>
      <c r="P108" s="172"/>
      <c r="Q108" s="172"/>
      <c r="R108" s="172"/>
      <c r="S108" s="172"/>
      <c r="T108" s="172"/>
      <c r="U108" s="172"/>
      <c r="V108" s="172"/>
      <c r="W108" s="172"/>
      <c r="X108" s="172"/>
      <c r="Y108" s="172"/>
      <c r="Z108" s="172"/>
    </row>
    <row r="109" spans="13:26" x14ac:dyDescent="0.35">
      <c r="M109" s="172"/>
      <c r="N109" s="172"/>
      <c r="O109" s="172"/>
      <c r="P109" s="172"/>
      <c r="Q109" s="172"/>
      <c r="R109" s="172"/>
      <c r="S109" s="172"/>
      <c r="T109" s="172"/>
      <c r="U109" s="172"/>
      <c r="V109" s="172"/>
      <c r="W109" s="172"/>
      <c r="X109" s="172"/>
      <c r="Y109" s="172"/>
      <c r="Z109" s="172"/>
    </row>
    <row r="110" spans="13:26" x14ac:dyDescent="0.35">
      <c r="M110" s="172"/>
      <c r="N110" s="172"/>
      <c r="O110" s="172"/>
      <c r="P110" s="172"/>
      <c r="Q110" s="172"/>
      <c r="R110" s="172"/>
      <c r="S110" s="172"/>
      <c r="T110" s="172"/>
      <c r="U110" s="172"/>
      <c r="V110" s="172"/>
      <c r="W110" s="172"/>
      <c r="X110" s="172"/>
      <c r="Y110" s="172"/>
      <c r="Z110" s="172"/>
    </row>
    <row r="111" spans="13:26" x14ac:dyDescent="0.35">
      <c r="M111" s="172"/>
      <c r="N111" s="172"/>
      <c r="O111" s="172"/>
      <c r="P111" s="172"/>
      <c r="Q111" s="172"/>
      <c r="R111" s="172"/>
      <c r="S111" s="172"/>
      <c r="T111" s="172"/>
      <c r="U111" s="172"/>
      <c r="V111" s="172"/>
      <c r="W111" s="172"/>
      <c r="X111" s="172"/>
      <c r="Y111" s="172"/>
      <c r="Z111" s="172"/>
    </row>
    <row r="112" spans="13:26" x14ac:dyDescent="0.35">
      <c r="M112" s="172"/>
      <c r="N112" s="172"/>
      <c r="O112" s="172"/>
      <c r="P112" s="172"/>
      <c r="Q112" s="172"/>
      <c r="R112" s="172"/>
      <c r="S112" s="172"/>
      <c r="T112" s="172"/>
      <c r="U112" s="172"/>
      <c r="V112" s="172"/>
      <c r="W112" s="172"/>
      <c r="X112" s="172"/>
      <c r="Y112" s="172"/>
      <c r="Z112" s="172"/>
    </row>
    <row r="113" spans="13:26" x14ac:dyDescent="0.35">
      <c r="M113" s="172"/>
      <c r="N113" s="172"/>
      <c r="O113" s="172"/>
      <c r="P113" s="172"/>
      <c r="Q113" s="172"/>
      <c r="R113" s="172"/>
      <c r="S113" s="172"/>
      <c r="T113" s="172"/>
      <c r="U113" s="172"/>
      <c r="V113" s="172"/>
      <c r="W113" s="172"/>
      <c r="X113" s="172"/>
      <c r="Y113" s="172"/>
      <c r="Z113" s="172"/>
    </row>
    <row r="114" spans="13:26" x14ac:dyDescent="0.35">
      <c r="M114" s="172"/>
      <c r="N114" s="172"/>
      <c r="O114" s="172"/>
      <c r="P114" s="172"/>
      <c r="Q114" s="172"/>
      <c r="R114" s="172"/>
      <c r="S114" s="172"/>
      <c r="T114" s="172"/>
      <c r="U114" s="172"/>
      <c r="V114" s="172"/>
      <c r="W114" s="172"/>
      <c r="X114" s="172"/>
      <c r="Y114" s="172"/>
      <c r="Z114" s="172"/>
    </row>
    <row r="115" spans="13:26" x14ac:dyDescent="0.35">
      <c r="M115" s="172"/>
      <c r="N115" s="172"/>
      <c r="O115" s="172"/>
      <c r="P115" s="172"/>
      <c r="Q115" s="172"/>
      <c r="R115" s="172"/>
      <c r="S115" s="172"/>
      <c r="T115" s="172"/>
      <c r="U115" s="172"/>
      <c r="V115" s="172"/>
      <c r="W115" s="172"/>
      <c r="X115" s="172"/>
      <c r="Y115" s="172"/>
      <c r="Z115" s="172"/>
    </row>
    <row r="116" spans="13:26" x14ac:dyDescent="0.35">
      <c r="M116" s="172"/>
      <c r="N116" s="172"/>
      <c r="O116" s="172"/>
      <c r="P116" s="172"/>
      <c r="Q116" s="172"/>
      <c r="R116" s="172"/>
      <c r="S116" s="172"/>
      <c r="T116" s="172"/>
      <c r="U116" s="172"/>
      <c r="V116" s="172"/>
      <c r="W116" s="172"/>
      <c r="X116" s="172"/>
      <c r="Y116" s="172"/>
      <c r="Z116" s="172"/>
    </row>
    <row r="117" spans="13:26" x14ac:dyDescent="0.35">
      <c r="M117" s="172"/>
      <c r="N117" s="172"/>
      <c r="O117" s="172"/>
      <c r="P117" s="172"/>
      <c r="Q117" s="172"/>
      <c r="R117" s="172"/>
      <c r="S117" s="172"/>
      <c r="T117" s="172"/>
      <c r="U117" s="172"/>
      <c r="V117" s="172"/>
      <c r="W117" s="172"/>
      <c r="X117" s="172"/>
      <c r="Y117" s="172"/>
      <c r="Z117" s="172"/>
    </row>
    <row r="118" spans="13:26" x14ac:dyDescent="0.35">
      <c r="M118" s="172"/>
      <c r="N118" s="172"/>
      <c r="O118" s="172"/>
      <c r="P118" s="172"/>
      <c r="Q118" s="172"/>
      <c r="R118" s="172"/>
      <c r="S118" s="172"/>
      <c r="T118" s="172"/>
      <c r="U118" s="172"/>
      <c r="V118" s="172"/>
      <c r="W118" s="172"/>
      <c r="X118" s="172"/>
      <c r="Y118" s="172"/>
      <c r="Z118" s="172"/>
    </row>
    <row r="119" spans="13:26" x14ac:dyDescent="0.35">
      <c r="M119" s="172"/>
      <c r="N119" s="172"/>
      <c r="O119" s="172"/>
      <c r="P119" s="172"/>
      <c r="Q119" s="172"/>
      <c r="R119" s="172"/>
      <c r="S119" s="172"/>
      <c r="T119" s="172"/>
      <c r="U119" s="172"/>
      <c r="V119" s="172"/>
      <c r="W119" s="172"/>
      <c r="X119" s="172"/>
      <c r="Y119" s="172"/>
      <c r="Z119" s="172"/>
    </row>
  </sheetData>
  <sheetProtection sheet="1" selectLockedCells="1"/>
  <mergeCells count="4">
    <mergeCell ref="B23:F23"/>
    <mergeCell ref="C22:F22"/>
    <mergeCell ref="B2:C2"/>
    <mergeCell ref="H1:J1"/>
  </mergeCells>
  <dataValidations count="7">
    <dataValidation allowBlank="1" showErrorMessage="1" promptTitle="OHJE" prompt="Kirjaa kustannuksen selite." sqref="E5" xr:uid="{00000000-0002-0000-1400-000000000000}"/>
    <dataValidation allowBlank="1" showInputMessage="1" showErrorMessage="1" promptTitle="OHJE" prompt="Jos tarkka kustannus ei ole tiedossa, budjetoi kustannus parhaan käytettävissä olevan arvion mukaisesti." sqref="F6:F19" xr:uid="{00000000-0002-0000-14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400-000002000000}">
      <formula1>500</formula1>
    </dataValidation>
    <dataValidation allowBlank="1" showInputMessage="1" showErrorMessage="1" promptTitle="OHJE" prompt="Merkitse suunnitelma-välilehden mukaisin numeroin toiminto tai toiminnot, joihin kustannus liittyy. Esim. 1.1. (tavoite 1 toiminto 1)." sqref="E6:E19" xr:uid="{00000000-0002-0000-1400-000003000000}"/>
    <dataValidation allowBlank="1" showInputMessage="1" showErrorMessage="1" promptTitle="OHJE" prompt="Kerro mikä käyttöomaisuuden tai kiinteän omaisuuden kustannus on kyseessä." sqref="B6:B19" xr:uid="{00000000-0002-0000-1400-000004000000}"/>
    <dataValidation allowBlank="1" showInputMessage="1" showErrorMessage="1" promptTitle="OHJE" prompt="Kuvaa lyhyesti hankittavaa käyttöomaisuutta tai kiinteää omaisuutta." sqref="C6:C19" xr:uid="{00000000-0002-0000-1400-000005000000}"/>
    <dataValidation allowBlank="1" showInputMessage="1" showErrorMessage="1" promptTitle="OHJE" prompt="Ilmoita prosentteina käyttöomaisuuden tai kiinteän omaisuuden käyttöaste tässä hankkeessa." sqref="D6:D19" xr:uid="{00000000-0002-0000-1400-000006000000}"/>
  </dataValidations>
  <hyperlinks>
    <hyperlink ref="H1:J1" location="'Aloita tästä'!A1" display="PALAA TÄSTÄ KANSISIVULLE" xr:uid="{00000000-0004-0000-1400-000000000000}"/>
  </hyperlinks>
  <pageMargins left="0.39370078740157483" right="0.39370078740157483" top="0.78740157480314965" bottom="0.78740157480314965" header="0.39370078740157483" footer="0.31496062992125984"/>
  <pageSetup paperSize="8" orientation="landscape" r:id="rId1"/>
  <headerFooter>
    <oddHeader>&amp;L&amp;A&amp;R&amp;P(&amp;N)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ul13"/>
  <dimension ref="A1:AF43"/>
  <sheetViews>
    <sheetView zoomScaleNormal="100" workbookViewId="0">
      <selection activeCell="G1" sqref="G1:I1"/>
    </sheetView>
  </sheetViews>
  <sheetFormatPr defaultColWidth="9.23046875" defaultRowHeight="15.5" x14ac:dyDescent="0.35"/>
  <cols>
    <col min="1" max="1" width="3.765625" style="172" customWidth="1"/>
    <col min="2" max="2" width="35.765625" style="20" customWidth="1"/>
    <col min="3" max="3" width="27.765625" style="20" customWidth="1"/>
    <col min="4" max="4" width="32.765625" style="20" customWidth="1"/>
    <col min="5" max="5" width="12.765625" style="20" customWidth="1"/>
    <col min="6" max="16384" width="9.23046875" style="20"/>
  </cols>
  <sheetData>
    <row r="1" spans="1:18" ht="16.149999999999999" customHeight="1" x14ac:dyDescent="0.35">
      <c r="A1" s="11" t="s">
        <v>148</v>
      </c>
      <c r="C1" s="172"/>
      <c r="D1" s="172"/>
      <c r="E1" s="172"/>
      <c r="F1" s="172"/>
      <c r="G1" s="762" t="s">
        <v>88</v>
      </c>
      <c r="H1" s="763"/>
      <c r="I1" s="764"/>
      <c r="J1" s="172"/>
      <c r="K1" s="172"/>
      <c r="L1" s="172"/>
      <c r="M1" s="172"/>
      <c r="N1" s="172"/>
      <c r="O1" s="154"/>
      <c r="P1" s="154"/>
      <c r="Q1" s="154"/>
      <c r="R1" s="154"/>
    </row>
    <row r="2" spans="1:18" ht="16.149999999999999" customHeight="1" x14ac:dyDescent="0.35">
      <c r="B2" s="769" t="s">
        <v>380</v>
      </c>
      <c r="C2" s="770"/>
      <c r="D2" s="198" t="s">
        <v>72</v>
      </c>
      <c r="E2" s="207">
        <f>SUM(E6:E19)</f>
        <v>0</v>
      </c>
      <c r="F2" s="172"/>
      <c r="G2" s="172"/>
      <c r="H2" s="172"/>
      <c r="I2" s="172"/>
      <c r="J2" s="172"/>
      <c r="K2" s="172"/>
      <c r="L2" s="172"/>
      <c r="M2" s="172"/>
      <c r="N2" s="172"/>
      <c r="O2" s="154"/>
      <c r="P2" s="154"/>
      <c r="Q2" s="154"/>
      <c r="R2" s="154"/>
    </row>
    <row r="3" spans="1:18" ht="16.149999999999999" customHeight="1" x14ac:dyDescent="0.35">
      <c r="B3" s="172"/>
      <c r="C3" s="172"/>
      <c r="D3" s="172"/>
      <c r="E3" s="172"/>
      <c r="F3" s="172"/>
      <c r="G3" s="172"/>
      <c r="H3" s="172"/>
      <c r="I3" s="172"/>
      <c r="J3" s="172"/>
      <c r="K3" s="172"/>
      <c r="L3" s="172"/>
      <c r="M3" s="172"/>
      <c r="N3" s="172"/>
      <c r="O3" s="154"/>
      <c r="P3" s="154"/>
      <c r="Q3" s="154"/>
      <c r="R3" s="154"/>
    </row>
    <row r="4" spans="1:18" ht="16.149999999999999" customHeight="1" x14ac:dyDescent="0.35">
      <c r="B4" s="172"/>
      <c r="C4" s="172"/>
      <c r="D4" s="172"/>
      <c r="E4" s="172"/>
      <c r="F4" s="172"/>
      <c r="G4" s="172"/>
      <c r="H4" s="172"/>
      <c r="I4" s="172"/>
      <c r="J4" s="172"/>
      <c r="K4" s="172"/>
      <c r="L4" s="172"/>
      <c r="M4" s="172"/>
      <c r="N4" s="172"/>
      <c r="O4" s="154"/>
      <c r="P4" s="154"/>
      <c r="Q4" s="154"/>
      <c r="R4" s="154"/>
    </row>
    <row r="5" spans="1:18" ht="16.149999999999999" customHeight="1" x14ac:dyDescent="0.35">
      <c r="B5" s="200" t="s">
        <v>101</v>
      </c>
      <c r="C5" s="200" t="s">
        <v>73</v>
      </c>
      <c r="D5" s="201" t="s">
        <v>100</v>
      </c>
      <c r="E5" s="202" t="s">
        <v>59</v>
      </c>
      <c r="F5" s="172"/>
      <c r="G5" s="172"/>
      <c r="H5" s="172"/>
      <c r="I5" s="172"/>
      <c r="J5" s="172"/>
      <c r="K5" s="172"/>
      <c r="L5" s="172"/>
      <c r="M5" s="172"/>
      <c r="N5" s="172"/>
      <c r="O5" s="154"/>
      <c r="P5" s="154"/>
      <c r="Q5" s="154"/>
      <c r="R5" s="154"/>
    </row>
    <row r="6" spans="1:18" ht="34.5" customHeight="1" x14ac:dyDescent="0.35">
      <c r="B6" s="203"/>
      <c r="D6" s="204"/>
      <c r="E6" s="444"/>
      <c r="F6" s="172"/>
      <c r="G6" s="172"/>
      <c r="H6" s="172"/>
      <c r="I6" s="172"/>
      <c r="J6" s="172"/>
      <c r="K6" s="172"/>
      <c r="L6" s="172"/>
      <c r="M6" s="172"/>
      <c r="N6" s="172"/>
      <c r="O6" s="154"/>
      <c r="P6" s="154"/>
      <c r="Q6" s="154"/>
      <c r="R6" s="154"/>
    </row>
    <row r="7" spans="1:18" ht="35.15" customHeight="1" x14ac:dyDescent="0.35">
      <c r="B7" s="203"/>
      <c r="C7" s="203"/>
      <c r="D7" s="204"/>
      <c r="E7" s="444"/>
      <c r="F7" s="172"/>
      <c r="G7" s="172"/>
      <c r="H7" s="172"/>
      <c r="I7" s="172"/>
      <c r="J7" s="172"/>
      <c r="K7" s="172"/>
      <c r="L7" s="172"/>
      <c r="M7" s="172"/>
      <c r="N7" s="172"/>
      <c r="O7" s="154"/>
      <c r="P7" s="154"/>
      <c r="Q7" s="154"/>
      <c r="R7" s="154"/>
    </row>
    <row r="8" spans="1:18" ht="35.15" customHeight="1" x14ac:dyDescent="0.35">
      <c r="B8" s="203"/>
      <c r="C8" s="203"/>
      <c r="D8" s="204"/>
      <c r="E8" s="444"/>
      <c r="F8" s="172"/>
      <c r="G8" s="172"/>
      <c r="H8" s="172"/>
      <c r="I8" s="172"/>
      <c r="J8" s="172"/>
      <c r="K8" s="172"/>
      <c r="L8" s="172"/>
      <c r="M8" s="172"/>
      <c r="N8" s="172"/>
      <c r="O8" s="154"/>
      <c r="P8" s="154"/>
      <c r="Q8" s="154"/>
      <c r="R8" s="154"/>
    </row>
    <row r="9" spans="1:18" ht="35.15" customHeight="1" x14ac:dyDescent="0.35">
      <c r="B9" s="203"/>
      <c r="C9" s="203"/>
      <c r="D9" s="204"/>
      <c r="E9" s="444"/>
      <c r="F9" s="172"/>
      <c r="G9" s="172"/>
      <c r="H9" s="172"/>
      <c r="I9" s="172"/>
      <c r="J9" s="172"/>
      <c r="K9" s="172"/>
      <c r="L9" s="172"/>
      <c r="M9" s="172"/>
      <c r="N9" s="172"/>
      <c r="O9" s="154"/>
      <c r="P9" s="154"/>
      <c r="Q9" s="154"/>
      <c r="R9" s="154"/>
    </row>
    <row r="10" spans="1:18" ht="35.15" customHeight="1" x14ac:dyDescent="0.35">
      <c r="B10" s="203"/>
      <c r="C10" s="203"/>
      <c r="D10" s="204"/>
      <c r="E10" s="444"/>
      <c r="F10" s="172"/>
      <c r="G10" s="172"/>
      <c r="H10" s="172"/>
      <c r="I10" s="172"/>
      <c r="J10" s="172"/>
      <c r="K10" s="172"/>
      <c r="L10" s="172"/>
      <c r="M10" s="172"/>
      <c r="N10" s="172"/>
      <c r="O10" s="154"/>
      <c r="P10" s="154"/>
      <c r="Q10" s="154"/>
      <c r="R10" s="154"/>
    </row>
    <row r="11" spans="1:18" ht="35.15" customHeight="1" x14ac:dyDescent="0.35">
      <c r="B11" s="203"/>
      <c r="C11" s="203"/>
      <c r="D11" s="204"/>
      <c r="E11" s="444"/>
      <c r="F11" s="172"/>
      <c r="G11" s="172"/>
      <c r="H11" s="172"/>
      <c r="I11" s="172"/>
      <c r="J11" s="172"/>
      <c r="K11" s="172"/>
      <c r="L11" s="172"/>
      <c r="M11" s="172"/>
      <c r="N11" s="172"/>
      <c r="O11" s="154"/>
      <c r="P11" s="154"/>
      <c r="Q11" s="154"/>
      <c r="R11" s="154"/>
    </row>
    <row r="12" spans="1:18" ht="35.15" customHeight="1" x14ac:dyDescent="0.35">
      <c r="B12" s="203"/>
      <c r="C12" s="203"/>
      <c r="D12" s="204"/>
      <c r="E12" s="444"/>
      <c r="F12" s="172"/>
      <c r="G12" s="172"/>
      <c r="H12" s="172"/>
      <c r="I12" s="172"/>
      <c r="J12" s="172"/>
      <c r="K12" s="172"/>
      <c r="L12" s="172"/>
      <c r="M12" s="172"/>
      <c r="N12" s="172"/>
      <c r="O12" s="154"/>
      <c r="P12" s="154"/>
      <c r="Q12" s="154"/>
      <c r="R12" s="154"/>
    </row>
    <row r="13" spans="1:18" ht="35.15" customHeight="1" x14ac:dyDescent="0.35">
      <c r="B13" s="203"/>
      <c r="C13" s="203"/>
      <c r="D13" s="204"/>
      <c r="E13" s="444"/>
      <c r="F13" s="172"/>
      <c r="G13" s="172"/>
      <c r="H13" s="172"/>
      <c r="I13" s="172"/>
      <c r="J13" s="172"/>
      <c r="K13" s="172"/>
      <c r="L13" s="172"/>
      <c r="M13" s="172"/>
      <c r="N13" s="172"/>
      <c r="O13" s="154"/>
      <c r="P13" s="154"/>
      <c r="Q13" s="154"/>
      <c r="R13" s="154"/>
    </row>
    <row r="14" spans="1:18" ht="35.15" customHeight="1" x14ac:dyDescent="0.35">
      <c r="B14" s="203"/>
      <c r="C14" s="203"/>
      <c r="D14" s="204"/>
      <c r="E14" s="444"/>
      <c r="F14" s="172"/>
      <c r="G14" s="172"/>
      <c r="H14" s="172"/>
      <c r="I14" s="172"/>
      <c r="J14" s="172"/>
      <c r="K14" s="172"/>
      <c r="L14" s="172"/>
      <c r="M14" s="172"/>
      <c r="N14" s="172"/>
      <c r="O14" s="154"/>
      <c r="P14" s="154"/>
      <c r="Q14" s="154"/>
      <c r="R14" s="154"/>
    </row>
    <row r="15" spans="1:18" ht="35.15" customHeight="1" x14ac:dyDescent="0.35">
      <c r="B15" s="203"/>
      <c r="C15" s="203"/>
      <c r="D15" s="204"/>
      <c r="E15" s="444"/>
      <c r="F15" s="172"/>
      <c r="G15" s="172"/>
      <c r="H15" s="172"/>
      <c r="I15" s="172"/>
      <c r="J15" s="172"/>
      <c r="K15" s="172"/>
      <c r="L15" s="172"/>
      <c r="M15" s="172"/>
      <c r="N15" s="172"/>
      <c r="O15" s="154"/>
      <c r="P15" s="154"/>
      <c r="Q15" s="154"/>
      <c r="R15" s="154"/>
    </row>
    <row r="16" spans="1:18" ht="35.15" customHeight="1" x14ac:dyDescent="0.35">
      <c r="B16" s="203"/>
      <c r="C16" s="203"/>
      <c r="D16" s="204"/>
      <c r="E16" s="444"/>
      <c r="F16" s="172"/>
      <c r="G16" s="172"/>
      <c r="H16" s="172"/>
      <c r="I16" s="172"/>
      <c r="J16" s="172"/>
      <c r="K16" s="172"/>
      <c r="L16" s="172"/>
      <c r="M16" s="172"/>
      <c r="N16" s="172"/>
      <c r="O16" s="154"/>
      <c r="P16" s="154"/>
      <c r="Q16" s="154"/>
      <c r="R16" s="154"/>
    </row>
    <row r="17" spans="1:32" ht="35.15" customHeight="1" x14ac:dyDescent="0.35">
      <c r="B17" s="203"/>
      <c r="C17" s="203"/>
      <c r="D17" s="204"/>
      <c r="E17" s="444"/>
      <c r="F17" s="172"/>
      <c r="G17" s="172"/>
      <c r="H17" s="172"/>
      <c r="I17" s="172"/>
      <c r="J17" s="172"/>
      <c r="K17" s="172"/>
      <c r="L17" s="172"/>
      <c r="M17" s="172"/>
      <c r="N17" s="172"/>
      <c r="O17" s="154"/>
      <c r="P17" s="154"/>
      <c r="Q17" s="154"/>
      <c r="R17" s="154"/>
    </row>
    <row r="18" spans="1:32" ht="35.15" customHeight="1" x14ac:dyDescent="0.35">
      <c r="B18" s="203"/>
      <c r="C18" s="203"/>
      <c r="D18" s="204"/>
      <c r="E18" s="444"/>
      <c r="F18" s="172"/>
      <c r="G18" s="172"/>
      <c r="H18" s="172"/>
      <c r="I18" s="172"/>
      <c r="J18" s="172"/>
      <c r="K18" s="172"/>
      <c r="L18" s="172"/>
      <c r="M18" s="172"/>
      <c r="N18" s="172"/>
      <c r="O18" s="154"/>
      <c r="P18" s="154"/>
      <c r="Q18" s="154"/>
      <c r="R18" s="154"/>
    </row>
    <row r="19" spans="1:32" ht="35.15" customHeight="1" x14ac:dyDescent="0.35">
      <c r="B19" s="203"/>
      <c r="C19" s="203"/>
      <c r="D19" s="204"/>
      <c r="E19" s="444"/>
      <c r="F19" s="172"/>
      <c r="G19" s="172"/>
      <c r="H19" s="172"/>
      <c r="I19" s="172"/>
      <c r="J19" s="172"/>
      <c r="K19" s="172"/>
      <c r="L19" s="172"/>
      <c r="M19" s="172"/>
      <c r="N19" s="172"/>
      <c r="O19" s="154"/>
      <c r="P19" s="154"/>
      <c r="Q19" s="154"/>
      <c r="R19" s="154"/>
    </row>
    <row r="20" spans="1:32" ht="16.149999999999999" customHeight="1" x14ac:dyDescent="0.35">
      <c r="B20" s="172"/>
      <c r="C20" s="172"/>
      <c r="D20" s="172"/>
      <c r="E20" s="172"/>
      <c r="F20" s="172"/>
      <c r="G20" s="172"/>
      <c r="H20" s="172"/>
      <c r="I20" s="172"/>
      <c r="J20" s="172"/>
      <c r="K20" s="172"/>
      <c r="L20" s="172"/>
      <c r="M20" s="172"/>
      <c r="N20" s="172"/>
      <c r="O20" s="154"/>
      <c r="P20" s="154"/>
      <c r="Q20" s="154"/>
      <c r="R20" s="154"/>
    </row>
    <row r="21" spans="1:32" ht="16.149999999999999" customHeight="1" x14ac:dyDescent="0.35">
      <c r="B21" s="172"/>
      <c r="C21" s="172"/>
      <c r="D21" s="172"/>
      <c r="E21" s="172"/>
      <c r="F21" s="172"/>
      <c r="G21" s="172"/>
      <c r="H21" s="172"/>
      <c r="I21" s="172"/>
      <c r="J21" s="172"/>
      <c r="K21" s="172"/>
      <c r="L21" s="172"/>
      <c r="M21" s="172"/>
      <c r="N21" s="172"/>
      <c r="O21" s="154"/>
      <c r="P21" s="154"/>
      <c r="Q21" s="154"/>
      <c r="R21" s="154"/>
    </row>
    <row r="22" spans="1:32" x14ac:dyDescent="0.35">
      <c r="A22" s="20"/>
      <c r="B22" s="253" t="s">
        <v>53</v>
      </c>
      <c r="C22" s="254" t="str">
        <f>"500 merkkiä ("&amp;TEXT(LEN(B23),"0")&amp;" käytetty)"</f>
        <v>500 merkkiä (0 käytetty)</v>
      </c>
      <c r="D22" s="254"/>
      <c r="E22" s="255"/>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row>
    <row r="23" spans="1:32" ht="113.15" customHeight="1" x14ac:dyDescent="0.35">
      <c r="A23" s="20"/>
      <c r="B23" s="600"/>
      <c r="C23" s="601"/>
      <c r="D23" s="601"/>
      <c r="E23" s="60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row>
    <row r="24" spans="1:32" ht="16.149999999999999" customHeight="1" x14ac:dyDescent="0.35">
      <c r="B24" s="172"/>
      <c r="C24" s="172"/>
      <c r="D24" s="172"/>
      <c r="E24" s="172"/>
      <c r="F24" s="172"/>
      <c r="G24" s="172"/>
      <c r="H24" s="172"/>
      <c r="I24" s="172"/>
      <c r="J24" s="172"/>
      <c r="K24" s="172"/>
      <c r="L24" s="172"/>
      <c r="M24" s="172"/>
      <c r="N24" s="172"/>
      <c r="O24" s="154"/>
      <c r="P24" s="154"/>
      <c r="Q24" s="154"/>
      <c r="R24" s="154"/>
    </row>
    <row r="25" spans="1:32" ht="16.149999999999999" customHeight="1" x14ac:dyDescent="0.35">
      <c r="B25" s="172"/>
      <c r="C25" s="172"/>
      <c r="D25" s="172"/>
      <c r="E25" s="172"/>
      <c r="F25" s="172"/>
      <c r="G25" s="172"/>
      <c r="H25" s="172"/>
      <c r="I25" s="172"/>
      <c r="J25" s="172"/>
      <c r="K25" s="172"/>
      <c r="L25" s="172"/>
      <c r="M25" s="172"/>
      <c r="N25" s="172"/>
      <c r="O25" s="154"/>
      <c r="P25" s="154"/>
      <c r="Q25" s="154"/>
      <c r="R25" s="154"/>
    </row>
    <row r="26" spans="1:32" ht="16.149999999999999" customHeight="1" x14ac:dyDescent="0.35">
      <c r="B26" s="172"/>
      <c r="C26" s="172"/>
      <c r="D26" s="172"/>
      <c r="E26" s="172"/>
      <c r="F26" s="172"/>
      <c r="G26" s="172"/>
      <c r="H26" s="172"/>
      <c r="I26" s="172"/>
      <c r="J26" s="172"/>
      <c r="K26" s="172"/>
      <c r="L26" s="172"/>
      <c r="M26" s="172"/>
      <c r="N26" s="172"/>
      <c r="O26" s="154"/>
      <c r="P26" s="154"/>
      <c r="Q26" s="154"/>
      <c r="R26" s="154"/>
    </row>
    <row r="27" spans="1:32" ht="16.149999999999999" customHeight="1" x14ac:dyDescent="0.35">
      <c r="B27" s="172"/>
      <c r="C27" s="172"/>
      <c r="D27" s="172"/>
      <c r="E27" s="172"/>
      <c r="F27" s="172"/>
      <c r="G27" s="172"/>
      <c r="H27" s="172"/>
      <c r="I27" s="172"/>
      <c r="J27" s="172"/>
      <c r="K27" s="172"/>
      <c r="L27" s="172"/>
      <c r="M27" s="172"/>
      <c r="N27" s="172"/>
      <c r="O27" s="154"/>
      <c r="P27" s="154"/>
      <c r="Q27" s="154"/>
      <c r="R27" s="154"/>
    </row>
    <row r="28" spans="1:32" ht="16.149999999999999" customHeight="1" x14ac:dyDescent="0.35">
      <c r="B28" s="172"/>
      <c r="C28" s="172"/>
      <c r="D28" s="172"/>
      <c r="E28" s="172"/>
      <c r="F28" s="172"/>
      <c r="G28" s="172"/>
      <c r="H28" s="172"/>
      <c r="I28" s="172"/>
      <c r="J28" s="172"/>
      <c r="K28" s="172"/>
      <c r="L28" s="172"/>
      <c r="M28" s="172"/>
      <c r="N28" s="172"/>
      <c r="O28" s="154"/>
      <c r="P28" s="154"/>
      <c r="Q28" s="154"/>
      <c r="R28" s="154"/>
    </row>
    <row r="29" spans="1:32" ht="16.149999999999999" customHeight="1" x14ac:dyDescent="0.35">
      <c r="A29" s="154"/>
      <c r="B29" s="154"/>
      <c r="C29" s="154"/>
      <c r="D29" s="154"/>
      <c r="E29" s="154"/>
      <c r="F29" s="154"/>
      <c r="G29" s="154"/>
      <c r="H29" s="154"/>
      <c r="I29" s="154"/>
      <c r="J29" s="154"/>
      <c r="K29" s="154"/>
      <c r="L29" s="154"/>
      <c r="M29" s="154"/>
      <c r="N29" s="154"/>
      <c r="O29" s="154"/>
      <c r="P29" s="154"/>
      <c r="Q29" s="154"/>
      <c r="R29" s="154"/>
    </row>
    <row r="30" spans="1:32" ht="16.149999999999999" customHeight="1" x14ac:dyDescent="0.35">
      <c r="A30" s="154"/>
      <c r="B30" s="154"/>
      <c r="C30" s="154"/>
      <c r="D30" s="154"/>
      <c r="E30" s="154"/>
      <c r="F30" s="154"/>
      <c r="G30" s="154"/>
      <c r="H30" s="154"/>
      <c r="I30" s="154"/>
      <c r="J30" s="154"/>
      <c r="K30" s="154"/>
      <c r="L30" s="154"/>
      <c r="M30" s="154"/>
      <c r="N30" s="154"/>
      <c r="O30" s="154"/>
      <c r="P30" s="154"/>
      <c r="Q30" s="154"/>
      <c r="R30" s="154"/>
    </row>
    <row r="31" spans="1:32" ht="16.149999999999999" customHeight="1" x14ac:dyDescent="0.35">
      <c r="A31" s="154"/>
      <c r="B31" s="154"/>
      <c r="C31" s="154"/>
      <c r="D31" s="154"/>
      <c r="E31" s="154"/>
      <c r="F31" s="154"/>
      <c r="G31" s="154"/>
      <c r="H31" s="154"/>
      <c r="I31" s="154"/>
      <c r="J31" s="154"/>
      <c r="K31" s="154"/>
      <c r="L31" s="154"/>
      <c r="M31" s="154"/>
      <c r="N31" s="154"/>
      <c r="O31" s="154"/>
      <c r="P31" s="154"/>
      <c r="Q31" s="154"/>
      <c r="R31" s="154"/>
    </row>
    <row r="32" spans="1:32" ht="16.149999999999999" customHeight="1" x14ac:dyDescent="0.35">
      <c r="A32" s="154"/>
      <c r="B32" s="154"/>
      <c r="C32" s="154"/>
      <c r="D32" s="154"/>
      <c r="E32" s="154"/>
      <c r="F32" s="154"/>
      <c r="G32" s="154"/>
      <c r="H32" s="154"/>
      <c r="I32" s="154"/>
      <c r="J32" s="154"/>
      <c r="K32" s="154"/>
      <c r="L32" s="154"/>
      <c r="M32" s="154"/>
      <c r="N32" s="154"/>
      <c r="O32" s="154"/>
      <c r="P32" s="154"/>
      <c r="Q32" s="154"/>
      <c r="R32" s="154"/>
    </row>
    <row r="33" spans="1:18" ht="16.149999999999999" customHeight="1" x14ac:dyDescent="0.35">
      <c r="A33" s="154"/>
      <c r="B33" s="154"/>
      <c r="C33" s="154"/>
      <c r="D33" s="154"/>
      <c r="E33" s="154"/>
      <c r="F33" s="154"/>
      <c r="G33" s="154"/>
      <c r="H33" s="154"/>
      <c r="I33" s="154"/>
      <c r="J33" s="154"/>
      <c r="K33" s="154"/>
      <c r="L33" s="154"/>
      <c r="M33" s="154"/>
      <c r="N33" s="154"/>
      <c r="O33" s="154"/>
      <c r="P33" s="154"/>
      <c r="Q33" s="154"/>
      <c r="R33" s="154"/>
    </row>
    <row r="34" spans="1:18" ht="16.149999999999999" customHeight="1" x14ac:dyDescent="0.35">
      <c r="A34" s="154"/>
      <c r="B34" s="154"/>
      <c r="C34" s="154"/>
      <c r="D34" s="154"/>
      <c r="E34" s="154"/>
      <c r="F34" s="154"/>
      <c r="G34" s="154"/>
      <c r="H34" s="154"/>
      <c r="I34" s="154"/>
      <c r="J34" s="154"/>
      <c r="K34" s="154"/>
      <c r="L34" s="154"/>
      <c r="M34" s="154"/>
      <c r="N34" s="154"/>
      <c r="O34" s="154"/>
      <c r="P34" s="154"/>
      <c r="Q34" s="154"/>
      <c r="R34" s="154"/>
    </row>
    <row r="35" spans="1:18" ht="16.149999999999999" customHeight="1" x14ac:dyDescent="0.35">
      <c r="A35" s="154"/>
      <c r="B35" s="154"/>
      <c r="C35" s="154"/>
      <c r="D35" s="154"/>
      <c r="E35" s="154"/>
      <c r="F35" s="154"/>
      <c r="G35" s="154"/>
      <c r="H35" s="154"/>
      <c r="I35" s="154"/>
      <c r="J35" s="154"/>
      <c r="K35" s="154"/>
      <c r="L35" s="154"/>
      <c r="M35" s="154"/>
      <c r="N35" s="154"/>
      <c r="O35" s="154"/>
      <c r="P35" s="154"/>
      <c r="Q35" s="154"/>
      <c r="R35" s="154"/>
    </row>
    <row r="36" spans="1:18" ht="16.149999999999999" customHeight="1" x14ac:dyDescent="0.35">
      <c r="A36" s="154"/>
      <c r="B36" s="154"/>
      <c r="C36" s="154"/>
      <c r="D36" s="154"/>
      <c r="E36" s="154"/>
      <c r="F36" s="154"/>
      <c r="G36" s="154"/>
      <c r="H36" s="154"/>
      <c r="I36" s="154"/>
      <c r="J36" s="154"/>
      <c r="K36" s="154"/>
      <c r="L36" s="154"/>
      <c r="M36" s="154"/>
      <c r="N36" s="154"/>
      <c r="O36" s="154"/>
      <c r="P36" s="154"/>
      <c r="Q36" s="154"/>
      <c r="R36" s="154"/>
    </row>
    <row r="37" spans="1:18" ht="16.149999999999999" customHeight="1" x14ac:dyDescent="0.35">
      <c r="A37" s="154"/>
      <c r="B37" s="154"/>
      <c r="C37" s="154"/>
      <c r="D37" s="154"/>
      <c r="E37" s="154"/>
      <c r="F37" s="154"/>
      <c r="G37" s="154"/>
      <c r="H37" s="154"/>
      <c r="I37" s="154"/>
      <c r="J37" s="154"/>
      <c r="K37" s="154"/>
      <c r="L37" s="154"/>
      <c r="M37" s="154"/>
      <c r="N37" s="154"/>
      <c r="O37" s="154"/>
      <c r="P37" s="154"/>
      <c r="Q37" s="154"/>
      <c r="R37" s="154"/>
    </row>
    <row r="38" spans="1:18" ht="16.149999999999999" customHeight="1" x14ac:dyDescent="0.35">
      <c r="A38" s="154"/>
      <c r="B38" s="154"/>
      <c r="C38" s="154"/>
      <c r="D38" s="154"/>
      <c r="E38" s="154"/>
      <c r="F38" s="154"/>
      <c r="G38" s="154"/>
      <c r="H38" s="154"/>
      <c r="I38" s="154"/>
      <c r="J38" s="154"/>
      <c r="K38" s="154"/>
      <c r="L38" s="154"/>
      <c r="M38" s="154"/>
      <c r="N38" s="154"/>
      <c r="O38" s="154"/>
      <c r="P38" s="154"/>
      <c r="Q38" s="154"/>
      <c r="R38" s="154"/>
    </row>
    <row r="39" spans="1:18" ht="16.149999999999999" customHeight="1" x14ac:dyDescent="0.35">
      <c r="A39" s="154"/>
      <c r="B39" s="154"/>
      <c r="C39" s="154"/>
      <c r="D39" s="154"/>
      <c r="E39" s="154"/>
      <c r="F39" s="154"/>
      <c r="G39" s="154"/>
      <c r="H39" s="154"/>
      <c r="I39" s="154"/>
      <c r="J39" s="154"/>
      <c r="K39" s="154"/>
      <c r="L39" s="154"/>
      <c r="M39" s="154"/>
      <c r="N39" s="154"/>
      <c r="O39" s="154"/>
      <c r="P39" s="154"/>
      <c r="Q39" s="154"/>
      <c r="R39" s="154"/>
    </row>
    <row r="40" spans="1:18" ht="16.149999999999999" customHeight="1" x14ac:dyDescent="0.35">
      <c r="A40" s="154"/>
      <c r="B40" s="154"/>
      <c r="C40" s="154"/>
      <c r="D40" s="154"/>
      <c r="E40" s="154"/>
      <c r="F40" s="154"/>
      <c r="G40" s="154"/>
      <c r="H40" s="154"/>
      <c r="I40" s="154"/>
      <c r="J40" s="154"/>
      <c r="K40" s="154"/>
      <c r="L40" s="154"/>
      <c r="M40" s="154"/>
      <c r="N40" s="154"/>
      <c r="O40" s="154"/>
      <c r="P40" s="154"/>
      <c r="Q40" s="154"/>
      <c r="R40" s="154"/>
    </row>
    <row r="41" spans="1:18" ht="16.149999999999999" customHeight="1" x14ac:dyDescent="0.35">
      <c r="A41" s="154"/>
      <c r="B41" s="154"/>
      <c r="C41" s="154"/>
      <c r="D41" s="154"/>
      <c r="E41" s="154"/>
      <c r="F41" s="154"/>
      <c r="G41" s="154"/>
      <c r="H41" s="154"/>
      <c r="I41" s="154"/>
      <c r="J41" s="154"/>
      <c r="K41" s="154"/>
      <c r="L41" s="154"/>
      <c r="M41" s="154"/>
      <c r="N41" s="154"/>
      <c r="O41" s="154"/>
      <c r="P41" s="154"/>
      <c r="Q41" s="154"/>
      <c r="R41" s="154"/>
    </row>
    <row r="42" spans="1:18" ht="16.149999999999999" customHeight="1" x14ac:dyDescent="0.35">
      <c r="A42" s="154"/>
      <c r="B42" s="154"/>
      <c r="C42" s="154"/>
      <c r="D42" s="154"/>
      <c r="E42" s="154"/>
      <c r="F42" s="154"/>
      <c r="G42" s="154"/>
      <c r="H42" s="154"/>
      <c r="I42" s="154"/>
      <c r="J42" s="154"/>
      <c r="K42" s="154"/>
      <c r="L42" s="154"/>
      <c r="M42" s="154"/>
      <c r="N42" s="154"/>
      <c r="O42" s="154"/>
      <c r="P42" s="154"/>
      <c r="Q42" s="154"/>
      <c r="R42" s="154"/>
    </row>
    <row r="43" spans="1:18" ht="16.149999999999999" customHeight="1" x14ac:dyDescent="0.35">
      <c r="A43" s="154"/>
      <c r="B43" s="154"/>
      <c r="C43" s="154"/>
      <c r="D43" s="154"/>
      <c r="E43" s="154"/>
      <c r="F43" s="154"/>
      <c r="G43" s="154"/>
      <c r="H43" s="154"/>
      <c r="I43" s="154"/>
      <c r="J43" s="154"/>
      <c r="K43" s="154"/>
      <c r="L43" s="154"/>
      <c r="M43" s="154"/>
      <c r="N43" s="154"/>
      <c r="O43" s="154"/>
      <c r="P43" s="154"/>
      <c r="Q43" s="154"/>
      <c r="R43" s="154"/>
    </row>
  </sheetData>
  <sheetProtection sheet="1" selectLockedCells="1"/>
  <mergeCells count="3">
    <mergeCell ref="G1:I1"/>
    <mergeCell ref="B23:E23"/>
    <mergeCell ref="B2:C2"/>
  </mergeCells>
  <dataValidations xWindow="248" yWindow="442" count="6">
    <dataValidation allowBlank="1" showInputMessage="1" showErrorMessage="1" promptTitle="OHJE" prompt="Jos tarkka kustannus ei ole tiedossa, budjetoi kustannus parhaan käytettävissä olevan arvion mukaisesti." sqref="E6:E19" xr:uid="{00000000-0002-0000-1500-000000000000}"/>
    <dataValidation allowBlank="1" showErrorMessage="1" promptTitle="OHJE" prompt="Kirjaa kustannuksen selite." sqref="D5" xr:uid="{00000000-0002-0000-15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500-000002000000}">
      <formula1>500</formula1>
    </dataValidation>
    <dataValidation allowBlank="1" showInputMessage="1" showErrorMessage="1" promptTitle="OHJE" prompt="Merkitse suunnitelma-välilehden mukaisin numeroin toiminto tai toiminnot, joihin kustannus liittyy. Esim. 1.1. (tavoite 1 toiminto 1)." sqref="D6:D19" xr:uid="{00000000-0002-0000-1500-000003000000}"/>
    <dataValidation allowBlank="1" showInputMessage="1" showErrorMessage="1" promptTitle="OHJE" prompt="Kerro mikä matkakustannus on kyseessä." sqref="B6:B19" xr:uid="{00000000-0002-0000-1500-000004000000}"/>
    <dataValidation allowBlank="1" showInputMessage="1" showErrorMessage="1" promptTitle="OHJE" prompt="Kuvaa lyhyesti mistä matkakustannus aiheutuu" sqref="C6:C19" xr:uid="{00000000-0002-0000-1500-000005000000}"/>
  </dataValidations>
  <hyperlinks>
    <hyperlink ref="G1:I1" location="'Aloita tästä'!A1" display="PALAA TÄSTÄ KANSISIVULLE" xr:uid="{00000000-0004-0000-15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2"/>
  <dimension ref="A1:AE40"/>
  <sheetViews>
    <sheetView zoomScaleNormal="100" workbookViewId="0">
      <selection activeCell="D19" sqref="D19"/>
    </sheetView>
  </sheetViews>
  <sheetFormatPr defaultColWidth="9.23046875" defaultRowHeight="15.5" x14ac:dyDescent="0.35"/>
  <cols>
    <col min="1" max="1" width="3.765625" style="172" customWidth="1"/>
    <col min="2" max="2" width="35.765625" style="172" customWidth="1"/>
    <col min="3" max="3" width="27.765625" style="172" customWidth="1"/>
    <col min="4" max="4" width="32.765625" style="172" customWidth="1"/>
    <col min="5" max="5" width="12.765625" style="172" customWidth="1"/>
    <col min="6" max="10" width="9.23046875" style="172"/>
    <col min="11" max="16384" width="9.23046875" style="20"/>
  </cols>
  <sheetData>
    <row r="1" spans="1:11" ht="16.149999999999999" customHeight="1" x14ac:dyDescent="0.35">
      <c r="A1" s="11" t="s">
        <v>147</v>
      </c>
      <c r="B1" s="11"/>
      <c r="G1" s="771" t="s">
        <v>88</v>
      </c>
      <c r="H1" s="772"/>
      <c r="I1" s="773"/>
      <c r="K1" s="154"/>
    </row>
    <row r="2" spans="1:11" ht="16.149999999999999" customHeight="1" x14ac:dyDescent="0.35">
      <c r="B2" s="767" t="s">
        <v>451</v>
      </c>
      <c r="C2" s="768"/>
      <c r="D2" s="292" t="s">
        <v>72</v>
      </c>
      <c r="E2" s="205">
        <f>SUM(E6:E19)</f>
        <v>0</v>
      </c>
      <c r="K2" s="154"/>
    </row>
    <row r="3" spans="1:11" ht="16.149999999999999" customHeight="1" x14ac:dyDescent="0.35">
      <c r="K3" s="154"/>
    </row>
    <row r="4" spans="1:11" ht="16.149999999999999" customHeight="1" x14ac:dyDescent="0.35">
      <c r="K4" s="154"/>
    </row>
    <row r="5" spans="1:11" ht="16.149999999999999" customHeight="1" x14ac:dyDescent="0.35">
      <c r="B5" s="200" t="s">
        <v>101</v>
      </c>
      <c r="C5" s="200" t="s">
        <v>73</v>
      </c>
      <c r="D5" s="201" t="s">
        <v>100</v>
      </c>
      <c r="E5" s="202" t="s">
        <v>265</v>
      </c>
      <c r="F5" s="196"/>
      <c r="K5" s="154"/>
    </row>
    <row r="6" spans="1:11" ht="35.15" customHeight="1" x14ac:dyDescent="0.35">
      <c r="B6" s="267"/>
      <c r="C6" s="267"/>
      <c r="D6" s="269"/>
      <c r="E6" s="444"/>
      <c r="K6" s="154"/>
    </row>
    <row r="7" spans="1:11" ht="35.15" customHeight="1" x14ac:dyDescent="0.35">
      <c r="B7" s="267"/>
      <c r="C7" s="267"/>
      <c r="D7" s="269"/>
      <c r="E7" s="444"/>
      <c r="K7" s="154"/>
    </row>
    <row r="8" spans="1:11" ht="35.15" customHeight="1" x14ac:dyDescent="0.35">
      <c r="B8" s="267"/>
      <c r="C8" s="267"/>
      <c r="D8" s="269"/>
      <c r="E8" s="444"/>
      <c r="K8" s="154"/>
    </row>
    <row r="9" spans="1:11" ht="35.15" customHeight="1" x14ac:dyDescent="0.35">
      <c r="B9" s="267"/>
      <c r="C9" s="267"/>
      <c r="D9" s="269"/>
      <c r="E9" s="444"/>
      <c r="K9" s="154"/>
    </row>
    <row r="10" spans="1:11" ht="35.15" customHeight="1" x14ac:dyDescent="0.35">
      <c r="B10" s="267"/>
      <c r="C10" s="267"/>
      <c r="D10" s="269"/>
      <c r="E10" s="444"/>
      <c r="K10" s="154"/>
    </row>
    <row r="11" spans="1:11" ht="35.15" customHeight="1" x14ac:dyDescent="0.35">
      <c r="B11" s="267"/>
      <c r="C11" s="267"/>
      <c r="D11" s="269"/>
      <c r="E11" s="444"/>
      <c r="K11" s="154"/>
    </row>
    <row r="12" spans="1:11" ht="35.15" customHeight="1" x14ac:dyDescent="0.35">
      <c r="B12" s="267"/>
      <c r="C12" s="267"/>
      <c r="D12" s="269"/>
      <c r="E12" s="444"/>
      <c r="K12" s="154"/>
    </row>
    <row r="13" spans="1:11" ht="35.15" customHeight="1" x14ac:dyDescent="0.35">
      <c r="B13" s="267"/>
      <c r="C13" s="267"/>
      <c r="D13" s="269"/>
      <c r="E13" s="444"/>
      <c r="K13" s="154"/>
    </row>
    <row r="14" spans="1:11" ht="35.15" customHeight="1" x14ac:dyDescent="0.35">
      <c r="B14" s="267"/>
      <c r="C14" s="267"/>
      <c r="D14" s="269"/>
      <c r="E14" s="444"/>
      <c r="K14" s="154"/>
    </row>
    <row r="15" spans="1:11" ht="35.15" customHeight="1" x14ac:dyDescent="0.35">
      <c r="B15" s="267"/>
      <c r="C15" s="267"/>
      <c r="D15" s="269"/>
      <c r="E15" s="444"/>
      <c r="K15" s="154"/>
    </row>
    <row r="16" spans="1:11" ht="35.15" customHeight="1" x14ac:dyDescent="0.35">
      <c r="B16" s="267"/>
      <c r="C16" s="267"/>
      <c r="D16" s="269"/>
      <c r="E16" s="444"/>
      <c r="K16" s="154"/>
    </row>
    <row r="17" spans="1:31" ht="35.15" customHeight="1" x14ac:dyDescent="0.35">
      <c r="B17" s="267"/>
      <c r="C17" s="267"/>
      <c r="D17" s="269"/>
      <c r="E17" s="444"/>
      <c r="K17" s="154"/>
    </row>
    <row r="18" spans="1:31" ht="35.15" customHeight="1" x14ac:dyDescent="0.35">
      <c r="B18" s="267"/>
      <c r="C18" s="267"/>
      <c r="D18" s="269"/>
      <c r="E18" s="444"/>
      <c r="K18" s="154"/>
    </row>
    <row r="19" spans="1:31" ht="35.15" customHeight="1" x14ac:dyDescent="0.35">
      <c r="B19" s="267"/>
      <c r="C19" s="267"/>
      <c r="D19" s="269"/>
      <c r="E19" s="444"/>
      <c r="K19" s="154"/>
    </row>
    <row r="20" spans="1:31" ht="16.149999999999999" customHeight="1" x14ac:dyDescent="0.35">
      <c r="K20" s="154"/>
    </row>
    <row r="21" spans="1:31" x14ac:dyDescent="0.35">
      <c r="A21" s="20"/>
      <c r="B21" s="253" t="s">
        <v>53</v>
      </c>
      <c r="C21" s="254" t="str">
        <f>"500 merkkiä ("&amp;TEXT(LEN(B22),"0")&amp;" käytetty)"</f>
        <v>500 merkkiä (0 käytetty)</v>
      </c>
      <c r="D21" s="255"/>
      <c r="K21" s="172"/>
      <c r="L21" s="172"/>
      <c r="M21" s="172"/>
      <c r="N21" s="172"/>
      <c r="O21" s="172"/>
      <c r="P21" s="172"/>
      <c r="Q21" s="172"/>
      <c r="R21" s="172"/>
      <c r="S21" s="172"/>
      <c r="T21" s="172"/>
      <c r="U21" s="172"/>
      <c r="V21" s="172"/>
      <c r="W21" s="172"/>
      <c r="X21" s="172"/>
      <c r="Y21" s="172"/>
      <c r="Z21" s="172"/>
      <c r="AA21" s="172"/>
      <c r="AB21" s="172"/>
      <c r="AC21" s="172"/>
      <c r="AD21" s="172"/>
      <c r="AE21" s="172"/>
    </row>
    <row r="22" spans="1:31" ht="113.15" customHeight="1" x14ac:dyDescent="0.35">
      <c r="A22" s="20"/>
      <c r="B22" s="600"/>
      <c r="C22" s="601"/>
      <c r="D22" s="602"/>
      <c r="K22" s="172"/>
      <c r="L22" s="172"/>
      <c r="M22" s="172"/>
      <c r="N22" s="172"/>
      <c r="O22" s="172"/>
      <c r="P22" s="172"/>
      <c r="Q22" s="172"/>
      <c r="R22" s="172"/>
      <c r="S22" s="172"/>
      <c r="T22" s="172"/>
      <c r="U22" s="172"/>
      <c r="V22" s="172"/>
      <c r="W22" s="172"/>
      <c r="X22" s="172"/>
      <c r="Y22" s="172"/>
      <c r="Z22" s="172"/>
      <c r="AA22" s="172"/>
      <c r="AB22" s="172"/>
      <c r="AC22" s="172"/>
      <c r="AD22" s="172"/>
      <c r="AE22" s="172"/>
    </row>
    <row r="23" spans="1:31" ht="16.149999999999999" customHeight="1" x14ac:dyDescent="0.35">
      <c r="K23" s="154"/>
    </row>
    <row r="24" spans="1:31" ht="16.149999999999999" customHeight="1" x14ac:dyDescent="0.35">
      <c r="K24" s="154"/>
    </row>
    <row r="25" spans="1:31" ht="16.149999999999999" customHeight="1" x14ac:dyDescent="0.35">
      <c r="K25" s="154"/>
    </row>
    <row r="26" spans="1:31" ht="16.149999999999999" customHeight="1" x14ac:dyDescent="0.35">
      <c r="K26" s="154"/>
    </row>
    <row r="27" spans="1:31" ht="16.149999999999999" customHeight="1" x14ac:dyDescent="0.35">
      <c r="K27" s="154"/>
    </row>
    <row r="28" spans="1:31" ht="16.149999999999999" customHeight="1" x14ac:dyDescent="0.35">
      <c r="K28" s="154"/>
    </row>
    <row r="29" spans="1:31" ht="16.149999999999999" customHeight="1" x14ac:dyDescent="0.35">
      <c r="K29" s="154"/>
    </row>
    <row r="30" spans="1:31" ht="16.149999999999999" customHeight="1" x14ac:dyDescent="0.35">
      <c r="K30" s="154"/>
    </row>
    <row r="31" spans="1:31" ht="16.149999999999999" customHeight="1" x14ac:dyDescent="0.35">
      <c r="K31" s="154"/>
    </row>
    <row r="32" spans="1:31" ht="16.149999999999999" customHeight="1" x14ac:dyDescent="0.35">
      <c r="K32" s="154"/>
    </row>
    <row r="33" spans="11:11" ht="16.149999999999999" customHeight="1" x14ac:dyDescent="0.35">
      <c r="K33" s="154"/>
    </row>
    <row r="34" spans="11:11" ht="16.149999999999999" customHeight="1" x14ac:dyDescent="0.35">
      <c r="K34" s="154"/>
    </row>
    <row r="35" spans="11:11" ht="16.149999999999999" customHeight="1" x14ac:dyDescent="0.35">
      <c r="K35" s="154"/>
    </row>
    <row r="36" spans="11:11" ht="16.149999999999999" customHeight="1" x14ac:dyDescent="0.35">
      <c r="K36" s="154"/>
    </row>
    <row r="37" spans="11:11" ht="16.149999999999999" customHeight="1" x14ac:dyDescent="0.35">
      <c r="K37" s="154"/>
    </row>
    <row r="38" spans="11:11" ht="16.149999999999999" customHeight="1" x14ac:dyDescent="0.35">
      <c r="K38" s="154"/>
    </row>
    <row r="39" spans="11:11" ht="16.149999999999999" customHeight="1" x14ac:dyDescent="0.35">
      <c r="K39" s="154"/>
    </row>
    <row r="40" spans="11:11" ht="16.149999999999999" customHeight="1" x14ac:dyDescent="0.35">
      <c r="K40" s="154"/>
    </row>
  </sheetData>
  <sheetProtection sheet="1" selectLockedCells="1"/>
  <mergeCells count="3">
    <mergeCell ref="B22:D22"/>
    <mergeCell ref="B2:C2"/>
    <mergeCell ref="G1:I1"/>
  </mergeCells>
  <dataValidations xWindow="893" yWindow="374" count="6">
    <dataValidation allowBlank="1" showErrorMessage="1" promptTitle="OHJE" prompt="Kirjaa kustannuksen selite." sqref="D5" xr:uid="{00000000-0002-0000-1600-000000000000}"/>
    <dataValidation allowBlank="1" showInputMessage="1" showErrorMessage="1" promptTitle="OHJE" prompt="Jos tarkka kustannus ei ole tiedossa, budjetoi kustannus parhaan käytettävissä olevan arvion mukaisesti." sqref="E6:E19" xr:uid="{00000000-0002-0000-16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600-000002000000}">
      <formula1>500</formula1>
    </dataValidation>
    <dataValidation allowBlank="1" showInputMessage="1" showErrorMessage="1" promptTitle="OHJE" prompt="Merkitse suunnitelma-välilehden mukaisin numeroin toiminto tai toiminnot, joihin kustannus liittyy. Esim. 1.1. (tavoite 1 toiminto 1)." sqref="D6:D19" xr:uid="{00000000-0002-0000-1600-000003000000}"/>
    <dataValidation allowBlank="1" showInputMessage="1" showErrorMessage="1" promptTitle="OHJE" prompt="Kerro kustannustyyppi" sqref="B6:B19" xr:uid="{00000000-0002-0000-1600-000004000000}"/>
    <dataValidation allowBlank="1" showInputMessage="1" showErrorMessage="1" promptTitle="OHJE" prompt="Kuvaa lyhyesti mistä kustannus aiheutuu." sqref="C6:C19" xr:uid="{00000000-0002-0000-1600-000005000000}"/>
  </dataValidations>
  <hyperlinks>
    <hyperlink ref="G1:I1" location="'Aloita tästä'!A1" display="PALAA TÄSTÄ KANSISIVULLE" xr:uid="{00000000-0004-0000-16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7"/>
  <sheetViews>
    <sheetView showGridLines="0" zoomScaleNormal="100" workbookViewId="0">
      <selection activeCell="C17" sqref="C17"/>
    </sheetView>
  </sheetViews>
  <sheetFormatPr defaultColWidth="9.23046875" defaultRowHeight="12.75" customHeight="1" x14ac:dyDescent="0.35"/>
  <cols>
    <col min="1" max="1" width="3.765625" style="20" customWidth="1"/>
    <col min="2" max="2" width="30" style="20" customWidth="1"/>
    <col min="3" max="3" width="30.765625" style="20" customWidth="1"/>
    <col min="4" max="4" width="15.53515625" style="20" customWidth="1"/>
    <col min="5" max="16384" width="9.23046875" style="20"/>
  </cols>
  <sheetData>
    <row r="1" spans="1:8" ht="16.149999999999999" customHeight="1" x14ac:dyDescent="0.35">
      <c r="A1" s="3" t="s">
        <v>285</v>
      </c>
    </row>
    <row r="2" spans="1:8" ht="16.149999999999999" customHeight="1" x14ac:dyDescent="0.35">
      <c r="B2" s="208" t="s">
        <v>286</v>
      </c>
      <c r="C2" s="209"/>
      <c r="D2" s="210"/>
      <c r="F2" s="771" t="s">
        <v>88</v>
      </c>
      <c r="G2" s="772"/>
      <c r="H2" s="773"/>
    </row>
    <row r="3" spans="1:8" ht="16.149999999999999" customHeight="1" x14ac:dyDescent="0.35"/>
    <row r="4" spans="1:8" ht="16.149999999999999" customHeight="1" x14ac:dyDescent="0.35">
      <c r="B4" s="211" t="s">
        <v>77</v>
      </c>
      <c r="C4" s="146" t="s">
        <v>72</v>
      </c>
      <c r="D4" s="445">
        <f>SUM(D5+D11)</f>
        <v>0</v>
      </c>
    </row>
    <row r="5" spans="1:8" ht="16.149999999999999" customHeight="1" x14ac:dyDescent="0.35">
      <c r="B5" s="212"/>
      <c r="C5" s="213" t="s">
        <v>78</v>
      </c>
      <c r="D5" s="445">
        <f>SUM(D6:D10)</f>
        <v>0</v>
      </c>
    </row>
    <row r="6" spans="1:8" ht="16.149999999999999" customHeight="1" x14ac:dyDescent="0.35">
      <c r="B6" s="212"/>
      <c r="C6" s="214" t="s">
        <v>79</v>
      </c>
      <c r="D6" s="445">
        <f>SUM('Tosiasiallinen palkkakust.'!H20,'Palkkakust. yksikkökustannukset'!N20,'Muut henkilöstökustannukset'!C9)</f>
        <v>0</v>
      </c>
    </row>
    <row r="7" spans="1:8" ht="16.149999999999999" customHeight="1" x14ac:dyDescent="0.35">
      <c r="B7" s="212"/>
      <c r="C7" s="214" t="s">
        <v>133</v>
      </c>
      <c r="D7" s="445">
        <f>Ostopalvelut!E2</f>
        <v>0</v>
      </c>
    </row>
    <row r="8" spans="1:8" ht="16.149999999999999" customHeight="1" x14ac:dyDescent="0.35">
      <c r="B8" s="212"/>
      <c r="C8" s="214" t="s">
        <v>134</v>
      </c>
      <c r="D8" s="445">
        <f>'Käyttö- ja kiinteä omaisuus'!F2</f>
        <v>0</v>
      </c>
    </row>
    <row r="9" spans="1:8" ht="16.149999999999999" customHeight="1" x14ac:dyDescent="0.35">
      <c r="B9" s="212"/>
      <c r="C9" s="214" t="s">
        <v>135</v>
      </c>
      <c r="D9" s="445">
        <f>Matkakustannukset!E2</f>
        <v>0</v>
      </c>
    </row>
    <row r="10" spans="1:8" ht="16.149999999999999" customHeight="1" x14ac:dyDescent="0.35">
      <c r="B10" s="212"/>
      <c r="C10" s="214" t="s">
        <v>136</v>
      </c>
      <c r="D10" s="445">
        <f>'Muut hankekustannukset'!E2</f>
        <v>0</v>
      </c>
    </row>
    <row r="11" spans="1:8" ht="16.149999999999999" customHeight="1" x14ac:dyDescent="0.35">
      <c r="B11" s="215"/>
      <c r="C11" s="213" t="s">
        <v>80</v>
      </c>
      <c r="D11" s="445">
        <f>0.07*D5</f>
        <v>0</v>
      </c>
    </row>
    <row r="12" spans="1:8" ht="16.149999999999999" customHeight="1" x14ac:dyDescent="0.35"/>
    <row r="13" spans="1:8" ht="16.149999999999999" customHeight="1" x14ac:dyDescent="0.35"/>
    <row r="14" spans="1:8" ht="16.149999999999999" customHeight="1" x14ac:dyDescent="0.35">
      <c r="C14" s="216"/>
    </row>
    <row r="15" spans="1:8" ht="16.149999999999999" customHeight="1" x14ac:dyDescent="0.35">
      <c r="B15" s="217" t="s">
        <v>81</v>
      </c>
      <c r="C15" s="218"/>
    </row>
    <row r="16" spans="1:8" ht="16.149999999999999" customHeight="1" x14ac:dyDescent="0.35">
      <c r="B16" s="214" t="s">
        <v>82</v>
      </c>
      <c r="C16" s="214" t="s">
        <v>59</v>
      </c>
    </row>
    <row r="17" spans="2:4" ht="16.149999999999999" customHeight="1" x14ac:dyDescent="0.35">
      <c r="B17" s="431">
        <v>2021</v>
      </c>
      <c r="C17" s="428">
        <v>0</v>
      </c>
    </row>
    <row r="18" spans="2:4" ht="16.149999999999999" customHeight="1" x14ac:dyDescent="0.35">
      <c r="B18" s="431">
        <v>2022</v>
      </c>
      <c r="C18" s="428">
        <v>0</v>
      </c>
    </row>
    <row r="19" spans="2:4" ht="16.149999999999999" customHeight="1" x14ac:dyDescent="0.35">
      <c r="B19" s="431">
        <v>2023</v>
      </c>
      <c r="C19" s="428">
        <v>0</v>
      </c>
    </row>
    <row r="20" spans="2:4" ht="16.149999999999999" customHeight="1" x14ac:dyDescent="0.35">
      <c r="B20" s="431">
        <v>2024</v>
      </c>
      <c r="C20" s="428">
        <v>0</v>
      </c>
    </row>
    <row r="21" spans="2:4" ht="16.149999999999999" customHeight="1" x14ac:dyDescent="0.35">
      <c r="B21" s="431">
        <v>2025</v>
      </c>
      <c r="C21" s="428">
        <v>0</v>
      </c>
    </row>
    <row r="22" spans="2:4" ht="16.149999999999999" customHeight="1" x14ac:dyDescent="0.35">
      <c r="B22" s="431">
        <v>2026</v>
      </c>
      <c r="C22" s="428">
        <v>0</v>
      </c>
    </row>
    <row r="23" spans="2:4" ht="16.149999999999999" customHeight="1" x14ac:dyDescent="0.35">
      <c r="B23" s="431">
        <v>2027</v>
      </c>
      <c r="C23" s="428">
        <v>0</v>
      </c>
    </row>
    <row r="24" spans="2:4" ht="16.149999999999999" customHeight="1" x14ac:dyDescent="0.35">
      <c r="B24" s="431">
        <v>2028</v>
      </c>
      <c r="C24" s="428">
        <v>0</v>
      </c>
    </row>
    <row r="25" spans="2:4" ht="16.149999999999999" customHeight="1" x14ac:dyDescent="0.35">
      <c r="B25" s="431">
        <v>2029</v>
      </c>
      <c r="C25" s="428">
        <v>0</v>
      </c>
    </row>
    <row r="26" spans="2:4" ht="16.149999999999999" customHeight="1" x14ac:dyDescent="0.35"/>
    <row r="27" spans="2:4" ht="29" customHeight="1" x14ac:dyDescent="0.35">
      <c r="B27" s="573" t="s">
        <v>593</v>
      </c>
      <c r="C27" s="219">
        <f>D4-(C17+C18+C19+C20+C21+C22+C23+C24+C25)</f>
        <v>0</v>
      </c>
      <c r="D27" s="220"/>
    </row>
  </sheetData>
  <sheetProtection sheet="1" selectLockedCells="1"/>
  <mergeCells count="1">
    <mergeCell ref="F2:H2"/>
  </mergeCells>
  <dataValidations xWindow="474" yWindow="434" count="2">
    <dataValidation allowBlank="1" showInputMessage="1" showErrorMessage="1" promptTitle="OHJE" prompt="Hankkeen kustannukset jaotellaan kalenterivuosille. Kalenterivuosille budjetoitujen summien tulee täsmätä hankkeen budjetoituihin kokonaiskustannuksiin._x000a_" sqref="C18:C25" xr:uid="{00000000-0002-0000-1700-000000000000}"/>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17" xr:uid="{00000000-0002-0000-1700-000001000000}"/>
  </dataValidations>
  <hyperlinks>
    <hyperlink ref="F2:H2" location="'Aloita tästä'!A1" display="PALAA TÄSTÄ KANSISIVULLE" xr:uid="{00000000-0004-0000-17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J2" sqref="J2:M2"/>
    </sheetView>
  </sheetViews>
  <sheetFormatPr defaultColWidth="8.765625" defaultRowHeight="15.5" x14ac:dyDescent="0.35"/>
  <cols>
    <col min="1" max="1" width="3.765625" style="172" customWidth="1"/>
    <col min="2" max="3" width="8.765625" style="172" hidden="1" customWidth="1"/>
    <col min="4" max="4" width="15.765625" style="172" hidden="1" customWidth="1"/>
    <col min="5" max="5" width="14.07421875" style="172" hidden="1" customWidth="1"/>
    <col min="6" max="6" width="32.765625" style="172" hidden="1" customWidth="1"/>
    <col min="7" max="7" width="26.765625" style="172" customWidth="1"/>
    <col min="8" max="8" width="33.765625" style="172" customWidth="1"/>
    <col min="9" max="9" width="22.07421875" style="172" customWidth="1"/>
    <col min="10" max="10" width="14.4609375" style="172" customWidth="1"/>
    <col min="11" max="11" width="4.4609375" style="172" customWidth="1"/>
    <col min="12" max="12" width="11.765625" style="172" customWidth="1"/>
    <col min="13" max="16384" width="8.765625" style="172"/>
  </cols>
  <sheetData>
    <row r="1" spans="1:22" ht="16.149999999999999" customHeight="1" x14ac:dyDescent="0.35">
      <c r="A1" s="11" t="s">
        <v>331</v>
      </c>
    </row>
    <row r="2" spans="1:22" ht="16.149999999999999" customHeight="1" x14ac:dyDescent="0.35">
      <c r="A2" s="11"/>
      <c r="J2" s="771" t="s">
        <v>88</v>
      </c>
      <c r="K2" s="772"/>
      <c r="L2" s="772"/>
      <c r="M2" s="773"/>
    </row>
    <row r="3" spans="1:22" ht="16.149999999999999" customHeight="1" x14ac:dyDescent="0.35">
      <c r="A3" s="11"/>
    </row>
    <row r="4" spans="1:22" ht="16.149999999999999" customHeight="1" x14ac:dyDescent="0.35">
      <c r="G4" s="221" t="s">
        <v>313</v>
      </c>
      <c r="H4" s="222">
        <f>'Hankkeen kustannukset'!D4</f>
        <v>0</v>
      </c>
      <c r="I4" s="223"/>
      <c r="J4" s="174"/>
      <c r="L4" s="630" t="s">
        <v>591</v>
      </c>
      <c r="M4" s="630"/>
      <c r="N4" s="630"/>
      <c r="O4" s="630"/>
      <c r="P4" s="494"/>
      <c r="Q4" s="494"/>
      <c r="R4" s="494"/>
      <c r="S4" s="494"/>
      <c r="T4" s="494"/>
      <c r="U4" s="494"/>
      <c r="V4" s="494"/>
    </row>
    <row r="5" spans="1:22" ht="16.149999999999999" customHeight="1" x14ac:dyDescent="0.35">
      <c r="G5" s="143"/>
      <c r="H5" s="145"/>
      <c r="I5" s="145"/>
      <c r="J5" s="147"/>
      <c r="L5" s="630"/>
      <c r="M5" s="630"/>
      <c r="N5" s="630"/>
      <c r="O5" s="630"/>
      <c r="P5" s="494"/>
      <c r="Q5" s="494"/>
      <c r="R5" s="494"/>
      <c r="S5" s="494"/>
      <c r="T5" s="494"/>
      <c r="U5" s="494"/>
      <c r="V5" s="494"/>
    </row>
    <row r="6" spans="1:22" ht="16.149999999999999" customHeight="1" x14ac:dyDescent="0.35">
      <c r="G6" s="143" t="s">
        <v>305</v>
      </c>
      <c r="H6" s="145"/>
      <c r="I6" s="145"/>
      <c r="J6" s="147"/>
      <c r="L6" s="630"/>
      <c r="M6" s="630"/>
      <c r="N6" s="630"/>
      <c r="O6" s="630"/>
      <c r="P6" s="494"/>
      <c r="Q6" s="494"/>
      <c r="R6" s="494"/>
      <c r="S6" s="494"/>
      <c r="T6" s="494"/>
      <c r="U6" s="494"/>
      <c r="V6" s="494"/>
    </row>
    <row r="7" spans="1:22" ht="16.149999999999999" customHeight="1" x14ac:dyDescent="0.35">
      <c r="G7" s="143" t="s">
        <v>73</v>
      </c>
      <c r="H7" s="405" t="str">
        <f>"1000 merkkiä ("&amp;TEXT(LEN(G8),"0")&amp;" käytetty)"</f>
        <v>1000 merkkiä (0 käytetty)</v>
      </c>
      <c r="I7" s="145"/>
      <c r="J7" s="147"/>
      <c r="L7" s="630"/>
      <c r="M7" s="630"/>
      <c r="N7" s="630"/>
      <c r="O7" s="630"/>
      <c r="P7" s="494"/>
      <c r="Q7" s="494"/>
      <c r="R7" s="494"/>
      <c r="S7" s="494"/>
      <c r="T7" s="494"/>
      <c r="U7" s="494"/>
      <c r="V7" s="494"/>
    </row>
    <row r="8" spans="1:22" ht="152.25" customHeight="1" x14ac:dyDescent="0.35">
      <c r="G8" s="600"/>
      <c r="H8" s="601"/>
      <c r="I8" s="602"/>
      <c r="J8" s="147"/>
      <c r="L8" s="630"/>
      <c r="M8" s="630"/>
      <c r="N8" s="630"/>
      <c r="O8" s="630"/>
      <c r="P8" s="494"/>
      <c r="Q8" s="494"/>
      <c r="R8" s="494"/>
      <c r="S8" s="494"/>
      <c r="T8" s="494"/>
      <c r="U8" s="494"/>
      <c r="V8" s="494"/>
    </row>
    <row r="9" spans="1:22" ht="19.5" customHeight="1" x14ac:dyDescent="0.35">
      <c r="G9" s="434" t="s">
        <v>156</v>
      </c>
      <c r="H9" s="406"/>
      <c r="I9" s="435"/>
      <c r="J9" s="147"/>
    </row>
    <row r="10" spans="1:22" ht="16.149999999999999" customHeight="1" x14ac:dyDescent="0.35">
      <c r="G10" s="224"/>
      <c r="H10" s="225"/>
      <c r="I10" s="145"/>
      <c r="J10" s="147"/>
    </row>
    <row r="11" spans="1:22" ht="16.149999999999999" customHeight="1" x14ac:dyDescent="0.35">
      <c r="G11" s="143" t="s">
        <v>160</v>
      </c>
      <c r="H11" s="145"/>
      <c r="I11" s="226">
        <f>H4-H9</f>
        <v>0</v>
      </c>
      <c r="J11" s="147"/>
    </row>
    <row r="12" spans="1:22" ht="16.149999999999999" customHeight="1" x14ac:dyDescent="0.35">
      <c r="G12" s="143"/>
      <c r="H12" s="145"/>
      <c r="I12" s="226"/>
      <c r="J12" s="147"/>
    </row>
    <row r="13" spans="1:22" ht="16.149999999999999" customHeight="1" x14ac:dyDescent="0.35">
      <c r="G13" s="227" t="s">
        <v>590</v>
      </c>
      <c r="H13" s="145"/>
      <c r="I13" s="226"/>
      <c r="J13" s="147"/>
    </row>
    <row r="14" spans="1:22" ht="16.149999999999999" customHeight="1" x14ac:dyDescent="0.35">
      <c r="G14" s="143"/>
      <c r="H14" s="145"/>
      <c r="I14" s="145"/>
      <c r="J14" s="147"/>
    </row>
    <row r="15" spans="1:22" ht="16.149999999999999" customHeight="1" x14ac:dyDescent="0.35">
      <c r="G15" s="143" t="s">
        <v>55</v>
      </c>
      <c r="H15" s="228"/>
      <c r="I15" s="229"/>
      <c r="J15" s="147"/>
      <c r="L15" s="630" t="s">
        <v>584</v>
      </c>
      <c r="M15" s="630"/>
      <c r="N15" s="630"/>
      <c r="O15" s="630"/>
    </row>
    <row r="16" spans="1:22" ht="16.149999999999999" customHeight="1" x14ac:dyDescent="0.35">
      <c r="G16" s="143" t="s">
        <v>303</v>
      </c>
      <c r="H16" s="228"/>
      <c r="I16" s="230">
        <f>ROUNDDOWN(I15*I11,2)</f>
        <v>0</v>
      </c>
      <c r="J16" s="147"/>
      <c r="L16" s="630"/>
      <c r="M16" s="630"/>
      <c r="N16" s="630"/>
      <c r="O16" s="630"/>
    </row>
    <row r="17" spans="2:17" ht="16.149999999999999" customHeight="1" x14ac:dyDescent="0.35">
      <c r="G17" s="143"/>
      <c r="H17" s="228"/>
      <c r="I17" s="145"/>
      <c r="J17" s="231"/>
      <c r="L17" s="630"/>
      <c r="M17" s="630"/>
      <c r="N17" s="630"/>
      <c r="O17" s="630"/>
    </row>
    <row r="18" spans="2:17" ht="16.149999999999999" customHeight="1" x14ac:dyDescent="0.35">
      <c r="G18" s="227" t="s">
        <v>312</v>
      </c>
      <c r="H18" s="228"/>
      <c r="I18" s="145"/>
      <c r="J18" s="231"/>
      <c r="L18" s="630"/>
      <c r="M18" s="630"/>
      <c r="N18" s="630"/>
      <c r="O18" s="630"/>
    </row>
    <row r="19" spans="2:17" ht="16.149999999999999" customHeight="1" x14ac:dyDescent="0.35">
      <c r="G19" s="143"/>
      <c r="H19" s="228"/>
      <c r="I19" s="145"/>
      <c r="J19" s="231"/>
      <c r="L19" s="630"/>
      <c r="M19" s="630"/>
      <c r="N19" s="630"/>
      <c r="O19" s="630"/>
      <c r="P19" s="494"/>
      <c r="Q19" s="494"/>
    </row>
    <row r="20" spans="2:17" ht="16.149999999999999" customHeight="1" x14ac:dyDescent="0.35">
      <c r="B20" s="172" t="s">
        <v>76</v>
      </c>
      <c r="C20" s="172" t="s">
        <v>75</v>
      </c>
      <c r="D20" s="172" t="s">
        <v>137</v>
      </c>
      <c r="E20" s="172" t="s">
        <v>1</v>
      </c>
      <c r="F20" s="172" t="s">
        <v>299</v>
      </c>
      <c r="G20" s="143" t="s">
        <v>311</v>
      </c>
      <c r="H20" s="145" t="s">
        <v>296</v>
      </c>
      <c r="I20" s="145" t="s">
        <v>297</v>
      </c>
      <c r="J20" s="147" t="s">
        <v>298</v>
      </c>
      <c r="M20" s="494"/>
      <c r="N20" s="494"/>
      <c r="O20" s="494"/>
      <c r="P20" s="494"/>
      <c r="Q20" s="494"/>
    </row>
    <row r="21" spans="2:17" ht="16.149999999999999" customHeight="1" x14ac:dyDescent="0.35">
      <c r="B21" s="232">
        <f>IF(I21="Julkinen",J21,0)</f>
        <v>0</v>
      </c>
      <c r="C21" s="232">
        <f>IF(I21="Yksityinen",J21,0)</f>
        <v>0</v>
      </c>
      <c r="D21" s="232">
        <f>IF(G21="Muu rahoittaja",J21,0)</f>
        <v>0</v>
      </c>
      <c r="E21" s="232">
        <f>IF(G21="Hakijan omarahoitus",J21,0)</f>
        <v>0</v>
      </c>
      <c r="F21" s="232">
        <f>IF(G21="Siirron saajan omarahoitus",J21,0)</f>
        <v>0</v>
      </c>
      <c r="G21" s="233"/>
      <c r="H21" s="233"/>
      <c r="I21" s="233"/>
      <c r="J21" s="442"/>
      <c r="L21" s="630" t="s">
        <v>497</v>
      </c>
      <c r="M21" s="630"/>
      <c r="N21" s="630"/>
      <c r="O21" s="630"/>
      <c r="P21" s="494"/>
      <c r="Q21" s="494"/>
    </row>
    <row r="22" spans="2:17" ht="16.149999999999999" customHeight="1" x14ac:dyDescent="0.35">
      <c r="B22" s="232">
        <f t="shared" ref="B22:B26" si="0">IF(I22="Julkinen",J22,0)</f>
        <v>0</v>
      </c>
      <c r="C22" s="232">
        <f t="shared" ref="C22:C26" si="1">IF(I22="Yksityinen",J22,0)</f>
        <v>0</v>
      </c>
      <c r="D22" s="232">
        <f t="shared" ref="D22:D26" si="2">IF(G22="Muu rahoittaja",J22,0)</f>
        <v>0</v>
      </c>
      <c r="E22" s="232">
        <f t="shared" ref="E22:E26" si="3">IF(G22="Hakijan omarahoitus",J22,0)</f>
        <v>0</v>
      </c>
      <c r="F22" s="232">
        <f t="shared" ref="F22:F26" si="4">IF(G22="Siirron saajan omarahoitus",J22,0)</f>
        <v>0</v>
      </c>
      <c r="G22" s="233"/>
      <c r="H22" s="233"/>
      <c r="I22" s="233"/>
      <c r="J22" s="442"/>
      <c r="L22" s="630"/>
      <c r="M22" s="630"/>
      <c r="N22" s="630"/>
      <c r="O22" s="630"/>
      <c r="P22" s="494"/>
      <c r="Q22" s="494"/>
    </row>
    <row r="23" spans="2:17" ht="16.149999999999999" customHeight="1" x14ac:dyDescent="0.35">
      <c r="B23" s="232">
        <f t="shared" si="0"/>
        <v>0</v>
      </c>
      <c r="C23" s="232">
        <f t="shared" si="1"/>
        <v>0</v>
      </c>
      <c r="D23" s="232">
        <f t="shared" si="2"/>
        <v>0</v>
      </c>
      <c r="E23" s="232">
        <f t="shared" si="3"/>
        <v>0</v>
      </c>
      <c r="F23" s="232">
        <f t="shared" si="4"/>
        <v>0</v>
      </c>
      <c r="G23" s="233"/>
      <c r="H23" s="233"/>
      <c r="I23" s="233"/>
      <c r="J23" s="442"/>
      <c r="L23" s="630"/>
      <c r="M23" s="630"/>
      <c r="N23" s="630"/>
      <c r="O23" s="630"/>
      <c r="P23" s="494"/>
      <c r="Q23" s="494"/>
    </row>
    <row r="24" spans="2:17" ht="16.149999999999999" customHeight="1" x14ac:dyDescent="0.35">
      <c r="B24" s="232">
        <f t="shared" si="0"/>
        <v>0</v>
      </c>
      <c r="C24" s="232">
        <f t="shared" si="1"/>
        <v>0</v>
      </c>
      <c r="D24" s="232">
        <f t="shared" si="2"/>
        <v>0</v>
      </c>
      <c r="E24" s="232">
        <f t="shared" si="3"/>
        <v>0</v>
      </c>
      <c r="F24" s="232">
        <f t="shared" si="4"/>
        <v>0</v>
      </c>
      <c r="G24" s="233"/>
      <c r="H24" s="233"/>
      <c r="I24" s="233"/>
      <c r="J24" s="442"/>
      <c r="L24" s="630"/>
      <c r="M24" s="630"/>
      <c r="N24" s="630"/>
      <c r="O24" s="630"/>
      <c r="P24" s="494"/>
      <c r="Q24" s="494"/>
    </row>
    <row r="25" spans="2:17" ht="16.149999999999999" customHeight="1" x14ac:dyDescent="0.35">
      <c r="B25" s="232">
        <f t="shared" si="0"/>
        <v>0</v>
      </c>
      <c r="C25" s="232">
        <f t="shared" si="1"/>
        <v>0</v>
      </c>
      <c r="D25" s="232">
        <f t="shared" si="2"/>
        <v>0</v>
      </c>
      <c r="E25" s="232">
        <f t="shared" si="3"/>
        <v>0</v>
      </c>
      <c r="F25" s="232">
        <f t="shared" si="4"/>
        <v>0</v>
      </c>
      <c r="G25" s="233"/>
      <c r="H25" s="233"/>
      <c r="I25" s="233"/>
      <c r="J25" s="442"/>
      <c r="L25" s="630"/>
      <c r="M25" s="630"/>
      <c r="N25" s="630"/>
      <c r="O25" s="630"/>
      <c r="P25" s="494"/>
      <c r="Q25" s="494"/>
    </row>
    <row r="26" spans="2:17" ht="16.149999999999999" customHeight="1" x14ac:dyDescent="0.35">
      <c r="B26" s="232">
        <f t="shared" si="0"/>
        <v>0</v>
      </c>
      <c r="C26" s="232">
        <f t="shared" si="1"/>
        <v>0</v>
      </c>
      <c r="D26" s="232">
        <f t="shared" si="2"/>
        <v>0</v>
      </c>
      <c r="E26" s="232">
        <f t="shared" si="3"/>
        <v>0</v>
      </c>
      <c r="F26" s="232">
        <f t="shared" si="4"/>
        <v>0</v>
      </c>
      <c r="G26" s="233"/>
      <c r="H26" s="233"/>
      <c r="I26" s="233"/>
      <c r="J26" s="442"/>
      <c r="L26" s="630"/>
      <c r="M26" s="630"/>
      <c r="N26" s="630"/>
      <c r="O26" s="630"/>
      <c r="P26" s="494"/>
      <c r="Q26" s="494"/>
    </row>
    <row r="27" spans="2:17" ht="16.149999999999999" customHeight="1" x14ac:dyDescent="0.35">
      <c r="B27" s="232">
        <f t="shared" ref="B27:B31" si="5">IF(I27="Julkinen",J27,0)</f>
        <v>0</v>
      </c>
      <c r="C27" s="232">
        <f t="shared" ref="C27:C31" si="6">IF(I27="Yksityinen",J27,0)</f>
        <v>0</v>
      </c>
      <c r="D27" s="232">
        <f t="shared" ref="D27:D31" si="7">IF(G27="Muu rahoittaja",J27,0)</f>
        <v>0</v>
      </c>
      <c r="E27" s="232">
        <f t="shared" ref="E27:E31" si="8">IF(G27="Hakijan omarahoitus",J27,0)</f>
        <v>0</v>
      </c>
      <c r="F27" s="232">
        <f t="shared" ref="F27:F31" si="9">IF(G27="Siirron saajan omarahoitus",J27,0)</f>
        <v>0</v>
      </c>
      <c r="G27" s="233"/>
      <c r="H27" s="233"/>
      <c r="I27" s="233"/>
      <c r="J27" s="442"/>
      <c r="L27" s="630"/>
      <c r="M27" s="630"/>
      <c r="N27" s="630"/>
      <c r="O27" s="630"/>
      <c r="P27" s="494"/>
      <c r="Q27" s="494"/>
    </row>
    <row r="28" spans="2:17" ht="16.149999999999999" customHeight="1" x14ac:dyDescent="0.35">
      <c r="B28" s="232">
        <f t="shared" si="5"/>
        <v>0</v>
      </c>
      <c r="C28" s="232">
        <f t="shared" si="6"/>
        <v>0</v>
      </c>
      <c r="D28" s="232">
        <f t="shared" si="7"/>
        <v>0</v>
      </c>
      <c r="E28" s="232">
        <f t="shared" si="8"/>
        <v>0</v>
      </c>
      <c r="F28" s="232">
        <f t="shared" si="9"/>
        <v>0</v>
      </c>
      <c r="G28" s="233"/>
      <c r="H28" s="233"/>
      <c r="I28" s="233"/>
      <c r="J28" s="442"/>
      <c r="L28" s="630"/>
      <c r="M28" s="630"/>
      <c r="N28" s="630"/>
      <c r="O28" s="630"/>
      <c r="P28" s="493"/>
      <c r="Q28" s="493"/>
    </row>
    <row r="29" spans="2:17" ht="16.149999999999999" customHeight="1" x14ac:dyDescent="0.35">
      <c r="B29" s="232">
        <f t="shared" si="5"/>
        <v>0</v>
      </c>
      <c r="C29" s="232">
        <f t="shared" si="6"/>
        <v>0</v>
      </c>
      <c r="D29" s="232">
        <f t="shared" si="7"/>
        <v>0</v>
      </c>
      <c r="E29" s="232">
        <f t="shared" si="8"/>
        <v>0</v>
      </c>
      <c r="F29" s="232">
        <f t="shared" si="9"/>
        <v>0</v>
      </c>
      <c r="G29" s="233"/>
      <c r="H29" s="233"/>
      <c r="I29" s="233"/>
      <c r="J29" s="442"/>
      <c r="L29" s="630"/>
      <c r="M29" s="630"/>
      <c r="N29" s="630"/>
      <c r="O29" s="630"/>
      <c r="P29" s="493"/>
      <c r="Q29" s="493"/>
    </row>
    <row r="30" spans="2:17" ht="16.149999999999999" customHeight="1" x14ac:dyDescent="0.35">
      <c r="B30" s="232">
        <f t="shared" si="5"/>
        <v>0</v>
      </c>
      <c r="C30" s="232">
        <f t="shared" si="6"/>
        <v>0</v>
      </c>
      <c r="D30" s="232">
        <f t="shared" si="7"/>
        <v>0</v>
      </c>
      <c r="E30" s="232">
        <f t="shared" si="8"/>
        <v>0</v>
      </c>
      <c r="F30" s="232">
        <f t="shared" si="9"/>
        <v>0</v>
      </c>
      <c r="G30" s="233"/>
      <c r="H30" s="233"/>
      <c r="I30" s="233"/>
      <c r="J30" s="442"/>
      <c r="L30" s="630"/>
      <c r="M30" s="630"/>
      <c r="N30" s="630"/>
      <c r="O30" s="630"/>
      <c r="P30" s="493"/>
      <c r="Q30" s="493"/>
    </row>
    <row r="31" spans="2:17" ht="16.149999999999999" customHeight="1" x14ac:dyDescent="0.35">
      <c r="B31" s="232">
        <f t="shared" si="5"/>
        <v>0</v>
      </c>
      <c r="C31" s="232">
        <f t="shared" si="6"/>
        <v>0</v>
      </c>
      <c r="D31" s="232">
        <f t="shared" si="7"/>
        <v>0</v>
      </c>
      <c r="E31" s="232">
        <f t="shared" si="8"/>
        <v>0</v>
      </c>
      <c r="F31" s="232">
        <f t="shared" si="9"/>
        <v>0</v>
      </c>
      <c r="G31" s="233"/>
      <c r="H31" s="233"/>
      <c r="I31" s="233"/>
      <c r="J31" s="442"/>
      <c r="L31" s="630"/>
      <c r="M31" s="630"/>
      <c r="N31" s="630"/>
      <c r="O31" s="630"/>
      <c r="P31" s="493"/>
      <c r="Q31" s="493"/>
    </row>
    <row r="32" spans="2:17" ht="16.149999999999999" customHeight="1" x14ac:dyDescent="0.35">
      <c r="B32" s="185"/>
      <c r="C32" s="185"/>
      <c r="D32" s="185"/>
      <c r="E32" s="185"/>
      <c r="F32" s="185"/>
      <c r="G32" s="235"/>
      <c r="H32" s="145"/>
      <c r="I32" s="145"/>
      <c r="J32" s="236">
        <f>SUM(J21:J31)</f>
        <v>0</v>
      </c>
      <c r="M32" s="493"/>
      <c r="N32" s="493"/>
      <c r="O32" s="493"/>
      <c r="P32" s="493"/>
      <c r="Q32" s="493"/>
    </row>
    <row r="33" spans="1:17" ht="16.149999999999999" customHeight="1" x14ac:dyDescent="0.35">
      <c r="B33" s="234">
        <f>SUM(B21:B31)</f>
        <v>0</v>
      </c>
      <c r="C33" s="234">
        <f>SUM(C21:C31)</f>
        <v>0</v>
      </c>
      <c r="D33" s="234">
        <f>SUM(D21:D31)</f>
        <v>0</v>
      </c>
      <c r="E33" s="234">
        <f>SUM(E21:E31)</f>
        <v>0</v>
      </c>
      <c r="F33" s="234">
        <f>SUM(F21:F31)</f>
        <v>0</v>
      </c>
      <c r="G33" s="143"/>
      <c r="H33" s="145"/>
      <c r="I33" s="145"/>
      <c r="J33" s="147"/>
      <c r="M33" s="493"/>
      <c r="N33" s="493"/>
      <c r="O33" s="493"/>
      <c r="P33" s="493"/>
      <c r="Q33" s="493"/>
    </row>
    <row r="34" spans="1:17" ht="16.149999999999999" customHeight="1" x14ac:dyDescent="0.35">
      <c r="A34" s="234"/>
      <c r="B34" s="234"/>
      <c r="C34" s="234"/>
      <c r="D34" s="234"/>
      <c r="E34" s="234"/>
      <c r="G34" s="237" t="s">
        <v>310</v>
      </c>
      <c r="H34" s="238"/>
      <c r="I34" s="145"/>
      <c r="J34" s="147"/>
      <c r="M34" s="493"/>
      <c r="N34" s="493"/>
      <c r="O34" s="493"/>
      <c r="P34" s="493"/>
      <c r="Q34" s="493"/>
    </row>
    <row r="35" spans="1:17" ht="16.149999999999999" customHeight="1" x14ac:dyDescent="0.35">
      <c r="G35" s="239" t="s">
        <v>300</v>
      </c>
      <c r="H35" s="240">
        <f>B33</f>
        <v>0</v>
      </c>
      <c r="I35" s="145"/>
      <c r="J35" s="147"/>
      <c r="M35" s="493"/>
      <c r="N35" s="493"/>
      <c r="O35" s="493"/>
      <c r="P35" s="493"/>
      <c r="Q35" s="493"/>
    </row>
    <row r="36" spans="1:17" ht="16.149999999999999" customHeight="1" x14ac:dyDescent="0.35">
      <c r="G36" s="239" t="s">
        <v>301</v>
      </c>
      <c r="H36" s="240">
        <f>C33</f>
        <v>0</v>
      </c>
      <c r="I36" s="145"/>
      <c r="J36" s="147"/>
      <c r="M36" s="493"/>
      <c r="N36" s="493"/>
      <c r="O36" s="493"/>
      <c r="P36" s="493"/>
      <c r="Q36" s="493"/>
    </row>
    <row r="37" spans="1:17" ht="16.149999999999999" customHeight="1" x14ac:dyDescent="0.35">
      <c r="G37" s="239" t="s">
        <v>137</v>
      </c>
      <c r="H37" s="240">
        <f>D33</f>
        <v>0</v>
      </c>
      <c r="I37" s="145"/>
      <c r="J37" s="147"/>
      <c r="M37" s="493"/>
      <c r="N37" s="493"/>
      <c r="O37" s="493"/>
      <c r="P37" s="493"/>
      <c r="Q37" s="493"/>
    </row>
    <row r="38" spans="1:17" ht="16.149999999999999" customHeight="1" x14ac:dyDescent="0.35">
      <c r="G38" s="241" t="s">
        <v>302</v>
      </c>
      <c r="H38" s="242">
        <f>E33+F33</f>
        <v>0</v>
      </c>
      <c r="I38" s="145"/>
      <c r="J38" s="147"/>
      <c r="M38" s="493"/>
      <c r="N38" s="493"/>
      <c r="O38" s="493"/>
      <c r="P38" s="493"/>
      <c r="Q38" s="493"/>
    </row>
    <row r="39" spans="1:17" ht="16.149999999999999" customHeight="1" x14ac:dyDescent="0.35">
      <c r="G39" s="143"/>
      <c r="H39" s="145"/>
      <c r="I39" s="145"/>
      <c r="J39" s="147"/>
      <c r="M39" s="493"/>
      <c r="N39" s="493"/>
      <c r="O39" s="493"/>
      <c r="P39" s="493"/>
      <c r="Q39" s="493"/>
    </row>
    <row r="40" spans="1:17" ht="16.149999999999999" customHeight="1" x14ac:dyDescent="0.35">
      <c r="G40" s="143" t="s">
        <v>157</v>
      </c>
      <c r="H40" s="145"/>
      <c r="I40" s="145"/>
      <c r="J40" s="231">
        <f>SUM(J32,I16)</f>
        <v>0</v>
      </c>
      <c r="M40" s="493"/>
      <c r="N40" s="493"/>
      <c r="O40" s="493"/>
      <c r="P40" s="493"/>
      <c r="Q40" s="493"/>
    </row>
    <row r="41" spans="1:17" ht="16.149999999999999" customHeight="1" x14ac:dyDescent="0.35">
      <c r="G41" s="143" t="s">
        <v>594</v>
      </c>
      <c r="H41" s="145"/>
      <c r="I41" s="145"/>
      <c r="J41" s="236">
        <f>ROUNDDOWN(I11-J40,2)</f>
        <v>0</v>
      </c>
      <c r="L41" s="630" t="s">
        <v>585</v>
      </c>
      <c r="M41" s="630"/>
      <c r="N41" s="630"/>
      <c r="O41" s="630"/>
      <c r="P41" s="493"/>
      <c r="Q41" s="493"/>
    </row>
    <row r="42" spans="1:17" ht="81.650000000000006" customHeight="1" x14ac:dyDescent="0.35">
      <c r="G42" s="243"/>
      <c r="H42" s="244"/>
      <c r="I42" s="244"/>
      <c r="J42" s="245"/>
      <c r="L42" s="630"/>
      <c r="M42" s="630"/>
      <c r="N42" s="630"/>
      <c r="O42" s="630"/>
      <c r="P42" s="493"/>
      <c r="Q42" s="493"/>
    </row>
    <row r="43" spans="1:17" ht="16.149999999999999" customHeight="1" x14ac:dyDescent="0.35"/>
    <row r="44" spans="1:17" x14ac:dyDescent="0.35">
      <c r="G44" s="253" t="s">
        <v>53</v>
      </c>
      <c r="H44" s="254" t="str">
        <f>"500 merkkiä ("&amp;TEXT(LEN(G45),"0")&amp;" käytetty)"</f>
        <v>500 merkkiä (0 käytetty)</v>
      </c>
      <c r="I44" s="254"/>
      <c r="J44" s="255"/>
    </row>
    <row r="45" spans="1:17" ht="95.25" customHeight="1" x14ac:dyDescent="0.35">
      <c r="G45" s="600"/>
      <c r="H45" s="601"/>
      <c r="I45" s="601"/>
      <c r="J45" s="602"/>
    </row>
  </sheetData>
  <sheetProtection sheet="1" selectLockedCells="1"/>
  <mergeCells count="7">
    <mergeCell ref="G45:J45"/>
    <mergeCell ref="G8:I8"/>
    <mergeCell ref="J2:M2"/>
    <mergeCell ref="L4:O8"/>
    <mergeCell ref="L21:O31"/>
    <mergeCell ref="L15:O19"/>
    <mergeCell ref="L41:O42"/>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Aloita tästä'!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'Metatiedot (piiloon)'!$U$3:$U$6</xm:f>
          </x14:formula1>
          <xm:sqref>G21:G31</xm:sqref>
        </x14:dataValidation>
        <x14:dataValidation type="list" allowBlank="1" showInputMessage="1" showErrorMessage="1" xr:uid="{00000000-0002-0000-1800-000003000000}">
          <x14:formula1>
            <xm:f>'Metatiedot (piiloon)'!$V$3:$V$5</xm:f>
          </x14:formula1>
          <xm:sqref>I21:I31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10" x14ac:dyDescent="0.35">
      <c r="A1" s="5" t="s">
        <v>332</v>
      </c>
      <c r="C1" s="17"/>
    </row>
    <row r="2" spans="1:10" x14ac:dyDescent="0.35">
      <c r="B2" s="376" t="s">
        <v>330</v>
      </c>
      <c r="C2" s="377"/>
      <c r="D2" s="377"/>
      <c r="E2" s="163"/>
      <c r="G2" s="771" t="s">
        <v>88</v>
      </c>
      <c r="H2" s="772"/>
      <c r="I2" s="773"/>
    </row>
    <row r="3" spans="1:10" x14ac:dyDescent="0.35">
      <c r="B3" s="227"/>
      <c r="C3" s="145"/>
      <c r="D3" s="145"/>
      <c r="E3" s="147"/>
    </row>
    <row r="4" spans="1:10" x14ac:dyDescent="0.35">
      <c r="B4" s="227" t="s">
        <v>131</v>
      </c>
      <c r="C4" s="144"/>
      <c r="D4" s="236">
        <f>Rahoitus!I16</f>
        <v>0</v>
      </c>
      <c r="E4" s="147"/>
    </row>
    <row r="5" spans="1:10" x14ac:dyDescent="0.35">
      <c r="B5" s="243"/>
      <c r="C5" s="244"/>
      <c r="D5" s="244"/>
      <c r="E5" s="245"/>
    </row>
    <row r="6" spans="1:10" s="15" customFormat="1" ht="12.5" x14ac:dyDescent="0.25">
      <c r="B6" s="778" t="s">
        <v>159</v>
      </c>
      <c r="C6" s="779"/>
      <c r="D6" s="774" t="s">
        <v>318</v>
      </c>
      <c r="E6" s="775"/>
      <c r="G6" s="786"/>
      <c r="H6" s="786"/>
      <c r="I6" s="786"/>
      <c r="J6" s="786"/>
    </row>
    <row r="7" spans="1:10" s="15" customFormat="1" ht="12.5" x14ac:dyDescent="0.25">
      <c r="B7" s="780"/>
      <c r="C7" s="781"/>
      <c r="D7" s="776"/>
      <c r="E7" s="777"/>
      <c r="G7" s="786"/>
      <c r="H7" s="786"/>
      <c r="I7" s="786"/>
      <c r="J7" s="786"/>
    </row>
    <row r="8" spans="1:10" s="15" customFormat="1" x14ac:dyDescent="0.35">
      <c r="B8" s="782"/>
      <c r="C8" s="783"/>
      <c r="D8" s="436" t="s">
        <v>314</v>
      </c>
      <c r="E8" s="378" t="s">
        <v>316</v>
      </c>
      <c r="G8" s="786"/>
      <c r="H8" s="786"/>
      <c r="I8" s="786"/>
      <c r="J8" s="786"/>
    </row>
    <row r="9" spans="1:10" s="15" customFormat="1" x14ac:dyDescent="0.35">
      <c r="B9" s="784" t="s">
        <v>308</v>
      </c>
      <c r="C9" s="785"/>
      <c r="D9" s="379"/>
      <c r="E9" s="380">
        <f>$D$4*D9</f>
        <v>0</v>
      </c>
      <c r="G9" s="786"/>
      <c r="H9" s="786"/>
      <c r="I9" s="786"/>
      <c r="J9" s="786"/>
    </row>
    <row r="10" spans="1:10" s="15" customFormat="1" x14ac:dyDescent="0.35">
      <c r="B10" s="784" t="s">
        <v>309</v>
      </c>
      <c r="C10" s="785"/>
      <c r="D10" s="381"/>
      <c r="E10" s="380">
        <f t="shared" ref="E10:E22" si="0">$D$4*D10</f>
        <v>0</v>
      </c>
      <c r="G10" s="786"/>
      <c r="H10" s="786"/>
      <c r="I10" s="786"/>
      <c r="J10" s="786"/>
    </row>
    <row r="11" spans="1:10" s="15" customFormat="1" x14ac:dyDescent="0.35">
      <c r="B11" s="784" t="s">
        <v>315</v>
      </c>
      <c r="C11" s="785"/>
      <c r="D11" s="381"/>
      <c r="E11" s="380">
        <f t="shared" si="0"/>
        <v>0</v>
      </c>
      <c r="G11" s="786"/>
      <c r="H11" s="786"/>
      <c r="I11" s="786"/>
      <c r="J11" s="786"/>
    </row>
    <row r="12" spans="1:10" s="15" customFormat="1" x14ac:dyDescent="0.35">
      <c r="B12" s="784" t="s">
        <v>319</v>
      </c>
      <c r="C12" s="785"/>
      <c r="D12" s="381"/>
      <c r="E12" s="380">
        <f t="shared" si="0"/>
        <v>0</v>
      </c>
      <c r="G12" s="786"/>
      <c r="H12" s="786"/>
      <c r="I12" s="786"/>
      <c r="J12" s="786"/>
    </row>
    <row r="13" spans="1:10" s="15" customFormat="1" x14ac:dyDescent="0.35">
      <c r="B13" s="784" t="s">
        <v>320</v>
      </c>
      <c r="C13" s="785"/>
      <c r="D13" s="381"/>
      <c r="E13" s="380">
        <f t="shared" si="0"/>
        <v>0</v>
      </c>
      <c r="G13" s="786"/>
      <c r="H13" s="786"/>
      <c r="I13" s="786"/>
      <c r="J13" s="786"/>
    </row>
    <row r="14" spans="1:10" s="15" customFormat="1" x14ac:dyDescent="0.35">
      <c r="B14" s="784" t="s">
        <v>321</v>
      </c>
      <c r="C14" s="785"/>
      <c r="D14" s="381"/>
      <c r="E14" s="380">
        <f t="shared" si="0"/>
        <v>0</v>
      </c>
      <c r="G14" s="786"/>
      <c r="H14" s="786"/>
      <c r="I14" s="786"/>
      <c r="J14" s="786"/>
    </row>
    <row r="15" spans="1:10" s="15" customFormat="1" x14ac:dyDescent="0.35">
      <c r="B15" s="784" t="s">
        <v>322</v>
      </c>
      <c r="C15" s="785"/>
      <c r="D15" s="381"/>
      <c r="E15" s="380">
        <f t="shared" si="0"/>
        <v>0</v>
      </c>
      <c r="G15" s="786"/>
      <c r="H15" s="786"/>
      <c r="I15" s="786"/>
      <c r="J15" s="786"/>
    </row>
    <row r="16" spans="1:10" s="15" customFormat="1" x14ac:dyDescent="0.35">
      <c r="B16" s="784" t="s">
        <v>323</v>
      </c>
      <c r="C16" s="785"/>
      <c r="D16" s="381"/>
      <c r="E16" s="380">
        <f t="shared" si="0"/>
        <v>0</v>
      </c>
      <c r="G16" s="786"/>
      <c r="H16" s="786"/>
      <c r="I16" s="786"/>
      <c r="J16" s="786"/>
    </row>
    <row r="17" spans="2:32" s="15" customFormat="1" x14ac:dyDescent="0.35">
      <c r="B17" s="784" t="s">
        <v>324</v>
      </c>
      <c r="C17" s="785"/>
      <c r="D17" s="381"/>
      <c r="E17" s="380">
        <f t="shared" si="0"/>
        <v>0</v>
      </c>
      <c r="G17" s="786"/>
      <c r="H17" s="786"/>
      <c r="I17" s="786"/>
      <c r="J17" s="786"/>
    </row>
    <row r="18" spans="2:32" s="15" customFormat="1" ht="14.25" customHeight="1" x14ac:dyDescent="0.35">
      <c r="B18" s="784" t="s">
        <v>325</v>
      </c>
      <c r="C18" s="785"/>
      <c r="D18" s="381"/>
      <c r="E18" s="380">
        <f t="shared" si="0"/>
        <v>0</v>
      </c>
      <c r="G18" s="786"/>
      <c r="H18" s="786"/>
      <c r="I18" s="786"/>
      <c r="J18" s="786"/>
    </row>
    <row r="19" spans="2:32" s="15" customFormat="1" ht="14.25" customHeight="1" x14ac:dyDescent="0.35">
      <c r="B19" s="784" t="s">
        <v>326</v>
      </c>
      <c r="C19" s="785"/>
      <c r="D19" s="381"/>
      <c r="E19" s="380">
        <f t="shared" si="0"/>
        <v>0</v>
      </c>
    </row>
    <row r="20" spans="2:32" s="15" customFormat="1" ht="14.25" customHeight="1" x14ac:dyDescent="0.35">
      <c r="B20" s="784" t="s">
        <v>327</v>
      </c>
      <c r="C20" s="785"/>
      <c r="D20" s="381"/>
      <c r="E20" s="380">
        <f t="shared" si="0"/>
        <v>0</v>
      </c>
    </row>
    <row r="21" spans="2:32" s="15" customFormat="1" ht="14.25" customHeight="1" x14ac:dyDescent="0.35">
      <c r="B21" s="784" t="s">
        <v>328</v>
      </c>
      <c r="C21" s="785"/>
      <c r="D21" s="381"/>
      <c r="E21" s="380">
        <f t="shared" si="0"/>
        <v>0</v>
      </c>
    </row>
    <row r="22" spans="2:32" s="15" customFormat="1" ht="14.25" customHeight="1" x14ac:dyDescent="0.35">
      <c r="B22" s="784" t="s">
        <v>329</v>
      </c>
      <c r="C22" s="785"/>
      <c r="D22" s="381"/>
      <c r="E22" s="380">
        <f t="shared" si="0"/>
        <v>0</v>
      </c>
    </row>
    <row r="23" spans="2:32" s="15" customFormat="1" x14ac:dyDescent="0.35">
      <c r="B23" s="787" t="s">
        <v>99</v>
      </c>
      <c r="C23" s="788"/>
      <c r="D23" s="383">
        <f>SUM(D9:D22)</f>
        <v>0</v>
      </c>
      <c r="E23" s="382">
        <f>SUM(E9:E22)</f>
        <v>0</v>
      </c>
    </row>
    <row r="24" spans="2:32" s="15" customFormat="1" x14ac:dyDescent="0.35">
      <c r="B24" s="789" t="s">
        <v>317</v>
      </c>
      <c r="C24" s="790"/>
      <c r="D24" s="383">
        <f>1-D23</f>
        <v>1</v>
      </c>
      <c r="E24" s="382">
        <f>D4-E23</f>
        <v>0</v>
      </c>
    </row>
    <row r="25" spans="2:32" x14ac:dyDescent="0.35">
      <c r="B25" s="154"/>
      <c r="C25" s="154"/>
      <c r="D25" s="154"/>
      <c r="E25" s="154"/>
    </row>
    <row r="26" spans="2:32" s="20" customFormat="1" x14ac:dyDescent="0.35">
      <c r="B26" s="253" t="s">
        <v>53</v>
      </c>
      <c r="C26" s="254" t="str">
        <f>"500 merkkiä ("&amp;TEXT(LEN(B27),"0")&amp;" käytetty)"</f>
        <v>500 merkkiä (0 käytetty)</v>
      </c>
      <c r="D26" s="254"/>
      <c r="E26" s="255"/>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row>
    <row r="27" spans="2:32" s="20" customFormat="1" ht="95.25" customHeight="1" x14ac:dyDescent="0.35">
      <c r="B27" s="664"/>
      <c r="C27" s="665"/>
      <c r="D27" s="665"/>
      <c r="E27" s="666"/>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row>
  </sheetData>
  <sheetProtection sheet="1" selectLockedCells="1"/>
  <mergeCells count="21">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2:I2"/>
    <mergeCell ref="D6:E7"/>
    <mergeCell ref="B6:C8"/>
    <mergeCell ref="B9:C9"/>
    <mergeCell ref="B10:C10"/>
    <mergeCell ref="G6:J18"/>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InputMessage="1" showErrorMessage="1" promptTitle="OHJE" prompt="Kirjoita tähän siirron saajan (hankekumppanin) nimi" sqref="B9:C22" xr:uid="{00000000-0002-0000-1900-000001000000}"/>
  </dataValidations>
  <hyperlinks>
    <hyperlink ref="G2:I2" location="'Aloita tästä'!A1" display="PALAA TÄSTÄ KANSISIVULLE" xr:uid="{00000000-0004-0000-1900-000000000000}"/>
  </hyperlinks>
  <pageMargins left="0.7" right="0.7" top="0.75" bottom="0.75" header="0.3" footer="0.3"/>
  <pageSetup paperSize="9" orientation="landscape" horizontalDpi="30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3.765625" style="437" customWidth="1"/>
    <col min="6" max="16384" width="9.23046875" style="20"/>
  </cols>
  <sheetData>
    <row r="1" spans="1:32" ht="16.149999999999999" customHeight="1" x14ac:dyDescent="0.35">
      <c r="A1" s="3" t="s">
        <v>149</v>
      </c>
    </row>
    <row r="2" spans="1:32" ht="16.149999999999999" customHeight="1" x14ac:dyDescent="0.35">
      <c r="F2" s="771" t="s">
        <v>88</v>
      </c>
      <c r="G2" s="772"/>
      <c r="H2" s="773"/>
    </row>
    <row r="3" spans="1:32" ht="16.149999999999999" customHeight="1" x14ac:dyDescent="0.35">
      <c r="B3" s="246" t="s">
        <v>287</v>
      </c>
      <c r="C3" s="247"/>
      <c r="D3" s="248"/>
    </row>
    <row r="4" spans="1:32" ht="16.149999999999999" customHeight="1" x14ac:dyDescent="0.35">
      <c r="B4" s="227"/>
      <c r="C4" s="145"/>
      <c r="D4" s="147"/>
    </row>
    <row r="5" spans="1:32" ht="16.149999999999999" customHeight="1" x14ac:dyDescent="0.35">
      <c r="B5" s="249" t="s">
        <v>83</v>
      </c>
      <c r="C5" s="244"/>
      <c r="D5" s="150" t="str">
        <f>"1000 merkkiä ("&amp;TEXT(LEN(B6),"0")&amp;" käytetty)"</f>
        <v>1000 merkkiä (0 käytetty)</v>
      </c>
    </row>
    <row r="6" spans="1:32" ht="174.75" customHeight="1" x14ac:dyDescent="0.35">
      <c r="B6" s="664"/>
      <c r="C6" s="665"/>
      <c r="D6" s="666"/>
      <c r="F6" s="586" t="s">
        <v>498</v>
      </c>
      <c r="G6" s="586"/>
      <c r="H6" s="586"/>
      <c r="I6" s="586"/>
      <c r="J6" s="586"/>
    </row>
    <row r="7" spans="1:32" ht="16.149999999999999" customHeight="1" x14ac:dyDescent="0.35">
      <c r="B7" s="251" t="s">
        <v>84</v>
      </c>
      <c r="C7" s="791"/>
      <c r="D7" s="792"/>
      <c r="F7" s="437"/>
      <c r="G7" s="437"/>
      <c r="H7" s="437"/>
      <c r="I7" s="437"/>
      <c r="J7" s="437"/>
      <c r="K7" s="437"/>
      <c r="L7" s="437"/>
    </row>
    <row r="8" spans="1:32" ht="16.149999999999999" customHeight="1" x14ac:dyDescent="0.35">
      <c r="C8" s="57" t="str">
        <f>IF(C7&gt;Rahoitus!I16*0.3,"HAETTU ENNAKKO YLITTÄÄ SALLITUN RAJAN"," ")</f>
        <v xml:space="preserve"> </v>
      </c>
      <c r="F8" s="437"/>
      <c r="G8" s="437"/>
      <c r="H8" s="437"/>
      <c r="I8" s="437"/>
      <c r="J8" s="437"/>
      <c r="K8" s="437"/>
      <c r="L8" s="437"/>
    </row>
    <row r="9" spans="1:32" x14ac:dyDescent="0.35">
      <c r="B9" s="253" t="s">
        <v>53</v>
      </c>
      <c r="C9" s="254" t="str">
        <f>"500 merkkiä ("&amp;TEXT(LEN(B10),"0")&amp;" käytetty)"</f>
        <v>500 merkkiä (0 käytetty)</v>
      </c>
      <c r="D9" s="255"/>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row>
    <row r="10" spans="1:32" ht="95.25" customHeight="1" x14ac:dyDescent="0.35">
      <c r="B10" s="664"/>
      <c r="C10" s="665"/>
      <c r="D10" s="666"/>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row>
    <row r="11" spans="1:32" ht="16.149999999999999" customHeight="1" x14ac:dyDescent="0.35">
      <c r="F11" s="172"/>
      <c r="G11" s="172"/>
      <c r="H11" s="172"/>
      <c r="I11" s="172"/>
      <c r="J11" s="172"/>
      <c r="K11" s="172"/>
      <c r="L11" s="172"/>
    </row>
    <row r="12" spans="1:32" ht="16.149999999999999" customHeight="1" x14ac:dyDescent="0.35">
      <c r="F12" s="172"/>
      <c r="G12" s="172"/>
      <c r="H12" s="172"/>
      <c r="I12" s="172"/>
      <c r="J12" s="172"/>
      <c r="K12" s="172"/>
      <c r="L12" s="172"/>
    </row>
    <row r="13" spans="1:32" ht="16.149999999999999" customHeight="1" x14ac:dyDescent="0.35">
      <c r="F13" s="172"/>
      <c r="G13" s="172"/>
      <c r="H13" s="172"/>
      <c r="I13" s="172"/>
      <c r="J13" s="172"/>
      <c r="K13" s="172"/>
      <c r="L13" s="172"/>
    </row>
    <row r="14" spans="1:32" x14ac:dyDescent="0.35">
      <c r="F14" s="172"/>
      <c r="G14" s="172"/>
      <c r="H14" s="172"/>
      <c r="I14" s="172"/>
      <c r="J14" s="172"/>
      <c r="K14" s="172"/>
      <c r="L14" s="172"/>
    </row>
    <row r="15" spans="1:32" x14ac:dyDescent="0.35">
      <c r="F15" s="172"/>
      <c r="G15" s="172"/>
      <c r="H15" s="172"/>
      <c r="I15" s="172"/>
      <c r="J15" s="172"/>
      <c r="K15" s="172"/>
      <c r="L15" s="172"/>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A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 allowBlank="1" showInputMessage="1" showErrorMessage="1" promptTitle="OHJE" prompt="Ennakon suuruus voi olla enintään 30 prosenttia haetun EU-avustuksen määrästä." sqref="C7:D7" xr:uid="{00000000-0002-0000-1A00-000002000000}"/>
  </dataValidations>
  <hyperlinks>
    <hyperlink ref="F2:H2" location="'Aloita tästä'!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A7D3-133D-48AD-B0E7-A21842F6D6E4}">
  <dimension ref="A1:M56"/>
  <sheetViews>
    <sheetView showGridLines="0" zoomScaleNormal="100" workbookViewId="0">
      <selection activeCell="I3" sqref="I3:K3"/>
    </sheetView>
  </sheetViews>
  <sheetFormatPr defaultColWidth="9.23046875" defaultRowHeight="15.5" x14ac:dyDescent="0.35"/>
  <cols>
    <col min="1" max="1" width="3.765625" style="20" customWidth="1"/>
    <col min="2"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289</v>
      </c>
      <c r="B1" s="151"/>
      <c r="C1" s="151"/>
      <c r="D1" s="151"/>
      <c r="E1" s="151"/>
      <c r="F1" s="151"/>
      <c r="G1" s="151"/>
      <c r="H1" s="151"/>
      <c r="I1" s="796"/>
      <c r="J1" s="796"/>
      <c r="K1" s="796"/>
    </row>
    <row r="2" spans="1:13" ht="16.149999999999999" customHeight="1" x14ac:dyDescent="0.35">
      <c r="B2" s="151"/>
      <c r="C2" s="151"/>
      <c r="D2" s="151"/>
      <c r="E2" s="151"/>
      <c r="F2" s="151"/>
      <c r="G2" s="151"/>
      <c r="H2" s="151"/>
      <c r="I2" s="151"/>
      <c r="J2" s="151"/>
      <c r="K2" s="151"/>
    </row>
    <row r="3" spans="1:13" ht="16.149999999999999" customHeight="1" x14ac:dyDescent="0.35">
      <c r="B3" s="151"/>
      <c r="C3" s="151"/>
      <c r="D3" s="151"/>
      <c r="E3" s="151"/>
      <c r="F3" s="151"/>
      <c r="G3" s="151"/>
      <c r="H3" s="151"/>
      <c r="I3" s="639" t="s">
        <v>88</v>
      </c>
      <c r="J3" s="640"/>
      <c r="K3" s="641"/>
    </row>
    <row r="4" spans="1:13" ht="16.149999999999999" customHeight="1" x14ac:dyDescent="0.35">
      <c r="B4" s="151"/>
      <c r="C4" s="151"/>
      <c r="D4" s="151"/>
      <c r="E4" s="151"/>
      <c r="F4" s="151"/>
      <c r="G4" s="151"/>
      <c r="H4" s="151"/>
      <c r="I4" s="151"/>
      <c r="J4" s="151"/>
      <c r="K4" s="151"/>
    </row>
    <row r="5" spans="1:13" ht="16.149999999999999" customHeight="1" x14ac:dyDescent="0.35">
      <c r="B5" s="252"/>
      <c r="C5" s="252"/>
      <c r="D5" s="252"/>
      <c r="E5" s="252"/>
      <c r="F5" s="252"/>
      <c r="G5" s="252"/>
      <c r="H5" s="252"/>
      <c r="I5" s="252"/>
      <c r="J5" s="252"/>
      <c r="K5" s="252"/>
    </row>
    <row r="6" spans="1:13" ht="16.149999999999999" customHeight="1" x14ac:dyDescent="0.35">
      <c r="B6" s="152"/>
      <c r="C6" s="151"/>
      <c r="D6" s="151"/>
      <c r="E6" s="151"/>
      <c r="F6" s="151"/>
      <c r="G6" s="151"/>
      <c r="H6" s="151"/>
      <c r="I6" s="151"/>
      <c r="J6" s="151"/>
      <c r="K6" s="151"/>
    </row>
    <row r="7" spans="1:13" ht="16.149999999999999" customHeight="1" x14ac:dyDescent="0.35">
      <c r="B7" s="131" t="s">
        <v>288</v>
      </c>
      <c r="C7" s="132"/>
      <c r="D7" s="148"/>
      <c r="E7" s="148"/>
      <c r="F7" s="148"/>
      <c r="G7" s="148"/>
      <c r="H7" s="148"/>
      <c r="I7" s="148"/>
      <c r="J7" s="148"/>
      <c r="K7" s="155"/>
    </row>
    <row r="8" spans="1:13" ht="24.75" customHeight="1" x14ac:dyDescent="0.35">
      <c r="B8" s="86" t="s">
        <v>49</v>
      </c>
      <c r="C8" s="52"/>
      <c r="D8" s="52"/>
      <c r="E8" s="52"/>
      <c r="F8" s="52"/>
      <c r="G8" s="52"/>
      <c r="H8" s="52"/>
      <c r="I8" s="52"/>
      <c r="J8" s="52"/>
      <c r="K8" s="49"/>
    </row>
    <row r="9" spans="1:13" ht="24.75" customHeight="1" x14ac:dyDescent="0.35">
      <c r="B9" s="86"/>
      <c r="C9" s="52"/>
      <c r="D9" s="52"/>
      <c r="E9" s="52"/>
      <c r="F9" s="52"/>
      <c r="G9" s="52"/>
      <c r="H9" s="52"/>
      <c r="I9" s="52"/>
      <c r="J9" s="52"/>
      <c r="K9" s="49"/>
    </row>
    <row r="10" spans="1:13" ht="59.65" customHeight="1" x14ac:dyDescent="0.35">
      <c r="B10" s="612" t="s">
        <v>48</v>
      </c>
      <c r="C10" s="613"/>
      <c r="D10" s="613"/>
      <c r="E10" s="613"/>
      <c r="F10" s="613"/>
      <c r="G10" s="613"/>
      <c r="H10" s="613"/>
      <c r="I10" s="613"/>
      <c r="J10" s="613"/>
      <c r="K10" s="614"/>
    </row>
    <row r="11" spans="1:13" ht="118.15" customHeight="1" x14ac:dyDescent="0.35">
      <c r="B11" s="612" t="s">
        <v>544</v>
      </c>
      <c r="C11" s="613"/>
      <c r="D11" s="613"/>
      <c r="E11" s="613"/>
      <c r="F11" s="613"/>
      <c r="G11" s="613"/>
      <c r="H11" s="613"/>
      <c r="I11" s="613"/>
      <c r="J11" s="613"/>
      <c r="K11" s="614"/>
    </row>
    <row r="12" spans="1:13" ht="31" customHeight="1" x14ac:dyDescent="0.35">
      <c r="B12" s="612" t="s">
        <v>586</v>
      </c>
      <c r="C12" s="613"/>
      <c r="D12" s="613"/>
      <c r="E12" s="613"/>
      <c r="F12" s="613"/>
      <c r="G12" s="613"/>
      <c r="H12" s="613"/>
      <c r="I12" s="613"/>
      <c r="J12" s="613"/>
      <c r="K12" s="614"/>
      <c r="M12" s="535"/>
    </row>
    <row r="13" spans="1:13" ht="16.149999999999999" customHeight="1" x14ac:dyDescent="0.35">
      <c r="B13" s="537"/>
      <c r="C13" s="538"/>
      <c r="D13" s="538"/>
      <c r="E13" s="538"/>
      <c r="F13" s="538"/>
      <c r="G13" s="538"/>
      <c r="H13" s="538"/>
      <c r="I13" s="538"/>
      <c r="J13" s="538"/>
      <c r="K13" s="539"/>
      <c r="M13" s="535"/>
    </row>
    <row r="14" spans="1:13" ht="16.149999999999999" customHeight="1" x14ac:dyDescent="0.35">
      <c r="B14" s="86"/>
      <c r="C14" s="52" t="s">
        <v>267</v>
      </c>
      <c r="D14" s="52"/>
      <c r="E14" s="52"/>
      <c r="F14" s="52"/>
      <c r="G14" s="52"/>
      <c r="H14" s="52"/>
      <c r="I14" s="52"/>
      <c r="J14" s="52"/>
      <c r="K14" s="49"/>
    </row>
    <row r="15" spans="1:13" ht="16.149999999999999" customHeight="1" x14ac:dyDescent="0.35">
      <c r="B15" s="86"/>
      <c r="C15" s="52"/>
      <c r="D15" s="52"/>
      <c r="E15" s="52"/>
      <c r="F15" s="52"/>
      <c r="G15" s="52"/>
      <c r="H15" s="52"/>
      <c r="I15" s="52"/>
      <c r="J15" s="52"/>
      <c r="K15" s="49"/>
    </row>
    <row r="16" spans="1:13" ht="16.149999999999999" customHeight="1" x14ac:dyDescent="0.35">
      <c r="B16" s="86"/>
      <c r="C16" s="540" t="s">
        <v>547</v>
      </c>
      <c r="D16" s="153"/>
      <c r="E16" s="153"/>
      <c r="F16" s="52"/>
      <c r="G16" s="52"/>
      <c r="H16" s="52"/>
      <c r="I16" s="52"/>
      <c r="J16" s="52"/>
      <c r="K16" s="49"/>
    </row>
    <row r="17" spans="2:13" ht="16.149999999999999" customHeight="1" x14ac:dyDescent="0.35">
      <c r="B17" s="85"/>
      <c r="C17" s="540"/>
      <c r="D17" s="153"/>
      <c r="E17" s="153"/>
      <c r="F17" s="52"/>
      <c r="G17" s="52"/>
      <c r="H17" s="52"/>
      <c r="I17" s="52"/>
      <c r="J17" s="52"/>
      <c r="K17" s="49"/>
      <c r="M17" s="536"/>
    </row>
    <row r="18" spans="2:13" s="542" customFormat="1" ht="46.9" customHeight="1" x14ac:dyDescent="0.35">
      <c r="B18" s="86"/>
      <c r="C18" s="684" t="s">
        <v>545</v>
      </c>
      <c r="D18" s="684"/>
      <c r="E18" s="684"/>
      <c r="F18" s="684"/>
      <c r="G18" s="684"/>
      <c r="H18" s="684"/>
      <c r="I18" s="684"/>
      <c r="J18" s="684"/>
      <c r="K18" s="541"/>
    </row>
    <row r="19" spans="2:13" s="542" customFormat="1" ht="16.149999999999999" customHeight="1" x14ac:dyDescent="0.35">
      <c r="B19" s="85"/>
      <c r="C19" s="27"/>
      <c r="D19" s="543"/>
      <c r="E19" s="540"/>
      <c r="F19" s="540"/>
      <c r="G19" s="540"/>
      <c r="H19" s="540"/>
      <c r="I19" s="540"/>
      <c r="J19" s="540"/>
      <c r="K19" s="541"/>
    </row>
    <row r="20" spans="2:13" s="542" customFormat="1" ht="52.5" customHeight="1" x14ac:dyDescent="0.35">
      <c r="B20" s="86"/>
      <c r="C20" s="684" t="s">
        <v>567</v>
      </c>
      <c r="D20" s="684"/>
      <c r="E20" s="684"/>
      <c r="F20" s="684"/>
      <c r="G20" s="684"/>
      <c r="H20" s="684"/>
      <c r="I20" s="684"/>
      <c r="J20" s="684"/>
      <c r="K20" s="541"/>
    </row>
    <row r="21" spans="2:13" ht="16.149999999999999" customHeight="1" x14ac:dyDescent="0.35">
      <c r="B21" s="86"/>
      <c r="C21" s="52"/>
      <c r="D21" s="52"/>
      <c r="E21" s="52"/>
      <c r="F21" s="52"/>
      <c r="G21" s="52"/>
      <c r="H21" s="52"/>
      <c r="I21" s="52"/>
      <c r="J21" s="52"/>
      <c r="K21" s="49"/>
    </row>
    <row r="22" spans="2:13" s="542" customFormat="1" ht="52.5" customHeight="1" x14ac:dyDescent="0.35">
      <c r="B22" s="86"/>
      <c r="C22" s="684" t="s">
        <v>587</v>
      </c>
      <c r="D22" s="684"/>
      <c r="E22" s="684"/>
      <c r="F22" s="684"/>
      <c r="G22" s="684"/>
      <c r="H22" s="684"/>
      <c r="I22" s="684"/>
      <c r="J22" s="684"/>
      <c r="K22" s="541"/>
    </row>
    <row r="23" spans="2:13" ht="16.149999999999999" customHeight="1" x14ac:dyDescent="0.35">
      <c r="B23" s="86"/>
      <c r="C23" s="52"/>
      <c r="D23" s="52"/>
      <c r="E23" s="52"/>
      <c r="F23" s="52"/>
      <c r="G23" s="52"/>
      <c r="H23" s="52"/>
      <c r="I23" s="52"/>
      <c r="J23" s="52"/>
      <c r="K23" s="49"/>
    </row>
    <row r="24" spans="2:13" s="542" customFormat="1" ht="61.9" customHeight="1" x14ac:dyDescent="0.35">
      <c r="B24" s="86"/>
      <c r="C24" s="684" t="s">
        <v>568</v>
      </c>
      <c r="D24" s="684"/>
      <c r="E24" s="684"/>
      <c r="F24" s="684"/>
      <c r="G24" s="684"/>
      <c r="H24" s="684"/>
      <c r="I24" s="684"/>
      <c r="J24" s="684"/>
      <c r="K24" s="541"/>
    </row>
    <row r="25" spans="2:13" ht="16.149999999999999" customHeight="1" x14ac:dyDescent="0.35">
      <c r="B25" s="86"/>
      <c r="C25" s="52"/>
      <c r="D25" s="52"/>
      <c r="E25" s="52"/>
      <c r="F25" s="52"/>
      <c r="G25" s="52"/>
      <c r="H25" s="52"/>
      <c r="I25" s="52"/>
      <c r="J25" s="52"/>
      <c r="K25" s="49"/>
    </row>
    <row r="26" spans="2:13" s="542" customFormat="1" ht="52.5" customHeight="1" x14ac:dyDescent="0.35">
      <c r="B26" s="86"/>
      <c r="C26" s="684" t="s">
        <v>546</v>
      </c>
      <c r="D26" s="684"/>
      <c r="E26" s="684"/>
      <c r="F26" s="684"/>
      <c r="G26" s="684"/>
      <c r="H26" s="684"/>
      <c r="I26" s="684"/>
      <c r="J26" s="684"/>
      <c r="K26" s="541"/>
    </row>
    <row r="27" spans="2:13" ht="16.149999999999999" customHeight="1" x14ac:dyDescent="0.35">
      <c r="B27" s="86"/>
      <c r="C27" s="52"/>
      <c r="D27" s="52"/>
      <c r="E27" s="52"/>
      <c r="F27" s="52"/>
      <c r="G27" s="52"/>
      <c r="H27" s="52"/>
      <c r="I27" s="52"/>
      <c r="J27" s="52"/>
      <c r="K27" s="49"/>
    </row>
    <row r="28" spans="2:13" ht="16.149999999999999" customHeight="1" x14ac:dyDescent="0.35">
      <c r="B28" s="86"/>
      <c r="C28" s="38" t="s">
        <v>569</v>
      </c>
      <c r="D28" s="52"/>
      <c r="E28" s="52"/>
      <c r="F28" s="52"/>
      <c r="G28" s="52"/>
      <c r="H28" s="52"/>
      <c r="I28" s="52"/>
      <c r="J28" s="52"/>
      <c r="K28" s="49"/>
      <c r="M28" s="535"/>
    </row>
    <row r="29" spans="2:13" ht="16.149999999999999" customHeight="1" x14ac:dyDescent="0.35">
      <c r="B29" s="85"/>
      <c r="C29" s="52"/>
      <c r="D29" s="52"/>
      <c r="E29" s="52"/>
      <c r="F29" s="52"/>
      <c r="G29" s="52"/>
      <c r="H29" s="52"/>
      <c r="I29" s="52"/>
      <c r="J29" s="52"/>
      <c r="K29" s="49"/>
    </row>
    <row r="30" spans="2:13" s="542" customFormat="1" ht="16.149999999999999" customHeight="1" x14ac:dyDescent="0.35">
      <c r="B30" s="86" t="s">
        <v>543</v>
      </c>
      <c r="C30" s="52"/>
      <c r="D30" s="52"/>
      <c r="E30" s="52"/>
      <c r="F30" s="52"/>
      <c r="G30" s="540"/>
      <c r="H30" s="540"/>
      <c r="I30" s="540"/>
      <c r="J30" s="540"/>
      <c r="K30" s="541"/>
      <c r="L30" s="544"/>
    </row>
    <row r="31" spans="2:13" s="542" customFormat="1" ht="16.149999999999999" customHeight="1" x14ac:dyDescent="0.35">
      <c r="B31" s="86"/>
      <c r="C31" s="52"/>
      <c r="D31" s="52"/>
      <c r="E31" s="52"/>
      <c r="F31" s="52"/>
      <c r="G31" s="540"/>
      <c r="H31" s="540"/>
      <c r="I31" s="540"/>
      <c r="J31" s="540"/>
      <c r="K31" s="541"/>
      <c r="L31" s="544"/>
    </row>
    <row r="32" spans="2:13" s="542" customFormat="1" ht="58.5" customHeight="1" x14ac:dyDescent="0.35">
      <c r="B32" s="545" t="s">
        <v>51</v>
      </c>
      <c r="C32" s="27"/>
      <c r="D32" s="543"/>
      <c r="E32" s="795"/>
      <c r="F32" s="795"/>
      <c r="G32" s="795"/>
      <c r="H32" s="795"/>
      <c r="I32" s="795"/>
      <c r="J32" s="795"/>
      <c r="K32" s="541"/>
      <c r="L32" s="546"/>
    </row>
    <row r="33" spans="2:12" s="542" customFormat="1" ht="16.149999999999999" customHeight="1" x14ac:dyDescent="0.35">
      <c r="B33" s="547"/>
      <c r="C33" s="540"/>
      <c r="D33" s="540"/>
      <c r="E33" s="540"/>
      <c r="F33" s="540"/>
      <c r="G33" s="540"/>
      <c r="H33" s="540"/>
      <c r="I33" s="540"/>
      <c r="J33" s="540"/>
      <c r="K33" s="541"/>
      <c r="L33" s="546"/>
    </row>
    <row r="34" spans="2:12" s="551" customFormat="1" ht="68.25" customHeight="1" x14ac:dyDescent="0.35">
      <c r="B34" s="545" t="s">
        <v>52</v>
      </c>
      <c r="C34" s="548"/>
      <c r="D34" s="548"/>
      <c r="E34" s="795"/>
      <c r="F34" s="795"/>
      <c r="G34" s="795"/>
      <c r="H34" s="795"/>
      <c r="I34" s="795"/>
      <c r="J34" s="795"/>
      <c r="K34" s="549"/>
      <c r="L34" s="550"/>
    </row>
    <row r="35" spans="2:12" ht="16.149999999999999" customHeight="1" x14ac:dyDescent="0.35">
      <c r="B35" s="85"/>
      <c r="C35" s="52"/>
      <c r="D35" s="52"/>
      <c r="E35" s="52"/>
      <c r="F35" s="52"/>
      <c r="G35" s="52"/>
      <c r="H35" s="52"/>
      <c r="I35" s="52"/>
      <c r="J35" s="52"/>
      <c r="K35" s="49"/>
      <c r="L35" s="23"/>
    </row>
    <row r="36" spans="2:12" ht="16.149999999999999" customHeight="1" x14ac:dyDescent="0.35">
      <c r="B36" s="85"/>
      <c r="C36" s="52"/>
      <c r="D36" s="52"/>
      <c r="E36" s="52"/>
      <c r="F36" s="52"/>
      <c r="G36" s="52"/>
      <c r="H36" s="52"/>
      <c r="I36" s="52"/>
      <c r="J36" s="52"/>
      <c r="K36" s="49"/>
      <c r="L36" s="23"/>
    </row>
    <row r="37" spans="2:12" ht="30.75" customHeight="1" x14ac:dyDescent="0.35">
      <c r="B37" s="85" t="s">
        <v>45</v>
      </c>
      <c r="C37" s="52"/>
      <c r="D37" s="793"/>
      <c r="E37" s="793"/>
      <c r="F37" s="793"/>
      <c r="G37" s="52"/>
      <c r="H37" s="52" t="s">
        <v>47</v>
      </c>
      <c r="I37" s="794"/>
      <c r="J37" s="794"/>
      <c r="K37" s="49"/>
      <c r="L37" s="23"/>
    </row>
    <row r="38" spans="2:12" ht="16.149999999999999" customHeight="1" x14ac:dyDescent="0.35">
      <c r="B38" s="85"/>
      <c r="C38" s="52"/>
      <c r="D38" s="52"/>
      <c r="E38" s="52"/>
      <c r="F38" s="52"/>
      <c r="G38" s="52"/>
      <c r="H38" s="52"/>
      <c r="I38" s="52"/>
      <c r="J38" s="52"/>
      <c r="K38" s="49"/>
      <c r="L38" s="23"/>
    </row>
    <row r="39" spans="2:12" ht="30" customHeight="1" x14ac:dyDescent="0.35">
      <c r="B39" s="85" t="s">
        <v>44</v>
      </c>
      <c r="C39" s="52"/>
      <c r="D39" s="793"/>
      <c r="E39" s="793"/>
      <c r="F39" s="793"/>
      <c r="G39" s="793"/>
      <c r="H39" s="793"/>
      <c r="I39" s="793"/>
      <c r="J39" s="793"/>
      <c r="K39" s="49"/>
      <c r="L39" s="23"/>
    </row>
    <row r="40" spans="2:12" ht="16.149999999999999" customHeight="1" x14ac:dyDescent="0.35">
      <c r="B40" s="85"/>
      <c r="C40" s="52"/>
      <c r="D40" s="52"/>
      <c r="E40" s="52"/>
      <c r="F40" s="52"/>
      <c r="G40" s="52"/>
      <c r="H40" s="52"/>
      <c r="I40" s="52"/>
      <c r="J40" s="52"/>
      <c r="K40" s="49"/>
      <c r="L40" s="23"/>
    </row>
    <row r="41" spans="2:12" ht="16.149999999999999" customHeight="1" x14ac:dyDescent="0.35">
      <c r="B41" s="85"/>
      <c r="C41" s="52"/>
      <c r="D41" s="52"/>
      <c r="E41" s="52"/>
      <c r="F41" s="52"/>
      <c r="G41" s="52"/>
      <c r="H41" s="52"/>
      <c r="I41" s="52"/>
      <c r="J41" s="52"/>
      <c r="K41" s="49"/>
      <c r="L41" s="23"/>
    </row>
    <row r="42" spans="2:12" ht="30" customHeight="1" x14ac:dyDescent="0.35">
      <c r="B42" s="85" t="s">
        <v>46</v>
      </c>
      <c r="C42" s="52"/>
      <c r="D42" s="793"/>
      <c r="E42" s="793"/>
      <c r="F42" s="793"/>
      <c r="G42" s="793"/>
      <c r="H42" s="793"/>
      <c r="I42" s="793"/>
      <c r="J42" s="793"/>
      <c r="K42" s="49"/>
      <c r="L42" s="23"/>
    </row>
    <row r="43" spans="2:12" ht="26.25" customHeight="1" x14ac:dyDescent="0.35">
      <c r="B43" s="85"/>
      <c r="C43" s="52"/>
      <c r="D43" s="52"/>
      <c r="E43" s="52"/>
      <c r="F43" s="52"/>
      <c r="G43" s="52"/>
      <c r="H43" s="52"/>
      <c r="I43" s="52"/>
      <c r="J43" s="52"/>
      <c r="K43" s="49"/>
      <c r="L43" s="23"/>
    </row>
    <row r="44" spans="2:12" ht="16.149999999999999" customHeight="1" x14ac:dyDescent="0.35">
      <c r="B44" s="85" t="s">
        <v>50</v>
      </c>
      <c r="C44" s="52"/>
      <c r="D44" s="52"/>
      <c r="E44" s="52"/>
      <c r="F44" s="52"/>
      <c r="G44" s="52"/>
      <c r="H44" s="52"/>
      <c r="I44" s="52"/>
      <c r="J44" s="52"/>
      <c r="K44" s="49"/>
      <c r="L44" s="23"/>
    </row>
    <row r="45" spans="2:12" ht="30" customHeight="1" x14ac:dyDescent="0.35">
      <c r="B45" s="85"/>
      <c r="C45" s="52"/>
      <c r="D45" s="793"/>
      <c r="E45" s="793"/>
      <c r="F45" s="793"/>
      <c r="G45" s="793"/>
      <c r="H45" s="793"/>
      <c r="I45" s="793"/>
      <c r="J45" s="793"/>
      <c r="K45" s="49"/>
      <c r="L45" s="23"/>
    </row>
    <row r="46" spans="2:12" ht="27" customHeight="1" x14ac:dyDescent="0.35">
      <c r="B46" s="85"/>
      <c r="C46" s="52"/>
      <c r="D46" s="52"/>
      <c r="E46" s="52"/>
      <c r="F46" s="52"/>
      <c r="G46" s="52"/>
      <c r="H46" s="52"/>
      <c r="I46" s="52"/>
      <c r="J46" s="52"/>
      <c r="K46" s="49"/>
      <c r="L46" s="23"/>
    </row>
    <row r="47" spans="2:12" ht="16.149999999999999" customHeight="1" x14ac:dyDescent="0.35">
      <c r="B47" s="85"/>
      <c r="C47" s="52"/>
      <c r="D47" s="52"/>
      <c r="E47" s="52"/>
      <c r="F47" s="52"/>
      <c r="G47" s="52"/>
      <c r="H47" s="52"/>
      <c r="I47" s="52"/>
      <c r="J47" s="52"/>
      <c r="K47" s="49"/>
      <c r="L47" s="23"/>
    </row>
    <row r="48" spans="2:12" ht="30" customHeight="1" x14ac:dyDescent="0.35">
      <c r="B48" s="85" t="s">
        <v>44</v>
      </c>
      <c r="C48" s="52"/>
      <c r="D48" s="793"/>
      <c r="E48" s="793"/>
      <c r="F48" s="793"/>
      <c r="G48" s="793"/>
      <c r="H48" s="793"/>
      <c r="I48" s="793"/>
      <c r="J48" s="793"/>
      <c r="K48" s="49"/>
      <c r="L48" s="23"/>
    </row>
    <row r="49" spans="2:12" ht="16.149999999999999" customHeight="1" x14ac:dyDescent="0.35">
      <c r="B49" s="85"/>
      <c r="C49" s="52"/>
      <c r="D49" s="52"/>
      <c r="E49" s="52"/>
      <c r="F49" s="52"/>
      <c r="G49" s="52"/>
      <c r="H49" s="52"/>
      <c r="I49" s="52"/>
      <c r="J49" s="52"/>
      <c r="K49" s="49"/>
      <c r="L49" s="23"/>
    </row>
    <row r="50" spans="2:12" ht="16.149999999999999" customHeight="1" x14ac:dyDescent="0.35">
      <c r="B50" s="85"/>
      <c r="C50" s="52"/>
      <c r="D50" s="52"/>
      <c r="E50" s="52"/>
      <c r="F50" s="52"/>
      <c r="G50" s="52"/>
      <c r="H50" s="52"/>
      <c r="I50" s="52"/>
      <c r="J50" s="52"/>
      <c r="K50" s="49"/>
      <c r="L50" s="23"/>
    </row>
    <row r="51" spans="2:12" ht="30" customHeight="1" x14ac:dyDescent="0.35">
      <c r="B51" s="85" t="s">
        <v>46</v>
      </c>
      <c r="C51" s="52"/>
      <c r="D51" s="793"/>
      <c r="E51" s="793"/>
      <c r="F51" s="793"/>
      <c r="G51" s="793"/>
      <c r="H51" s="793"/>
      <c r="I51" s="793"/>
      <c r="J51" s="793"/>
      <c r="K51" s="49"/>
      <c r="L51" s="23"/>
    </row>
    <row r="52" spans="2:12" ht="25.5" customHeight="1" x14ac:dyDescent="0.35">
      <c r="B52" s="85"/>
      <c r="C52" s="52"/>
      <c r="D52" s="52"/>
      <c r="E52" s="52"/>
      <c r="F52" s="52"/>
      <c r="G52" s="52"/>
      <c r="H52" s="52"/>
      <c r="I52" s="52"/>
      <c r="J52" s="52"/>
      <c r="K52" s="49"/>
      <c r="L52" s="23"/>
    </row>
    <row r="53" spans="2:12" ht="16.149999999999999" customHeight="1" x14ac:dyDescent="0.35">
      <c r="B53" s="85" t="s">
        <v>50</v>
      </c>
      <c r="C53" s="52"/>
      <c r="D53" s="52"/>
      <c r="E53" s="52"/>
      <c r="F53" s="52"/>
      <c r="G53" s="52"/>
      <c r="H53" s="52"/>
      <c r="I53" s="52"/>
      <c r="J53" s="52"/>
      <c r="K53" s="49"/>
      <c r="L53" s="23"/>
    </row>
    <row r="54" spans="2:12" ht="30" customHeight="1" x14ac:dyDescent="0.35">
      <c r="B54" s="85"/>
      <c r="C54" s="52"/>
      <c r="D54" s="793"/>
      <c r="E54" s="793"/>
      <c r="F54" s="793"/>
      <c r="G54" s="793"/>
      <c r="H54" s="793"/>
      <c r="I54" s="793"/>
      <c r="J54" s="793"/>
      <c r="K54" s="49"/>
      <c r="L54" s="23"/>
    </row>
    <row r="55" spans="2:12" ht="16.149999999999999" customHeight="1" x14ac:dyDescent="0.35">
      <c r="B55" s="88"/>
      <c r="C55" s="64"/>
      <c r="D55" s="64"/>
      <c r="E55" s="64"/>
      <c r="F55" s="64"/>
      <c r="G55" s="64"/>
      <c r="H55" s="64"/>
      <c r="I55" s="64"/>
      <c r="J55" s="64"/>
      <c r="K55" s="89"/>
      <c r="L55" s="23"/>
    </row>
    <row r="56" spans="2:12" ht="16.149999999999999" customHeight="1" x14ac:dyDescent="0.35">
      <c r="B56" s="23"/>
      <c r="C56" s="23"/>
      <c r="D56" s="23"/>
      <c r="E56" s="23"/>
      <c r="F56" s="23"/>
      <c r="G56" s="23"/>
      <c r="H56" s="23"/>
      <c r="I56" s="23"/>
      <c r="J56" s="23"/>
      <c r="K56" s="23"/>
      <c r="L56" s="23"/>
    </row>
  </sheetData>
  <sheetProtection sheet="1" selectLockedCells="1"/>
  <mergeCells count="20">
    <mergeCell ref="E34:J34"/>
    <mergeCell ref="I1:K1"/>
    <mergeCell ref="I3:K3"/>
    <mergeCell ref="B10:K10"/>
    <mergeCell ref="B11:K11"/>
    <mergeCell ref="B12:K12"/>
    <mergeCell ref="C18:J18"/>
    <mergeCell ref="C20:J20"/>
    <mergeCell ref="C22:J22"/>
    <mergeCell ref="C24:J24"/>
    <mergeCell ref="C26:J26"/>
    <mergeCell ref="E32:J32"/>
    <mergeCell ref="D51:J51"/>
    <mergeCell ref="D54:J54"/>
    <mergeCell ref="D37:F37"/>
    <mergeCell ref="I37:J37"/>
    <mergeCell ref="D39:J39"/>
    <mergeCell ref="D42:J42"/>
    <mergeCell ref="D45:J45"/>
    <mergeCell ref="D48:J48"/>
  </mergeCells>
  <hyperlinks>
    <hyperlink ref="I3:K3" location="'Aloita tästä'!A1" display="PALAA TÄSTÄ KANSISIVULLE" xr:uid="{7AEE811D-868F-4774-816B-468F51D8962D}"/>
    <hyperlink ref="C24" r:id="rId1" location="d1e9516-1-1" display="d1e9516-1-1" xr:uid="{665E693C-74E9-40D7-978E-3C7EC58FC51C}"/>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69985" r:id="rId5" name="Check Box 1">
              <controlPr defaultSize="0" autoFill="0" autoLine="0" autoPict="0">
                <anchor moveWithCells="1">
                  <from>
                    <xdr:col>1</xdr:col>
                    <xdr:colOff>241300</xdr:colOff>
                    <xdr:row>12</xdr:row>
                    <xdr:rowOff>184150</xdr:rowOff>
                  </from>
                  <to>
                    <xdr:col>1</xdr:col>
                    <xdr:colOff>514350</xdr:colOff>
                    <xdr:row>13</xdr:row>
                    <xdr:rowOff>190500</xdr:rowOff>
                  </to>
                </anchor>
              </controlPr>
            </control>
          </mc:Choice>
        </mc:AlternateContent>
        <mc:AlternateContent xmlns:mc="http://schemas.openxmlformats.org/markup-compatibility/2006">
          <mc:Choice Requires="x14">
            <control shapeId="169986" r:id="rId6" name="Check Box 2">
              <controlPr defaultSize="0" autoFill="0" autoLine="0" autoPict="0">
                <anchor moveWithCells="1">
                  <from>
                    <xdr:col>1</xdr:col>
                    <xdr:colOff>304800</xdr:colOff>
                    <xdr:row>26</xdr:row>
                    <xdr:rowOff>171450</xdr:rowOff>
                  </from>
                  <to>
                    <xdr:col>1</xdr:col>
                    <xdr:colOff>609600</xdr:colOff>
                    <xdr:row>28</xdr:row>
                    <xdr:rowOff>0</xdr:rowOff>
                  </to>
                </anchor>
              </controlPr>
            </control>
          </mc:Choice>
        </mc:AlternateContent>
        <mc:AlternateContent xmlns:mc="http://schemas.openxmlformats.org/markup-compatibility/2006">
          <mc:Choice Requires="x14">
            <control shapeId="169987" r:id="rId7" name="Check Box 3">
              <controlPr defaultSize="0" autoFill="0" autoLine="0" autoPict="0">
                <anchor moveWithCells="1">
                  <from>
                    <xdr:col>1</xdr:col>
                    <xdr:colOff>279400</xdr:colOff>
                    <xdr:row>14</xdr:row>
                    <xdr:rowOff>184150</xdr:rowOff>
                  </from>
                  <to>
                    <xdr:col>1</xdr:col>
                    <xdr:colOff>565150</xdr:colOff>
                    <xdr:row>16</xdr:row>
                    <xdr:rowOff>0</xdr:rowOff>
                  </to>
                </anchor>
              </controlPr>
            </control>
          </mc:Choice>
        </mc:AlternateContent>
        <mc:AlternateContent xmlns:mc="http://schemas.openxmlformats.org/markup-compatibility/2006">
          <mc:Choice Requires="x14">
            <control shapeId="169988" r:id="rId8" name="Check Box 4">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169989" r:id="rId9" name="Check Box 5">
              <controlPr defaultSize="0" autoFill="0" autoLine="0" autoPict="0">
                <anchor moveWithCells="1">
                  <from>
                    <xdr:col>1</xdr:col>
                    <xdr:colOff>285750</xdr:colOff>
                    <xdr:row>24</xdr:row>
                    <xdr:rowOff>171450</xdr:rowOff>
                  </from>
                  <to>
                    <xdr:col>1</xdr:col>
                    <xdr:colOff>571500</xdr:colOff>
                    <xdr:row>25</xdr:row>
                    <xdr:rowOff>171450</xdr:rowOff>
                  </to>
                </anchor>
              </controlPr>
            </control>
          </mc:Choice>
        </mc:AlternateContent>
        <mc:AlternateContent xmlns:mc="http://schemas.openxmlformats.org/markup-compatibility/2006">
          <mc:Choice Requires="x14">
            <control shapeId="169990" r:id="rId10" name="Check Box 6">
              <controlPr defaultSize="0" autoFill="0" autoLine="0" autoPict="0">
                <anchor moveWithCells="1">
                  <from>
                    <xdr:col>1</xdr:col>
                    <xdr:colOff>285750</xdr:colOff>
                    <xdr:row>19</xdr:row>
                    <xdr:rowOff>12700</xdr:rowOff>
                  </from>
                  <to>
                    <xdr:col>1</xdr:col>
                    <xdr:colOff>584200</xdr:colOff>
                    <xdr:row>19</xdr:row>
                    <xdr:rowOff>241300</xdr:rowOff>
                  </to>
                </anchor>
              </controlPr>
            </control>
          </mc:Choice>
        </mc:AlternateContent>
        <mc:AlternateContent xmlns:mc="http://schemas.openxmlformats.org/markup-compatibility/2006">
          <mc:Choice Requires="x14">
            <control shapeId="169991" r:id="rId11" name="Check Box 7">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169992" r:id="rId12" name="Check Box 8">
              <controlPr defaultSize="0" autoFill="0" autoLine="0" autoPict="0">
                <anchor moveWithCells="1">
                  <from>
                    <xdr:col>1</xdr:col>
                    <xdr:colOff>298450</xdr:colOff>
                    <xdr:row>23</xdr:row>
                    <xdr:rowOff>12700</xdr:rowOff>
                  </from>
                  <to>
                    <xdr:col>1</xdr:col>
                    <xdr:colOff>590550</xdr:colOff>
                    <xdr:row>23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765625" style="172" customWidth="1"/>
    <col min="2" max="2" width="4.765625" style="172" customWidth="1"/>
    <col min="3" max="4" width="40.765625" style="172" customWidth="1"/>
    <col min="5" max="5" width="19.765625" style="172" customWidth="1"/>
    <col min="6" max="6" width="3.23046875" style="172" customWidth="1"/>
    <col min="7" max="7" width="7.23046875" style="172" customWidth="1"/>
    <col min="8" max="16384" width="9.23046875" style="172"/>
  </cols>
  <sheetData>
    <row r="1" spans="1:10" x14ac:dyDescent="0.35">
      <c r="A1" s="11" t="s">
        <v>268</v>
      </c>
    </row>
    <row r="2" spans="1:10" x14ac:dyDescent="0.35">
      <c r="A2" s="11"/>
    </row>
    <row r="3" spans="1:10" x14ac:dyDescent="0.35">
      <c r="B3" s="662" t="s">
        <v>563</v>
      </c>
      <c r="C3" s="662"/>
      <c r="D3" s="662"/>
      <c r="E3" s="662"/>
      <c r="F3" s="662"/>
    </row>
    <row r="4" spans="1:10" x14ac:dyDescent="0.35">
      <c r="B4" s="662"/>
      <c r="C4" s="662"/>
      <c r="D4" s="662"/>
      <c r="E4" s="662"/>
      <c r="F4" s="662"/>
    </row>
    <row r="6" spans="1:10" x14ac:dyDescent="0.35">
      <c r="B6" s="256"/>
      <c r="C6" s="259"/>
      <c r="D6" s="132"/>
      <c r="E6" s="132"/>
      <c r="F6" s="133"/>
      <c r="H6" s="639" t="s">
        <v>88</v>
      </c>
      <c r="I6" s="640"/>
      <c r="J6" s="641"/>
    </row>
    <row r="7" spans="1:10" x14ac:dyDescent="0.35">
      <c r="B7" s="26"/>
      <c r="C7" s="136" t="s">
        <v>269</v>
      </c>
      <c r="D7" s="27"/>
      <c r="E7" s="27"/>
      <c r="F7" s="28"/>
    </row>
    <row r="8" spans="1:10" x14ac:dyDescent="0.35">
      <c r="B8" s="26"/>
      <c r="C8" s="136"/>
      <c r="D8" s="27"/>
      <c r="E8" s="27"/>
      <c r="F8" s="28"/>
    </row>
    <row r="9" spans="1:10" x14ac:dyDescent="0.35">
      <c r="B9" s="26"/>
      <c r="C9" s="27"/>
      <c r="D9" s="27"/>
      <c r="E9" s="27"/>
      <c r="F9" s="28"/>
    </row>
    <row r="10" spans="1:10" x14ac:dyDescent="0.35">
      <c r="B10" s="26"/>
      <c r="C10" s="260" t="s">
        <v>447</v>
      </c>
      <c r="D10" s="260" t="s">
        <v>52</v>
      </c>
      <c r="E10" s="260" t="s">
        <v>270</v>
      </c>
      <c r="F10" s="28"/>
    </row>
    <row r="11" spans="1:10" ht="30" customHeight="1" x14ac:dyDescent="0.35">
      <c r="B11" s="26"/>
      <c r="C11" s="261"/>
      <c r="D11" s="261"/>
      <c r="E11" s="425"/>
      <c r="F11" s="28"/>
    </row>
    <row r="12" spans="1:10" ht="30" customHeight="1" x14ac:dyDescent="0.35">
      <c r="B12" s="26"/>
      <c r="C12" s="261"/>
      <c r="D12" s="261"/>
      <c r="E12" s="425"/>
      <c r="F12" s="28"/>
    </row>
    <row r="13" spans="1:10" ht="30" customHeight="1" x14ac:dyDescent="0.35">
      <c r="B13" s="26"/>
      <c r="C13" s="261"/>
      <c r="D13" s="261"/>
      <c r="E13" s="425"/>
      <c r="F13" s="28"/>
    </row>
    <row r="14" spans="1:10" ht="30" customHeight="1" x14ac:dyDescent="0.35">
      <c r="B14" s="26"/>
      <c r="C14" s="261"/>
      <c r="D14" s="261"/>
      <c r="E14" s="425"/>
      <c r="F14" s="28"/>
    </row>
    <row r="15" spans="1:10" ht="30" customHeight="1" x14ac:dyDescent="0.35">
      <c r="B15" s="26"/>
      <c r="C15" s="261"/>
      <c r="D15" s="261"/>
      <c r="E15" s="425"/>
      <c r="F15" s="28"/>
    </row>
    <row r="16" spans="1:10" ht="30" customHeight="1" x14ac:dyDescent="0.35">
      <c r="B16" s="26"/>
      <c r="C16" s="261"/>
      <c r="D16" s="261"/>
      <c r="E16" s="425"/>
      <c r="F16" s="28"/>
    </row>
    <row r="17" spans="2:6" ht="30" customHeight="1" x14ac:dyDescent="0.35">
      <c r="B17" s="26"/>
      <c r="C17" s="261"/>
      <c r="D17" s="261"/>
      <c r="E17" s="425"/>
      <c r="F17" s="28"/>
    </row>
    <row r="18" spans="2:6" ht="30" customHeight="1" x14ac:dyDescent="0.35">
      <c r="B18" s="26"/>
      <c r="C18" s="261"/>
      <c r="D18" s="261"/>
      <c r="E18" s="425"/>
      <c r="F18" s="28"/>
    </row>
    <row r="19" spans="2:6" ht="30" customHeight="1" x14ac:dyDescent="0.35">
      <c r="B19" s="26"/>
      <c r="C19" s="261"/>
      <c r="D19" s="261"/>
      <c r="E19" s="425"/>
      <c r="F19" s="28"/>
    </row>
    <row r="20" spans="2:6" ht="30" customHeight="1" x14ac:dyDescent="0.35">
      <c r="B20" s="26"/>
      <c r="C20" s="261"/>
      <c r="D20" s="261"/>
      <c r="E20" s="425"/>
      <c r="F20" s="28"/>
    </row>
    <row r="21" spans="2:6" ht="30" customHeight="1" x14ac:dyDescent="0.35">
      <c r="B21" s="26"/>
      <c r="C21" s="261"/>
      <c r="D21" s="261"/>
      <c r="E21" s="425"/>
      <c r="F21" s="28"/>
    </row>
    <row r="22" spans="2:6" ht="30" customHeight="1" x14ac:dyDescent="0.35">
      <c r="B22" s="26"/>
      <c r="C22" s="261"/>
      <c r="D22" s="261"/>
      <c r="E22" s="425"/>
      <c r="F22" s="28"/>
    </row>
    <row r="23" spans="2:6" ht="30" customHeight="1" x14ac:dyDescent="0.35">
      <c r="B23" s="26"/>
      <c r="C23" s="261"/>
      <c r="D23" s="261"/>
      <c r="E23" s="425"/>
      <c r="F23" s="28"/>
    </row>
    <row r="24" spans="2:6" ht="30" customHeight="1" x14ac:dyDescent="0.35">
      <c r="B24" s="26"/>
      <c r="C24" s="261"/>
      <c r="D24" s="261"/>
      <c r="E24" s="425"/>
      <c r="F24" s="28"/>
    </row>
    <row r="25" spans="2:6" ht="30" customHeight="1" x14ac:dyDescent="0.35">
      <c r="B25" s="26"/>
      <c r="C25" s="261"/>
      <c r="D25" s="261"/>
      <c r="E25" s="425"/>
      <c r="F25" s="28"/>
    </row>
    <row r="26" spans="2:6" ht="30" customHeight="1" x14ac:dyDescent="0.35">
      <c r="B26" s="26"/>
      <c r="C26" s="261"/>
      <c r="D26" s="261"/>
      <c r="E26" s="425"/>
      <c r="F26" s="28"/>
    </row>
    <row r="27" spans="2:6" ht="30" customHeight="1" x14ac:dyDescent="0.35">
      <c r="B27" s="26"/>
      <c r="C27" s="261"/>
      <c r="D27" s="261"/>
      <c r="E27" s="425"/>
      <c r="F27" s="28"/>
    </row>
    <row r="28" spans="2:6" ht="30" customHeight="1" x14ac:dyDescent="0.35">
      <c r="B28" s="26"/>
      <c r="C28" s="261"/>
      <c r="D28" s="261"/>
      <c r="E28" s="425"/>
      <c r="F28" s="28"/>
    </row>
    <row r="29" spans="2:6" ht="30" customHeight="1" x14ac:dyDescent="0.35">
      <c r="B29" s="26"/>
      <c r="C29" s="261"/>
      <c r="D29" s="261"/>
      <c r="E29" s="425"/>
      <c r="F29" s="28"/>
    </row>
    <row r="30" spans="2:6" ht="30" customHeight="1" x14ac:dyDescent="0.35">
      <c r="B30" s="26"/>
      <c r="C30" s="261"/>
      <c r="D30" s="261"/>
      <c r="E30" s="425"/>
      <c r="F30" s="28"/>
    </row>
    <row r="31" spans="2:6" ht="30" customHeight="1" x14ac:dyDescent="0.35">
      <c r="B31" s="26"/>
      <c r="C31" s="261"/>
      <c r="D31" s="261"/>
      <c r="E31" s="425"/>
      <c r="F31" s="28"/>
    </row>
    <row r="32" spans="2:6" ht="30" customHeight="1" x14ac:dyDescent="0.35">
      <c r="B32" s="26"/>
      <c r="C32" s="261"/>
      <c r="D32" s="261"/>
      <c r="E32" s="425"/>
      <c r="F32" s="28"/>
    </row>
    <row r="33" spans="2:6" x14ac:dyDescent="0.35">
      <c r="B33" s="26"/>
      <c r="C33" s="27"/>
      <c r="D33" s="27"/>
      <c r="E33" s="27"/>
      <c r="F33" s="28"/>
    </row>
    <row r="34" spans="2:6" x14ac:dyDescent="0.35">
      <c r="B34" s="257"/>
      <c r="C34" s="137"/>
      <c r="D34" s="137"/>
      <c r="E34" s="137"/>
      <c r="F34" s="138"/>
    </row>
  </sheetData>
  <sheetProtection sheet="1" selectLockedCells="1"/>
  <mergeCells count="2">
    <mergeCell ref="H6:J6"/>
    <mergeCell ref="B3:F4"/>
  </mergeCells>
  <hyperlinks>
    <hyperlink ref="H6:J6"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72" customWidth="1"/>
    <col min="2" max="2" width="3" style="172" customWidth="1"/>
    <col min="3" max="10" width="9.23046875" style="172"/>
    <col min="11" max="11" width="3.23046875" style="172" customWidth="1"/>
    <col min="12" max="16384" width="9.23046875" style="172"/>
  </cols>
  <sheetData>
    <row r="1" spans="1:16" x14ac:dyDescent="0.35">
      <c r="A1" s="11" t="s">
        <v>273</v>
      </c>
      <c r="B1" s="11"/>
    </row>
    <row r="3" spans="1:16" ht="32.65" customHeight="1" x14ac:dyDescent="0.35">
      <c r="B3" s="663" t="s">
        <v>510</v>
      </c>
      <c r="C3" s="663"/>
      <c r="D3" s="663"/>
      <c r="E3" s="663"/>
      <c r="F3" s="663"/>
      <c r="G3" s="663"/>
      <c r="H3" s="663"/>
      <c r="I3" s="663"/>
      <c r="J3" s="663"/>
      <c r="K3" s="663"/>
    </row>
    <row r="4" spans="1:16" ht="16.5" customHeight="1" x14ac:dyDescent="0.35"/>
    <row r="5" spans="1:16" x14ac:dyDescent="0.35">
      <c r="B5" s="256"/>
      <c r="C5" s="384"/>
      <c r="D5" s="68"/>
      <c r="E5" s="69"/>
      <c r="F5" s="69"/>
      <c r="G5" s="69"/>
      <c r="H5" s="69"/>
      <c r="I5" s="69"/>
      <c r="J5" s="69"/>
      <c r="K5" s="70"/>
      <c r="M5" s="639" t="s">
        <v>88</v>
      </c>
      <c r="N5" s="640"/>
      <c r="O5" s="641"/>
    </row>
    <row r="6" spans="1:16" x14ac:dyDescent="0.35">
      <c r="B6" s="26"/>
      <c r="C6" s="314" t="s">
        <v>274</v>
      </c>
      <c r="D6" s="73"/>
      <c r="E6" s="302"/>
      <c r="F6" s="302"/>
      <c r="G6" s="302"/>
      <c r="H6" s="302"/>
      <c r="I6" s="302"/>
      <c r="J6" s="302"/>
      <c r="K6" s="303"/>
    </row>
    <row r="7" spans="1:16" x14ac:dyDescent="0.35">
      <c r="B7" s="26"/>
      <c r="C7" s="314"/>
      <c r="D7" s="73"/>
      <c r="E7" s="302"/>
      <c r="F7" s="302"/>
      <c r="G7" s="302"/>
      <c r="H7" s="302"/>
      <c r="I7" s="302"/>
      <c r="J7" s="302"/>
      <c r="K7" s="303"/>
    </row>
    <row r="8" spans="1:16" ht="15" customHeight="1" x14ac:dyDescent="0.35">
      <c r="B8" s="26"/>
      <c r="C8" s="302" t="s">
        <v>118</v>
      </c>
      <c r="D8" s="302"/>
      <c r="E8" s="302"/>
      <c r="F8" s="302"/>
      <c r="G8" s="302"/>
      <c r="H8" s="302"/>
      <c r="I8" s="302"/>
      <c r="J8" s="302"/>
      <c r="K8" s="303"/>
      <c r="M8" s="586" t="s">
        <v>548</v>
      </c>
      <c r="N8" s="586"/>
      <c r="O8" s="586"/>
      <c r="P8" s="586"/>
    </row>
    <row r="9" spans="1:16" ht="15" customHeight="1" x14ac:dyDescent="0.35">
      <c r="B9" s="26"/>
      <c r="C9" s="667"/>
      <c r="D9" s="668"/>
      <c r="E9" s="668"/>
      <c r="F9" s="668"/>
      <c r="G9" s="668"/>
      <c r="H9" s="668"/>
      <c r="I9" s="668"/>
      <c r="J9" s="668"/>
      <c r="K9" s="303"/>
      <c r="M9" s="586"/>
      <c r="N9" s="586"/>
      <c r="O9" s="586"/>
      <c r="P9" s="586"/>
    </row>
    <row r="10" spans="1:16" x14ac:dyDescent="0.35">
      <c r="B10" s="26"/>
      <c r="C10" s="302"/>
      <c r="D10" s="302"/>
      <c r="E10" s="302"/>
      <c r="F10" s="302"/>
      <c r="G10" s="302"/>
      <c r="H10" s="302"/>
      <c r="I10" s="302"/>
      <c r="J10" s="302"/>
      <c r="K10" s="303"/>
      <c r="M10" s="586"/>
      <c r="N10" s="586"/>
      <c r="O10" s="586"/>
      <c r="P10" s="586"/>
    </row>
    <row r="11" spans="1:16" x14ac:dyDescent="0.35">
      <c r="B11" s="26"/>
      <c r="C11" s="302" t="s">
        <v>382</v>
      </c>
      <c r="D11" s="302"/>
      <c r="E11" s="302"/>
      <c r="F11" s="302"/>
      <c r="G11" s="302"/>
      <c r="H11" s="400"/>
      <c r="I11" s="302" t="str">
        <f>"500 merkkiä ("&amp;TEXT(LEN(C12),"0")&amp;" käytetty)"</f>
        <v>500 merkkiä (0 käytetty)</v>
      </c>
      <c r="J11" s="302"/>
      <c r="K11" s="303"/>
      <c r="M11" s="586"/>
      <c r="N11" s="586"/>
      <c r="O11" s="586"/>
      <c r="P11" s="586"/>
    </row>
    <row r="12" spans="1:16" ht="138" customHeight="1" x14ac:dyDescent="0.35">
      <c r="B12" s="26"/>
      <c r="C12" s="669"/>
      <c r="D12" s="669"/>
      <c r="E12" s="669"/>
      <c r="F12" s="669"/>
      <c r="G12" s="669"/>
      <c r="H12" s="669"/>
      <c r="I12" s="669"/>
      <c r="J12" s="669"/>
      <c r="K12" s="309"/>
    </row>
    <row r="13" spans="1:16" x14ac:dyDescent="0.35">
      <c r="B13" s="257"/>
      <c r="C13" s="355"/>
      <c r="D13" s="355"/>
      <c r="E13" s="355"/>
      <c r="F13" s="355"/>
      <c r="G13" s="355"/>
      <c r="H13" s="355"/>
      <c r="I13" s="355"/>
      <c r="J13" s="355"/>
      <c r="K13" s="310"/>
    </row>
    <row r="14" spans="1:16" x14ac:dyDescent="0.35">
      <c r="B14" s="26"/>
      <c r="C14" s="306"/>
      <c r="D14" s="306"/>
      <c r="E14" s="306"/>
      <c r="F14" s="306"/>
      <c r="G14" s="306"/>
      <c r="H14" s="306"/>
      <c r="I14" s="306"/>
      <c r="J14" s="306"/>
      <c r="K14" s="309"/>
    </row>
    <row r="15" spans="1:16" x14ac:dyDescent="0.35">
      <c r="B15" s="26"/>
      <c r="C15" s="302" t="s">
        <v>139</v>
      </c>
      <c r="D15" s="302"/>
      <c r="E15" s="302"/>
      <c r="F15" s="302"/>
      <c r="G15" s="302"/>
      <c r="H15" s="302"/>
      <c r="I15" s="302"/>
      <c r="J15" s="302"/>
      <c r="K15" s="303"/>
    </row>
    <row r="16" spans="1:16" x14ac:dyDescent="0.35">
      <c r="B16" s="26"/>
      <c r="C16" s="667"/>
      <c r="D16" s="668"/>
      <c r="E16" s="668"/>
      <c r="F16" s="668"/>
      <c r="G16" s="668"/>
      <c r="H16" s="668"/>
      <c r="I16" s="668"/>
      <c r="J16" s="668"/>
      <c r="K16" s="303"/>
    </row>
    <row r="17" spans="2:11" x14ac:dyDescent="0.35">
      <c r="B17" s="26"/>
      <c r="C17" s="302"/>
      <c r="D17" s="302"/>
      <c r="E17" s="302"/>
      <c r="F17" s="302"/>
      <c r="G17" s="302"/>
      <c r="H17" s="302"/>
      <c r="I17" s="302"/>
      <c r="J17" s="302"/>
      <c r="K17" s="303"/>
    </row>
    <row r="18" spans="2:11" x14ac:dyDescent="0.35">
      <c r="B18" s="26"/>
      <c r="C18" s="438" t="s">
        <v>382</v>
      </c>
      <c r="D18" s="438"/>
      <c r="E18" s="438"/>
      <c r="F18" s="438"/>
      <c r="G18" s="438"/>
      <c r="H18" s="400"/>
      <c r="I18" s="438" t="str">
        <f>"500 merkkiä ("&amp;TEXT(LEN(C19),"0")&amp;" käytetty)"</f>
        <v>500 merkkiä (0 käytetty)</v>
      </c>
      <c r="J18" s="438"/>
      <c r="K18" s="303"/>
    </row>
    <row r="19" spans="2:11" ht="138" customHeight="1" x14ac:dyDescent="0.35">
      <c r="B19" s="26"/>
      <c r="C19" s="669"/>
      <c r="D19" s="669"/>
      <c r="E19" s="669"/>
      <c r="F19" s="669"/>
      <c r="G19" s="669"/>
      <c r="H19" s="669"/>
      <c r="I19" s="669"/>
      <c r="J19" s="669"/>
      <c r="K19" s="309"/>
    </row>
    <row r="20" spans="2:11" x14ac:dyDescent="0.35">
      <c r="B20" s="257"/>
      <c r="C20" s="355"/>
      <c r="D20" s="355"/>
      <c r="E20" s="355"/>
      <c r="F20" s="355"/>
      <c r="G20" s="355"/>
      <c r="H20" s="355"/>
      <c r="I20" s="355"/>
      <c r="J20" s="355"/>
      <c r="K20" s="310"/>
    </row>
    <row r="21" spans="2:11" x14ac:dyDescent="0.35">
      <c r="B21" s="26"/>
      <c r="C21" s="306"/>
      <c r="D21" s="306"/>
      <c r="E21" s="306"/>
      <c r="F21" s="306"/>
      <c r="G21" s="306"/>
      <c r="H21" s="306"/>
      <c r="I21" s="306"/>
      <c r="J21" s="306"/>
      <c r="K21" s="309"/>
    </row>
    <row r="22" spans="2:11" x14ac:dyDescent="0.35">
      <c r="B22" s="26"/>
      <c r="C22" s="302" t="s">
        <v>169</v>
      </c>
      <c r="D22" s="302"/>
      <c r="E22" s="302"/>
      <c r="F22" s="302"/>
      <c r="G22" s="302"/>
      <c r="H22" s="302"/>
      <c r="I22" s="302"/>
      <c r="J22" s="302"/>
      <c r="K22" s="303"/>
    </row>
    <row r="23" spans="2:11" x14ac:dyDescent="0.35">
      <c r="B23" s="26"/>
      <c r="C23" s="667"/>
      <c r="D23" s="668"/>
      <c r="E23" s="668"/>
      <c r="F23" s="668"/>
      <c r="G23" s="668"/>
      <c r="H23" s="668"/>
      <c r="I23" s="668"/>
      <c r="J23" s="668"/>
      <c r="K23" s="303"/>
    </row>
    <row r="24" spans="2:11" x14ac:dyDescent="0.35">
      <c r="B24" s="26"/>
      <c r="C24" s="302"/>
      <c r="D24" s="302"/>
      <c r="E24" s="302"/>
      <c r="F24" s="302"/>
      <c r="G24" s="302"/>
      <c r="H24" s="302"/>
      <c r="I24" s="302"/>
      <c r="J24" s="302"/>
      <c r="K24" s="303"/>
    </row>
    <row r="25" spans="2:11" x14ac:dyDescent="0.35">
      <c r="B25" s="26"/>
      <c r="C25" s="438" t="s">
        <v>382</v>
      </c>
      <c r="D25" s="438"/>
      <c r="E25" s="438"/>
      <c r="F25" s="438"/>
      <c r="G25" s="438"/>
      <c r="H25" s="400"/>
      <c r="I25" s="438" t="str">
        <f>"500 merkkiä ("&amp;TEXT(LEN(C26),"0")&amp;" käytetty)"</f>
        <v>500 merkkiä (0 käytetty)</v>
      </c>
      <c r="J25" s="438"/>
      <c r="K25" s="303"/>
    </row>
    <row r="26" spans="2:11" ht="138" customHeight="1" x14ac:dyDescent="0.35">
      <c r="B26" s="26"/>
      <c r="C26" s="669"/>
      <c r="D26" s="669"/>
      <c r="E26" s="669"/>
      <c r="F26" s="669"/>
      <c r="G26" s="669"/>
      <c r="H26" s="669"/>
      <c r="I26" s="669"/>
      <c r="J26" s="669"/>
      <c r="K26" s="309"/>
    </row>
    <row r="27" spans="2:11" x14ac:dyDescent="0.35">
      <c r="B27" s="257"/>
      <c r="C27" s="355"/>
      <c r="D27" s="355"/>
      <c r="E27" s="355"/>
      <c r="F27" s="355"/>
      <c r="G27" s="355"/>
      <c r="H27" s="355"/>
      <c r="I27" s="355"/>
      <c r="J27" s="355"/>
      <c r="K27" s="310"/>
    </row>
    <row r="28" spans="2:11" x14ac:dyDescent="0.35">
      <c r="B28" s="26"/>
      <c r="C28" s="306"/>
      <c r="D28" s="306"/>
      <c r="E28" s="306"/>
      <c r="F28" s="306"/>
      <c r="G28" s="306"/>
      <c r="H28" s="306"/>
      <c r="I28" s="306"/>
      <c r="J28" s="306"/>
      <c r="K28" s="309"/>
    </row>
    <row r="29" spans="2:11" x14ac:dyDescent="0.35">
      <c r="B29" s="26"/>
      <c r="C29" s="302" t="s">
        <v>170</v>
      </c>
      <c r="D29" s="302"/>
      <c r="E29" s="302"/>
      <c r="F29" s="302"/>
      <c r="G29" s="302"/>
      <c r="H29" s="302"/>
      <c r="I29" s="302"/>
      <c r="J29" s="302"/>
      <c r="K29" s="303"/>
    </row>
    <row r="30" spans="2:11" x14ac:dyDescent="0.35">
      <c r="B30" s="26"/>
      <c r="C30" s="667"/>
      <c r="D30" s="668"/>
      <c r="E30" s="668"/>
      <c r="F30" s="668"/>
      <c r="G30" s="668"/>
      <c r="H30" s="668"/>
      <c r="I30" s="668"/>
      <c r="J30" s="668"/>
      <c r="K30" s="303"/>
    </row>
    <row r="31" spans="2:11" x14ac:dyDescent="0.35">
      <c r="B31" s="26"/>
      <c r="C31" s="302"/>
      <c r="D31" s="302"/>
      <c r="E31" s="302"/>
      <c r="F31" s="302"/>
      <c r="G31" s="302"/>
      <c r="H31" s="302"/>
      <c r="I31" s="302"/>
      <c r="J31" s="302"/>
      <c r="K31" s="303"/>
    </row>
    <row r="32" spans="2:11" x14ac:dyDescent="0.35">
      <c r="B32" s="26"/>
      <c r="C32" s="438" t="s">
        <v>382</v>
      </c>
      <c r="D32" s="438"/>
      <c r="E32" s="438"/>
      <c r="F32" s="438"/>
      <c r="G32" s="438"/>
      <c r="H32" s="400"/>
      <c r="I32" s="438" t="str">
        <f>"500 merkkiä ("&amp;TEXT(LEN(C33),"0")&amp;" käytetty)"</f>
        <v>500 merkkiä (0 käytetty)</v>
      </c>
      <c r="J32" s="438"/>
      <c r="K32" s="439"/>
    </row>
    <row r="33" spans="2:11" ht="138" customHeight="1" x14ac:dyDescent="0.35">
      <c r="B33" s="26"/>
      <c r="C33" s="669"/>
      <c r="D33" s="669"/>
      <c r="E33" s="669"/>
      <c r="F33" s="669"/>
      <c r="G33" s="669"/>
      <c r="H33" s="669"/>
      <c r="I33" s="669"/>
      <c r="J33" s="669"/>
      <c r="K33" s="309"/>
    </row>
    <row r="34" spans="2:11" x14ac:dyDescent="0.35">
      <c r="B34" s="257"/>
      <c r="C34" s="355"/>
      <c r="D34" s="355"/>
      <c r="E34" s="355"/>
      <c r="F34" s="355"/>
      <c r="G34" s="355"/>
      <c r="H34" s="355"/>
      <c r="I34" s="355"/>
      <c r="J34" s="355"/>
      <c r="K34" s="310"/>
    </row>
    <row r="35" spans="2:11" x14ac:dyDescent="0.35">
      <c r="B35" s="26"/>
      <c r="C35" s="306"/>
      <c r="D35" s="306"/>
      <c r="E35" s="306"/>
      <c r="F35" s="306"/>
      <c r="G35" s="306"/>
      <c r="H35" s="306"/>
      <c r="I35" s="306"/>
      <c r="J35" s="306"/>
      <c r="K35" s="309"/>
    </row>
    <row r="36" spans="2:11" x14ac:dyDescent="0.35">
      <c r="B36" s="26"/>
      <c r="C36" s="302" t="s">
        <v>171</v>
      </c>
      <c r="D36" s="302"/>
      <c r="E36" s="302"/>
      <c r="F36" s="302"/>
      <c r="G36" s="302"/>
      <c r="H36" s="302"/>
      <c r="I36" s="302"/>
      <c r="J36" s="302"/>
      <c r="K36" s="303"/>
    </row>
    <row r="37" spans="2:11" x14ac:dyDescent="0.35">
      <c r="B37" s="26"/>
      <c r="C37" s="667"/>
      <c r="D37" s="668"/>
      <c r="E37" s="668"/>
      <c r="F37" s="668"/>
      <c r="G37" s="668"/>
      <c r="H37" s="668"/>
      <c r="I37" s="668"/>
      <c r="J37" s="668"/>
      <c r="K37" s="303"/>
    </row>
    <row r="38" spans="2:11" x14ac:dyDescent="0.35">
      <c r="B38" s="26"/>
      <c r="C38" s="302"/>
      <c r="D38" s="302"/>
      <c r="E38" s="302"/>
      <c r="F38" s="302"/>
      <c r="G38" s="302"/>
      <c r="H38" s="302"/>
      <c r="I38" s="302"/>
      <c r="J38" s="302"/>
      <c r="K38" s="303"/>
    </row>
    <row r="39" spans="2:11" x14ac:dyDescent="0.35">
      <c r="B39" s="26"/>
      <c r="C39" s="438" t="s">
        <v>382</v>
      </c>
      <c r="D39" s="438"/>
      <c r="E39" s="438"/>
      <c r="F39" s="438"/>
      <c r="G39" s="438"/>
      <c r="H39" s="400"/>
      <c r="I39" s="438" t="str">
        <f>"500 merkkiä ("&amp;TEXT(LEN(C40),"0")&amp;" käytetty)"</f>
        <v>500 merkkiä (0 käytetty)</v>
      </c>
      <c r="J39" s="438"/>
      <c r="K39" s="439"/>
    </row>
    <row r="40" spans="2:11" ht="138" customHeight="1" x14ac:dyDescent="0.35">
      <c r="B40" s="26"/>
      <c r="C40" s="664"/>
      <c r="D40" s="665"/>
      <c r="E40" s="665"/>
      <c r="F40" s="665"/>
      <c r="G40" s="665"/>
      <c r="H40" s="665"/>
      <c r="I40" s="665"/>
      <c r="J40" s="666"/>
      <c r="K40" s="309"/>
    </row>
    <row r="41" spans="2:11" x14ac:dyDescent="0.35">
      <c r="B41" s="257"/>
      <c r="C41" s="355"/>
      <c r="D41" s="355"/>
      <c r="E41" s="355"/>
      <c r="F41" s="355"/>
      <c r="G41" s="355"/>
      <c r="H41" s="355"/>
      <c r="I41" s="355"/>
      <c r="J41" s="355"/>
      <c r="K41" s="310"/>
    </row>
    <row r="42" spans="2:11" x14ac:dyDescent="0.35">
      <c r="B42" s="26"/>
      <c r="C42" s="306"/>
      <c r="D42" s="306"/>
      <c r="E42" s="306"/>
      <c r="F42" s="306"/>
      <c r="G42" s="306"/>
      <c r="H42" s="306"/>
      <c r="I42" s="306"/>
      <c r="J42" s="306"/>
      <c r="K42" s="309"/>
    </row>
    <row r="43" spans="2:11" x14ac:dyDescent="0.35">
      <c r="B43" s="26"/>
      <c r="C43" s="302" t="s">
        <v>172</v>
      </c>
      <c r="D43" s="302"/>
      <c r="E43" s="302"/>
      <c r="F43" s="302"/>
      <c r="G43" s="302"/>
      <c r="H43" s="302"/>
      <c r="I43" s="302"/>
      <c r="J43" s="302"/>
      <c r="K43" s="303"/>
    </row>
    <row r="44" spans="2:11" ht="15" customHeight="1" x14ac:dyDescent="0.35">
      <c r="B44" s="26"/>
      <c r="C44" s="603"/>
      <c r="D44" s="604"/>
      <c r="E44" s="604"/>
      <c r="F44" s="604"/>
      <c r="G44" s="604"/>
      <c r="H44" s="604"/>
      <c r="I44" s="604"/>
      <c r="J44" s="605"/>
      <c r="K44" s="303"/>
    </row>
    <row r="45" spans="2:11" x14ac:dyDescent="0.35">
      <c r="B45" s="26"/>
      <c r="C45" s="302"/>
      <c r="D45" s="302"/>
      <c r="E45" s="302"/>
      <c r="F45" s="302"/>
      <c r="G45" s="302"/>
      <c r="H45" s="302"/>
      <c r="I45" s="302"/>
      <c r="J45" s="302"/>
      <c r="K45" s="303"/>
    </row>
    <row r="46" spans="2:11" x14ac:dyDescent="0.35">
      <c r="B46" s="26"/>
      <c r="C46" s="438" t="s">
        <v>382</v>
      </c>
      <c r="D46" s="438"/>
      <c r="E46" s="438"/>
      <c r="F46" s="438"/>
      <c r="G46" s="438"/>
      <c r="H46" s="400"/>
      <c r="I46" s="438" t="str">
        <f>"500 merkkiä ("&amp;TEXT(LEN(C47),"0")&amp;" käytetty)"</f>
        <v>500 merkkiä (0 käytetty)</v>
      </c>
      <c r="J46" s="438"/>
      <c r="K46" s="439"/>
    </row>
    <row r="47" spans="2:11" ht="138" customHeight="1" x14ac:dyDescent="0.35">
      <c r="B47" s="26"/>
      <c r="C47" s="664"/>
      <c r="D47" s="665"/>
      <c r="E47" s="665"/>
      <c r="F47" s="665"/>
      <c r="G47" s="665"/>
      <c r="H47" s="665"/>
      <c r="I47" s="665"/>
      <c r="J47" s="666"/>
      <c r="K47" s="309"/>
    </row>
    <row r="48" spans="2:11" x14ac:dyDescent="0.35">
      <c r="B48" s="257"/>
      <c r="C48" s="355"/>
      <c r="D48" s="355"/>
      <c r="E48" s="355"/>
      <c r="F48" s="355"/>
      <c r="G48" s="355"/>
      <c r="H48" s="355"/>
      <c r="I48" s="355"/>
      <c r="J48" s="355"/>
      <c r="K48" s="310"/>
    </row>
    <row r="49" spans="2:11" x14ac:dyDescent="0.35">
      <c r="B49" s="26"/>
      <c r="C49" s="306"/>
      <c r="D49" s="306"/>
      <c r="E49" s="306"/>
      <c r="F49" s="306"/>
      <c r="G49" s="306"/>
      <c r="H49" s="306"/>
      <c r="I49" s="306"/>
      <c r="J49" s="306"/>
      <c r="K49" s="309"/>
    </row>
    <row r="50" spans="2:11" x14ac:dyDescent="0.35">
      <c r="B50" s="26"/>
      <c r="C50" s="302" t="s">
        <v>173</v>
      </c>
      <c r="D50" s="302"/>
      <c r="E50" s="302"/>
      <c r="F50" s="302"/>
      <c r="G50" s="302"/>
      <c r="H50" s="302"/>
      <c r="I50" s="302"/>
      <c r="J50" s="302"/>
      <c r="K50" s="303"/>
    </row>
    <row r="51" spans="2:11" x14ac:dyDescent="0.35">
      <c r="B51" s="26"/>
      <c r="C51" s="603"/>
      <c r="D51" s="604"/>
      <c r="E51" s="604"/>
      <c r="F51" s="604"/>
      <c r="G51" s="604"/>
      <c r="H51" s="604"/>
      <c r="I51" s="604"/>
      <c r="J51" s="605"/>
      <c r="K51" s="303"/>
    </row>
    <row r="52" spans="2:11" x14ac:dyDescent="0.35">
      <c r="B52" s="26"/>
      <c r="C52" s="302"/>
      <c r="D52" s="302"/>
      <c r="E52" s="302"/>
      <c r="F52" s="302"/>
      <c r="G52" s="302"/>
      <c r="H52" s="302"/>
      <c r="I52" s="302"/>
      <c r="J52" s="302"/>
      <c r="K52" s="303"/>
    </row>
    <row r="53" spans="2:11" x14ac:dyDescent="0.35">
      <c r="B53" s="26"/>
      <c r="C53" s="438" t="s">
        <v>382</v>
      </c>
      <c r="D53" s="438"/>
      <c r="E53" s="438"/>
      <c r="F53" s="438"/>
      <c r="G53" s="438"/>
      <c r="H53" s="400"/>
      <c r="I53" s="438" t="str">
        <f>"500 merkkiä ("&amp;TEXT(LEN(C54),"0")&amp;" käytetty)"</f>
        <v>500 merkkiä (0 käytetty)</v>
      </c>
      <c r="J53" s="438"/>
      <c r="K53" s="439"/>
    </row>
    <row r="54" spans="2:11" ht="138" customHeight="1" x14ac:dyDescent="0.35">
      <c r="B54" s="26"/>
      <c r="C54" s="664"/>
      <c r="D54" s="665"/>
      <c r="E54" s="665"/>
      <c r="F54" s="665"/>
      <c r="G54" s="665"/>
      <c r="H54" s="665"/>
      <c r="I54" s="665"/>
      <c r="J54" s="666"/>
      <c r="K54" s="309"/>
    </row>
    <row r="55" spans="2:11" x14ac:dyDescent="0.35">
      <c r="B55" s="257"/>
      <c r="C55" s="355"/>
      <c r="D55" s="355"/>
      <c r="E55" s="355"/>
      <c r="F55" s="355"/>
      <c r="G55" s="355"/>
      <c r="H55" s="355"/>
      <c r="I55" s="355"/>
      <c r="J55" s="355"/>
      <c r="K55" s="310"/>
    </row>
    <row r="56" spans="2:11" x14ac:dyDescent="0.35">
      <c r="B56" s="26"/>
      <c r="C56" s="302"/>
      <c r="D56" s="302"/>
      <c r="E56" s="302"/>
      <c r="F56" s="302"/>
      <c r="G56" s="302"/>
      <c r="H56" s="302"/>
      <c r="I56" s="302"/>
      <c r="J56" s="302"/>
      <c r="K56" s="303"/>
    </row>
    <row r="57" spans="2:11" x14ac:dyDescent="0.35">
      <c r="B57" s="26"/>
      <c r="C57" s="302" t="s">
        <v>174</v>
      </c>
      <c r="D57" s="302"/>
      <c r="E57" s="302"/>
      <c r="F57" s="302"/>
      <c r="G57" s="302"/>
      <c r="H57" s="302"/>
      <c r="I57" s="302"/>
      <c r="J57" s="302"/>
      <c r="K57" s="303"/>
    </row>
    <row r="58" spans="2:11" x14ac:dyDescent="0.35">
      <c r="B58" s="26"/>
      <c r="C58" s="603"/>
      <c r="D58" s="604"/>
      <c r="E58" s="604"/>
      <c r="F58" s="604"/>
      <c r="G58" s="604"/>
      <c r="H58" s="604"/>
      <c r="I58" s="604"/>
      <c r="J58" s="605"/>
      <c r="K58" s="303"/>
    </row>
    <row r="59" spans="2:11" x14ac:dyDescent="0.35">
      <c r="B59" s="26"/>
      <c r="C59" s="302"/>
      <c r="D59" s="302"/>
      <c r="E59" s="302"/>
      <c r="F59" s="302"/>
      <c r="G59" s="302"/>
      <c r="H59" s="302"/>
      <c r="I59" s="302"/>
      <c r="J59" s="302"/>
      <c r="K59" s="303"/>
    </row>
    <row r="60" spans="2:11" x14ac:dyDescent="0.35">
      <c r="B60" s="26"/>
      <c r="C60" s="438" t="s">
        <v>382</v>
      </c>
      <c r="D60" s="438"/>
      <c r="E60" s="438"/>
      <c r="F60" s="438"/>
      <c r="G60" s="438"/>
      <c r="H60" s="400"/>
      <c r="I60" s="438" t="str">
        <f>"500 merkkiä ("&amp;TEXT(LEN(C61),"0")&amp;" käytetty)"</f>
        <v>500 merkkiä (0 käytetty)</v>
      </c>
      <c r="J60" s="438"/>
      <c r="K60" s="439"/>
    </row>
    <row r="61" spans="2:11" ht="138" customHeight="1" x14ac:dyDescent="0.35">
      <c r="B61" s="26"/>
      <c r="C61" s="664"/>
      <c r="D61" s="665"/>
      <c r="E61" s="665"/>
      <c r="F61" s="665"/>
      <c r="G61" s="665"/>
      <c r="H61" s="665"/>
      <c r="I61" s="665"/>
      <c r="J61" s="666"/>
      <c r="K61" s="309"/>
    </row>
    <row r="62" spans="2:11" x14ac:dyDescent="0.35">
      <c r="B62" s="257"/>
      <c r="C62" s="355"/>
      <c r="D62" s="355"/>
      <c r="E62" s="355"/>
      <c r="F62" s="355"/>
      <c r="G62" s="355"/>
      <c r="H62" s="355"/>
      <c r="I62" s="355"/>
      <c r="J62" s="355"/>
      <c r="K62" s="310"/>
    </row>
    <row r="63" spans="2:11" x14ac:dyDescent="0.35">
      <c r="B63" s="26"/>
      <c r="C63" s="302"/>
      <c r="D63" s="302"/>
      <c r="E63" s="302"/>
      <c r="F63" s="302"/>
      <c r="G63" s="302"/>
      <c r="H63" s="302"/>
      <c r="I63" s="302"/>
      <c r="J63" s="302"/>
      <c r="K63" s="303"/>
    </row>
    <row r="64" spans="2:11" x14ac:dyDescent="0.35">
      <c r="B64" s="26"/>
      <c r="C64" s="302" t="s">
        <v>175</v>
      </c>
      <c r="D64" s="302"/>
      <c r="E64" s="302"/>
      <c r="F64" s="302"/>
      <c r="G64" s="302"/>
      <c r="H64" s="302"/>
      <c r="I64" s="302"/>
      <c r="J64" s="302"/>
      <c r="K64" s="303"/>
    </row>
    <row r="65" spans="2:11" x14ac:dyDescent="0.35">
      <c r="B65" s="26"/>
      <c r="C65" s="603"/>
      <c r="D65" s="604"/>
      <c r="E65" s="604"/>
      <c r="F65" s="604"/>
      <c r="G65" s="604"/>
      <c r="H65" s="604"/>
      <c r="I65" s="604"/>
      <c r="J65" s="605"/>
      <c r="K65" s="303"/>
    </row>
    <row r="66" spans="2:11" x14ac:dyDescent="0.35">
      <c r="B66" s="26"/>
      <c r="C66" s="302"/>
      <c r="D66" s="302"/>
      <c r="E66" s="302"/>
      <c r="F66" s="302"/>
      <c r="G66" s="302"/>
      <c r="H66" s="302"/>
      <c r="I66" s="302"/>
      <c r="J66" s="302"/>
      <c r="K66" s="303"/>
    </row>
    <row r="67" spans="2:11" x14ac:dyDescent="0.35">
      <c r="B67" s="26"/>
      <c r="C67" s="438" t="s">
        <v>382</v>
      </c>
      <c r="D67" s="438"/>
      <c r="E67" s="438"/>
      <c r="F67" s="438"/>
      <c r="G67" s="438"/>
      <c r="H67" s="400"/>
      <c r="I67" s="438" t="str">
        <f>"500 merkkiä ("&amp;TEXT(LEN(C68),"0")&amp;" käytetty)"</f>
        <v>500 merkkiä (0 käytetty)</v>
      </c>
      <c r="J67" s="438"/>
      <c r="K67" s="439"/>
    </row>
    <row r="68" spans="2:11" ht="138" customHeight="1" x14ac:dyDescent="0.35">
      <c r="B68" s="26"/>
      <c r="C68" s="664"/>
      <c r="D68" s="665"/>
      <c r="E68" s="665"/>
      <c r="F68" s="665"/>
      <c r="G68" s="665"/>
      <c r="H68" s="665"/>
      <c r="I68" s="665"/>
      <c r="J68" s="666"/>
      <c r="K68" s="309"/>
    </row>
    <row r="69" spans="2:11" x14ac:dyDescent="0.35">
      <c r="B69" s="257"/>
      <c r="C69" s="355"/>
      <c r="D69" s="355"/>
      <c r="E69" s="355"/>
      <c r="F69" s="355"/>
      <c r="G69" s="355"/>
      <c r="H69" s="355"/>
      <c r="I69" s="355"/>
      <c r="J69" s="355"/>
      <c r="K69" s="310"/>
    </row>
    <row r="70" spans="2:11" x14ac:dyDescent="0.35">
      <c r="B70" s="26"/>
      <c r="C70" s="302"/>
      <c r="D70" s="302"/>
      <c r="E70" s="302"/>
      <c r="F70" s="302"/>
      <c r="G70" s="302"/>
      <c r="H70" s="302"/>
      <c r="I70" s="302"/>
      <c r="J70" s="302"/>
      <c r="K70" s="303"/>
    </row>
    <row r="71" spans="2:11" x14ac:dyDescent="0.35">
      <c r="B71" s="26"/>
      <c r="C71" s="302" t="s">
        <v>176</v>
      </c>
      <c r="D71" s="302"/>
      <c r="E71" s="302"/>
      <c r="F71" s="302"/>
      <c r="G71" s="302"/>
      <c r="H71" s="302"/>
      <c r="I71" s="302"/>
      <c r="J71" s="302"/>
      <c r="K71" s="303"/>
    </row>
    <row r="72" spans="2:11" x14ac:dyDescent="0.35">
      <c r="B72" s="26"/>
      <c r="C72" s="603"/>
      <c r="D72" s="604"/>
      <c r="E72" s="604"/>
      <c r="F72" s="604"/>
      <c r="G72" s="604"/>
      <c r="H72" s="604"/>
      <c r="I72" s="604"/>
      <c r="J72" s="605"/>
      <c r="K72" s="303"/>
    </row>
    <row r="73" spans="2:11" x14ac:dyDescent="0.35">
      <c r="B73" s="26"/>
      <c r="C73" s="302"/>
      <c r="D73" s="302"/>
      <c r="E73" s="302"/>
      <c r="F73" s="302"/>
      <c r="G73" s="302"/>
      <c r="H73" s="302"/>
      <c r="I73" s="302"/>
      <c r="J73" s="302"/>
      <c r="K73" s="303"/>
    </row>
    <row r="74" spans="2:11" x14ac:dyDescent="0.35">
      <c r="B74" s="26"/>
      <c r="C74" s="438" t="s">
        <v>382</v>
      </c>
      <c r="D74" s="438"/>
      <c r="E74" s="438"/>
      <c r="F74" s="438"/>
      <c r="G74" s="438"/>
      <c r="H74" s="400"/>
      <c r="I74" s="438" t="str">
        <f>"500 merkkiä ("&amp;TEXT(LEN(C75),"0")&amp;" käytetty)"</f>
        <v>500 merkkiä (0 käytetty)</v>
      </c>
      <c r="J74" s="438"/>
      <c r="K74" s="439"/>
    </row>
    <row r="75" spans="2:11" ht="138" customHeight="1" x14ac:dyDescent="0.35">
      <c r="B75" s="26"/>
      <c r="C75" s="664"/>
      <c r="D75" s="665"/>
      <c r="E75" s="665"/>
      <c r="F75" s="665"/>
      <c r="G75" s="665"/>
      <c r="H75" s="665"/>
      <c r="I75" s="665"/>
      <c r="J75" s="666"/>
      <c r="K75" s="309"/>
    </row>
    <row r="76" spans="2:11" x14ac:dyDescent="0.35">
      <c r="B76" s="257"/>
      <c r="C76" s="355"/>
      <c r="D76" s="355"/>
      <c r="E76" s="355"/>
      <c r="F76" s="355"/>
      <c r="G76" s="355"/>
      <c r="H76" s="355"/>
      <c r="I76" s="355"/>
      <c r="J76" s="355"/>
      <c r="K76" s="310"/>
    </row>
    <row r="77" spans="2:11" x14ac:dyDescent="0.35">
      <c r="B77" s="26"/>
      <c r="C77" s="302"/>
      <c r="D77" s="302"/>
      <c r="E77" s="302"/>
      <c r="F77" s="302"/>
      <c r="G77" s="302"/>
      <c r="H77" s="302"/>
      <c r="I77" s="302"/>
      <c r="J77" s="302"/>
      <c r="K77" s="303"/>
    </row>
    <row r="78" spans="2:11" x14ac:dyDescent="0.35">
      <c r="B78" s="26"/>
      <c r="C78" s="302" t="s">
        <v>177</v>
      </c>
      <c r="D78" s="302"/>
      <c r="E78" s="302"/>
      <c r="F78" s="302"/>
      <c r="G78" s="302"/>
      <c r="H78" s="302"/>
      <c r="I78" s="302"/>
      <c r="J78" s="302"/>
      <c r="K78" s="303"/>
    </row>
    <row r="79" spans="2:11" x14ac:dyDescent="0.35">
      <c r="B79" s="26"/>
      <c r="C79" s="603"/>
      <c r="D79" s="604"/>
      <c r="E79" s="604"/>
      <c r="F79" s="604"/>
      <c r="G79" s="604"/>
      <c r="H79" s="604"/>
      <c r="I79" s="604"/>
      <c r="J79" s="605"/>
      <c r="K79" s="303"/>
    </row>
    <row r="80" spans="2:11" x14ac:dyDescent="0.35">
      <c r="B80" s="26"/>
      <c r="C80" s="302"/>
      <c r="D80" s="302"/>
      <c r="E80" s="302"/>
      <c r="F80" s="302"/>
      <c r="G80" s="302"/>
      <c r="H80" s="302"/>
      <c r="I80" s="302"/>
      <c r="J80" s="302"/>
      <c r="K80" s="303"/>
    </row>
    <row r="81" spans="2:11" x14ac:dyDescent="0.35">
      <c r="B81" s="26"/>
      <c r="C81" s="438" t="s">
        <v>382</v>
      </c>
      <c r="D81" s="438"/>
      <c r="E81" s="438"/>
      <c r="F81" s="438"/>
      <c r="G81" s="438"/>
      <c r="H81" s="400"/>
      <c r="I81" s="438" t="str">
        <f>"500 merkkiä ("&amp;TEXT(LEN(C82),"0")&amp;" käytetty)"</f>
        <v>500 merkkiä (0 käytetty)</v>
      </c>
      <c r="J81" s="438"/>
      <c r="K81" s="439"/>
    </row>
    <row r="82" spans="2:11" ht="138" customHeight="1" x14ac:dyDescent="0.35">
      <c r="B82" s="26"/>
      <c r="C82" s="664"/>
      <c r="D82" s="665"/>
      <c r="E82" s="665"/>
      <c r="F82" s="665"/>
      <c r="G82" s="665"/>
      <c r="H82" s="665"/>
      <c r="I82" s="665"/>
      <c r="J82" s="666"/>
      <c r="K82" s="309"/>
    </row>
    <row r="83" spans="2:11" x14ac:dyDescent="0.35">
      <c r="B83" s="257"/>
      <c r="C83" s="355"/>
      <c r="D83" s="355"/>
      <c r="E83" s="355"/>
      <c r="F83" s="355"/>
      <c r="G83" s="355"/>
      <c r="H83" s="355"/>
      <c r="I83" s="355"/>
      <c r="J83" s="355"/>
      <c r="K83" s="310"/>
    </row>
    <row r="84" spans="2:11" x14ac:dyDescent="0.35">
      <c r="B84" s="26"/>
      <c r="C84" s="302"/>
      <c r="D84" s="302"/>
      <c r="E84" s="302"/>
      <c r="F84" s="302"/>
      <c r="G84" s="302"/>
      <c r="H84" s="302"/>
      <c r="I84" s="302"/>
      <c r="J84" s="302"/>
      <c r="K84" s="303"/>
    </row>
    <row r="85" spans="2:11" x14ac:dyDescent="0.35">
      <c r="B85" s="26"/>
      <c r="C85" s="302" t="s">
        <v>178</v>
      </c>
      <c r="D85" s="302"/>
      <c r="E85" s="302"/>
      <c r="F85" s="302"/>
      <c r="G85" s="302"/>
      <c r="H85" s="302"/>
      <c r="I85" s="302"/>
      <c r="J85" s="302"/>
      <c r="K85" s="303"/>
    </row>
    <row r="86" spans="2:11" x14ac:dyDescent="0.35">
      <c r="B86" s="26"/>
      <c r="C86" s="603"/>
      <c r="D86" s="604"/>
      <c r="E86" s="604"/>
      <c r="F86" s="604"/>
      <c r="G86" s="604"/>
      <c r="H86" s="604"/>
      <c r="I86" s="604"/>
      <c r="J86" s="605"/>
      <c r="K86" s="303"/>
    </row>
    <row r="87" spans="2:11" x14ac:dyDescent="0.35">
      <c r="B87" s="26"/>
      <c r="C87" s="302"/>
      <c r="D87" s="302"/>
      <c r="E87" s="302"/>
      <c r="F87" s="302"/>
      <c r="G87" s="302"/>
      <c r="H87" s="302"/>
      <c r="I87" s="302"/>
      <c r="J87" s="302"/>
      <c r="K87" s="303"/>
    </row>
    <row r="88" spans="2:11" x14ac:dyDescent="0.35">
      <c r="B88" s="26"/>
      <c r="C88" s="438" t="s">
        <v>382</v>
      </c>
      <c r="D88" s="438"/>
      <c r="E88" s="438"/>
      <c r="F88" s="438"/>
      <c r="G88" s="438"/>
      <c r="H88" s="400"/>
      <c r="I88" s="438" t="str">
        <f>"500 merkkiä ("&amp;TEXT(LEN(C89),"0")&amp;" käytetty)"</f>
        <v>500 merkkiä (0 käytetty)</v>
      </c>
      <c r="J88" s="438"/>
      <c r="K88" s="439"/>
    </row>
    <row r="89" spans="2:11" ht="138" customHeight="1" x14ac:dyDescent="0.35">
      <c r="B89" s="26"/>
      <c r="C89" s="664"/>
      <c r="D89" s="665"/>
      <c r="E89" s="665"/>
      <c r="F89" s="665"/>
      <c r="G89" s="665"/>
      <c r="H89" s="665"/>
      <c r="I89" s="665"/>
      <c r="J89" s="666"/>
      <c r="K89" s="309"/>
    </row>
    <row r="90" spans="2:11" x14ac:dyDescent="0.35">
      <c r="B90" s="257"/>
      <c r="C90" s="355"/>
      <c r="D90" s="355"/>
      <c r="E90" s="355"/>
      <c r="F90" s="355"/>
      <c r="G90" s="355"/>
      <c r="H90" s="355"/>
      <c r="I90" s="355"/>
      <c r="J90" s="355"/>
      <c r="K90" s="310"/>
    </row>
    <row r="91" spans="2:11" x14ac:dyDescent="0.35">
      <c r="B91" s="26"/>
      <c r="C91" s="302"/>
      <c r="D91" s="302"/>
      <c r="E91" s="302"/>
      <c r="F91" s="302"/>
      <c r="G91" s="302"/>
      <c r="H91" s="302"/>
      <c r="I91" s="302"/>
      <c r="J91" s="302"/>
      <c r="K91" s="303"/>
    </row>
    <row r="92" spans="2:11" x14ac:dyDescent="0.35">
      <c r="B92" s="26"/>
      <c r="C92" s="302" t="s">
        <v>179</v>
      </c>
      <c r="D92" s="302"/>
      <c r="E92" s="302"/>
      <c r="F92" s="302"/>
      <c r="G92" s="302"/>
      <c r="H92" s="302"/>
      <c r="I92" s="302"/>
      <c r="J92" s="302"/>
      <c r="K92" s="303"/>
    </row>
    <row r="93" spans="2:11" x14ac:dyDescent="0.35">
      <c r="B93" s="26"/>
      <c r="C93" s="603"/>
      <c r="D93" s="604"/>
      <c r="E93" s="604"/>
      <c r="F93" s="604"/>
      <c r="G93" s="604"/>
      <c r="H93" s="604"/>
      <c r="I93" s="604"/>
      <c r="J93" s="605"/>
      <c r="K93" s="303"/>
    </row>
    <row r="94" spans="2:11" x14ac:dyDescent="0.35">
      <c r="B94" s="26"/>
      <c r="C94" s="302"/>
      <c r="D94" s="302"/>
      <c r="E94" s="302"/>
      <c r="F94" s="302"/>
      <c r="G94" s="302"/>
      <c r="H94" s="302"/>
      <c r="I94" s="302"/>
      <c r="J94" s="302"/>
      <c r="K94" s="303"/>
    </row>
    <row r="95" spans="2:11" x14ac:dyDescent="0.35">
      <c r="B95" s="26"/>
      <c r="C95" s="438" t="s">
        <v>382</v>
      </c>
      <c r="D95" s="438"/>
      <c r="E95" s="438"/>
      <c r="F95" s="438"/>
      <c r="G95" s="438"/>
      <c r="H95" s="400"/>
      <c r="I95" s="438" t="str">
        <f>"500 merkkiä ("&amp;TEXT(LEN(C96),"0")&amp;" käytetty)"</f>
        <v>500 merkkiä (0 käytetty)</v>
      </c>
      <c r="J95" s="438"/>
      <c r="K95" s="439"/>
    </row>
    <row r="96" spans="2:11" ht="138" customHeight="1" x14ac:dyDescent="0.35">
      <c r="B96" s="26"/>
      <c r="C96" s="664"/>
      <c r="D96" s="665"/>
      <c r="E96" s="665"/>
      <c r="F96" s="665"/>
      <c r="G96" s="665"/>
      <c r="H96" s="665"/>
      <c r="I96" s="665"/>
      <c r="J96" s="666"/>
      <c r="K96" s="309"/>
    </row>
    <row r="97" spans="2:11" x14ac:dyDescent="0.35">
      <c r="B97" s="257"/>
      <c r="C97" s="355"/>
      <c r="D97" s="355"/>
      <c r="E97" s="355"/>
      <c r="F97" s="355"/>
      <c r="G97" s="355"/>
      <c r="H97" s="355"/>
      <c r="I97" s="355"/>
      <c r="J97" s="355"/>
      <c r="K97" s="310"/>
    </row>
    <row r="98" spans="2:11" x14ac:dyDescent="0.35">
      <c r="B98" s="26"/>
      <c r="C98" s="302"/>
      <c r="D98" s="302"/>
      <c r="E98" s="302"/>
      <c r="F98" s="302"/>
      <c r="G98" s="302"/>
      <c r="H98" s="302"/>
      <c r="I98" s="302"/>
      <c r="J98" s="302"/>
      <c r="K98" s="303"/>
    </row>
    <row r="99" spans="2:11" x14ac:dyDescent="0.35">
      <c r="B99" s="26"/>
      <c r="C99" s="302" t="s">
        <v>180</v>
      </c>
      <c r="D99" s="302"/>
      <c r="E99" s="302"/>
      <c r="F99" s="302"/>
      <c r="G99" s="302"/>
      <c r="H99" s="302"/>
      <c r="I99" s="302"/>
      <c r="J99" s="302"/>
      <c r="K99" s="303"/>
    </row>
    <row r="100" spans="2:11" x14ac:dyDescent="0.35">
      <c r="B100" s="26"/>
      <c r="C100" s="603"/>
      <c r="D100" s="604"/>
      <c r="E100" s="604"/>
      <c r="F100" s="604"/>
      <c r="G100" s="604"/>
      <c r="H100" s="604"/>
      <c r="I100" s="604"/>
      <c r="J100" s="605"/>
      <c r="K100" s="303"/>
    </row>
    <row r="101" spans="2:11" x14ac:dyDescent="0.35">
      <c r="B101" s="26"/>
      <c r="C101" s="302"/>
      <c r="D101" s="302"/>
      <c r="E101" s="302"/>
      <c r="F101" s="302"/>
      <c r="G101" s="302"/>
      <c r="H101" s="302"/>
      <c r="I101" s="302"/>
      <c r="J101" s="302"/>
      <c r="K101" s="303"/>
    </row>
    <row r="102" spans="2:11" x14ac:dyDescent="0.35">
      <c r="B102" s="26"/>
      <c r="C102" s="438" t="s">
        <v>382</v>
      </c>
      <c r="D102" s="438"/>
      <c r="E102" s="438"/>
      <c r="F102" s="438"/>
      <c r="G102" s="438"/>
      <c r="H102" s="400"/>
      <c r="I102" s="438" t="str">
        <f>"500 merkkiä ("&amp;TEXT(LEN(C103),"0")&amp;" käytetty)"</f>
        <v>500 merkkiä (0 käytetty)</v>
      </c>
      <c r="J102" s="438"/>
      <c r="K102" s="439"/>
    </row>
    <row r="103" spans="2:11" ht="138" customHeight="1" x14ac:dyDescent="0.35">
      <c r="B103" s="26"/>
      <c r="C103" s="664"/>
      <c r="D103" s="665"/>
      <c r="E103" s="665"/>
      <c r="F103" s="665"/>
      <c r="G103" s="665"/>
      <c r="H103" s="665"/>
      <c r="I103" s="665"/>
      <c r="J103" s="666"/>
      <c r="K103" s="309"/>
    </row>
    <row r="104" spans="2:11" x14ac:dyDescent="0.35">
      <c r="B104" s="257"/>
      <c r="C104" s="355"/>
      <c r="D104" s="355"/>
      <c r="E104" s="355"/>
      <c r="F104" s="355"/>
      <c r="G104" s="355"/>
      <c r="H104" s="355"/>
      <c r="I104" s="355"/>
      <c r="J104" s="355"/>
      <c r="K104" s="310"/>
    </row>
  </sheetData>
  <sheetProtection sheet="1" selectLockedCells="1"/>
  <mergeCells count="31">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Aloita tästä'!A1" display="PALAA TÄSTÄ KANSISIVULLE" xr:uid="{00000000-0004-0000-04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topLeftCell="A4"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272</v>
      </c>
    </row>
    <row r="2" spans="1:18" ht="16.149999999999999" customHeight="1" x14ac:dyDescent="0.35">
      <c r="A2" s="11"/>
    </row>
    <row r="3" spans="1:18" s="172" customFormat="1" ht="33" customHeight="1" x14ac:dyDescent="0.35">
      <c r="B3" s="663" t="s">
        <v>511</v>
      </c>
      <c r="C3" s="663"/>
      <c r="D3" s="663"/>
      <c r="E3" s="663"/>
      <c r="F3" s="663"/>
      <c r="G3" s="663"/>
      <c r="H3" s="663"/>
      <c r="I3" s="663"/>
      <c r="J3" s="663"/>
      <c r="K3" s="663"/>
    </row>
    <row r="4" spans="1:18" s="172" customFormat="1" x14ac:dyDescent="0.35"/>
    <row r="5" spans="1:18" x14ac:dyDescent="0.35">
      <c r="B5" s="315"/>
      <c r="C5" s="323"/>
      <c r="D5" s="68"/>
      <c r="E5" s="69"/>
      <c r="F5" s="69"/>
      <c r="G5" s="69"/>
      <c r="H5" s="69"/>
      <c r="I5" s="69"/>
      <c r="J5" s="69"/>
      <c r="K5" s="70"/>
      <c r="L5" s="172"/>
      <c r="M5" s="639" t="s">
        <v>88</v>
      </c>
      <c r="N5" s="640"/>
      <c r="O5" s="641"/>
      <c r="P5" s="172"/>
      <c r="Q5" s="172"/>
      <c r="R5" s="172"/>
    </row>
    <row r="6" spans="1:18" x14ac:dyDescent="0.35">
      <c r="B6" s="316"/>
      <c r="C6" s="385" t="s">
        <v>271</v>
      </c>
      <c r="D6" s="73"/>
      <c r="E6" s="302"/>
      <c r="F6" s="302"/>
      <c r="G6" s="302"/>
      <c r="H6" s="302"/>
      <c r="I6" s="302"/>
      <c r="J6" s="302"/>
      <c r="K6" s="303"/>
      <c r="L6" s="172"/>
      <c r="M6" s="172"/>
      <c r="N6" s="172"/>
      <c r="O6" s="172"/>
      <c r="P6" s="172"/>
      <c r="Q6" s="172"/>
      <c r="R6" s="172"/>
    </row>
    <row r="7" spans="1:18" ht="16.149999999999999" customHeight="1" x14ac:dyDescent="0.35">
      <c r="B7" s="316"/>
      <c r="C7" s="314"/>
      <c r="D7" s="73"/>
      <c r="E7" s="295"/>
      <c r="F7" s="295"/>
      <c r="G7" s="295"/>
      <c r="H7" s="295"/>
      <c r="I7" s="295"/>
      <c r="J7" s="295"/>
      <c r="K7" s="296"/>
      <c r="L7" s="172"/>
      <c r="M7" s="172"/>
      <c r="N7" s="172"/>
      <c r="O7" s="172"/>
      <c r="P7" s="172"/>
      <c r="Q7" s="172"/>
      <c r="R7" s="172"/>
    </row>
    <row r="8" spans="1:18" ht="16.149999999999999" customHeight="1" x14ac:dyDescent="0.35">
      <c r="B8" s="317"/>
      <c r="C8" s="320" t="s">
        <v>228</v>
      </c>
      <c r="D8" s="295"/>
      <c r="E8" s="295"/>
      <c r="F8" s="295"/>
      <c r="G8" s="295"/>
      <c r="H8" s="295"/>
      <c r="I8" s="295"/>
      <c r="J8" s="295"/>
      <c r="K8" s="296"/>
      <c r="L8" s="172"/>
      <c r="M8" s="172"/>
      <c r="N8" s="172"/>
      <c r="O8" s="172"/>
      <c r="P8" s="172"/>
      <c r="Q8" s="172"/>
      <c r="R8" s="172"/>
    </row>
    <row r="9" spans="1:18" ht="16.149999999999999" customHeight="1" x14ac:dyDescent="0.35">
      <c r="B9" s="319"/>
      <c r="C9" s="603"/>
      <c r="D9" s="670"/>
      <c r="E9" s="670"/>
      <c r="F9" s="670"/>
      <c r="G9" s="670"/>
      <c r="H9" s="670"/>
      <c r="I9" s="670"/>
      <c r="J9" s="671"/>
      <c r="K9" s="296"/>
      <c r="L9" s="172"/>
      <c r="M9" s="495"/>
      <c r="N9" s="495"/>
      <c r="O9" s="495"/>
      <c r="P9" s="495"/>
      <c r="Q9" s="495"/>
      <c r="R9" s="495"/>
    </row>
    <row r="10" spans="1:18" ht="16.149999999999999" customHeight="1" x14ac:dyDescent="0.35">
      <c r="B10" s="317"/>
      <c r="C10" s="69"/>
      <c r="D10" s="295"/>
      <c r="E10" s="295"/>
      <c r="F10" s="295"/>
      <c r="G10" s="295"/>
      <c r="H10" s="295"/>
      <c r="I10" s="295"/>
      <c r="J10" s="295"/>
      <c r="K10" s="296"/>
      <c r="L10" s="172"/>
      <c r="M10" s="495"/>
      <c r="N10" s="495"/>
      <c r="O10" s="495"/>
      <c r="P10" s="495"/>
      <c r="Q10" s="495"/>
      <c r="R10" s="495"/>
    </row>
    <row r="11" spans="1:18" ht="16.149999999999999" customHeight="1" x14ac:dyDescent="0.35">
      <c r="B11" s="317"/>
      <c r="C11" s="320" t="s">
        <v>381</v>
      </c>
      <c r="D11" s="295"/>
      <c r="E11" s="295"/>
      <c r="F11" s="295"/>
      <c r="G11" s="295"/>
      <c r="H11" s="440"/>
      <c r="I11" s="295" t="str">
        <f>"500 merkkiä ("&amp;TEXT(LEN(C12),"0")&amp;" käytetty)"</f>
        <v>500 merkkiä (0 käytetty)</v>
      </c>
      <c r="J11" s="295"/>
      <c r="K11" s="296"/>
      <c r="L11" s="172"/>
      <c r="M11" s="495"/>
      <c r="N11" s="495"/>
      <c r="O11" s="495"/>
      <c r="P11" s="495"/>
      <c r="Q11" s="495"/>
      <c r="R11" s="495"/>
    </row>
    <row r="12" spans="1:18" ht="138" customHeight="1" x14ac:dyDescent="0.35">
      <c r="B12" s="319"/>
      <c r="C12" s="664"/>
      <c r="D12" s="665"/>
      <c r="E12" s="665"/>
      <c r="F12" s="665"/>
      <c r="G12" s="665"/>
      <c r="H12" s="665"/>
      <c r="I12" s="665"/>
      <c r="J12" s="666"/>
      <c r="K12" s="297"/>
      <c r="L12" s="172"/>
      <c r="M12" s="495"/>
      <c r="N12" s="495"/>
      <c r="O12" s="495"/>
      <c r="P12" s="495"/>
      <c r="Q12" s="495"/>
      <c r="R12" s="495"/>
    </row>
    <row r="13" spans="1:18" ht="16.149999999999999" customHeight="1" x14ac:dyDescent="0.35">
      <c r="B13" s="294"/>
      <c r="C13" s="321"/>
      <c r="D13" s="298"/>
      <c r="E13" s="298"/>
      <c r="F13" s="298"/>
      <c r="G13" s="298"/>
      <c r="H13" s="298"/>
      <c r="I13" s="298"/>
      <c r="J13" s="298"/>
      <c r="K13" s="297"/>
      <c r="L13" s="172"/>
      <c r="M13" s="172"/>
      <c r="N13" s="172"/>
      <c r="O13" s="172"/>
      <c r="P13" s="172"/>
      <c r="Q13" s="172"/>
      <c r="R13" s="172"/>
    </row>
    <row r="14" spans="1:18" ht="16.149999999999999" customHeight="1" x14ac:dyDescent="0.35">
      <c r="B14" s="317"/>
      <c r="C14" s="320" t="s">
        <v>232</v>
      </c>
      <c r="D14" s="295"/>
      <c r="E14" s="295"/>
      <c r="F14" s="295"/>
      <c r="G14" s="295"/>
      <c r="H14" s="295"/>
      <c r="I14" s="295"/>
      <c r="J14" s="295"/>
      <c r="K14" s="296"/>
      <c r="L14" s="172"/>
      <c r="M14" s="172"/>
      <c r="N14" s="172"/>
      <c r="O14" s="172"/>
      <c r="P14" s="172"/>
      <c r="Q14" s="172"/>
      <c r="R14" s="172"/>
    </row>
    <row r="15" spans="1:18" ht="16.149999999999999" customHeight="1" x14ac:dyDescent="0.35">
      <c r="B15" s="322"/>
      <c r="C15" s="603"/>
      <c r="D15" s="670"/>
      <c r="E15" s="670"/>
      <c r="F15" s="670"/>
      <c r="G15" s="670"/>
      <c r="H15" s="670"/>
      <c r="I15" s="670"/>
      <c r="J15" s="671"/>
      <c r="K15" s="296"/>
      <c r="L15" s="172"/>
      <c r="M15" s="172"/>
      <c r="N15" s="172"/>
      <c r="O15" s="172"/>
      <c r="P15" s="172"/>
      <c r="Q15" s="172"/>
      <c r="R15" s="172"/>
    </row>
    <row r="16" spans="1:18" ht="16.149999999999999" customHeight="1" x14ac:dyDescent="0.35">
      <c r="B16" s="317"/>
      <c r="C16" s="69"/>
      <c r="D16" s="295"/>
      <c r="E16" s="295"/>
      <c r="F16" s="295"/>
      <c r="G16" s="295"/>
      <c r="H16" s="295"/>
      <c r="I16" s="295"/>
      <c r="J16" s="295"/>
      <c r="K16" s="296"/>
      <c r="L16" s="172"/>
      <c r="M16" s="172"/>
      <c r="N16" s="172"/>
      <c r="O16" s="172"/>
      <c r="P16" s="172"/>
      <c r="Q16" s="172"/>
      <c r="R16" s="172"/>
    </row>
    <row r="17" spans="2:18" ht="16.149999999999999" customHeight="1" x14ac:dyDescent="0.35">
      <c r="B17" s="317"/>
      <c r="C17" s="320" t="s">
        <v>381</v>
      </c>
      <c r="D17" s="438"/>
      <c r="E17" s="438"/>
      <c r="F17" s="438"/>
      <c r="G17" s="438"/>
      <c r="H17" s="440"/>
      <c r="I17" s="438" t="str">
        <f>"500 merkkiä ("&amp;TEXT(LEN(C18),"0")&amp;" käytetty)"</f>
        <v>500 merkkiä (0 käytetty)</v>
      </c>
      <c r="J17" s="438"/>
      <c r="K17" s="296"/>
      <c r="L17" s="172"/>
      <c r="M17" s="172"/>
      <c r="N17" s="172"/>
      <c r="O17" s="172"/>
      <c r="P17" s="172"/>
      <c r="Q17" s="172"/>
      <c r="R17" s="172"/>
    </row>
    <row r="18" spans="2:18" ht="138" customHeight="1" x14ac:dyDescent="0.35">
      <c r="B18" s="319"/>
      <c r="C18" s="664"/>
      <c r="D18" s="665"/>
      <c r="E18" s="665"/>
      <c r="F18" s="665"/>
      <c r="G18" s="665"/>
      <c r="H18" s="665"/>
      <c r="I18" s="665"/>
      <c r="J18" s="666"/>
      <c r="K18" s="309"/>
      <c r="L18" s="172"/>
      <c r="M18" s="172"/>
      <c r="N18" s="172"/>
      <c r="O18" s="172"/>
      <c r="P18" s="172"/>
      <c r="Q18" s="172"/>
      <c r="R18" s="172"/>
    </row>
    <row r="19" spans="2:18" ht="16.149999999999999" customHeight="1" x14ac:dyDescent="0.35">
      <c r="B19" s="294"/>
      <c r="C19" s="321"/>
      <c r="D19" s="298"/>
      <c r="E19" s="298"/>
      <c r="F19" s="298"/>
      <c r="G19" s="298"/>
      <c r="H19" s="298"/>
      <c r="I19" s="298"/>
      <c r="J19" s="298"/>
      <c r="K19" s="297"/>
      <c r="L19" s="172"/>
      <c r="M19" s="172"/>
      <c r="N19" s="172"/>
      <c r="O19" s="172"/>
      <c r="P19" s="172"/>
      <c r="Q19" s="172"/>
      <c r="R19" s="172"/>
    </row>
    <row r="20" spans="2:18" ht="16.149999999999999" customHeight="1" x14ac:dyDescent="0.35">
      <c r="B20" s="317"/>
      <c r="C20" s="320" t="s">
        <v>243</v>
      </c>
      <c r="D20" s="295"/>
      <c r="E20" s="295"/>
      <c r="F20" s="295"/>
      <c r="G20" s="295"/>
      <c r="H20" s="295"/>
      <c r="I20" s="295"/>
      <c r="J20" s="295"/>
      <c r="K20" s="296"/>
      <c r="L20" s="172"/>
      <c r="M20" s="172"/>
      <c r="N20" s="172"/>
      <c r="O20" s="172"/>
      <c r="P20" s="172"/>
      <c r="Q20" s="172"/>
      <c r="R20" s="172"/>
    </row>
    <row r="21" spans="2:18" ht="16.149999999999999" customHeight="1" x14ac:dyDescent="0.35">
      <c r="B21" s="322"/>
      <c r="C21" s="603"/>
      <c r="D21" s="670"/>
      <c r="E21" s="670"/>
      <c r="F21" s="670"/>
      <c r="G21" s="670"/>
      <c r="H21" s="670"/>
      <c r="I21" s="670"/>
      <c r="J21" s="671"/>
      <c r="K21" s="296"/>
      <c r="L21" s="172"/>
      <c r="M21" s="172"/>
      <c r="N21" s="172"/>
      <c r="O21" s="172"/>
      <c r="P21" s="172"/>
      <c r="Q21" s="172"/>
      <c r="R21" s="172"/>
    </row>
    <row r="22" spans="2:18" ht="16.149999999999999" customHeight="1" x14ac:dyDescent="0.35">
      <c r="B22" s="317"/>
      <c r="C22" s="69"/>
      <c r="D22" s="295"/>
      <c r="E22" s="295"/>
      <c r="F22" s="295"/>
      <c r="G22" s="295"/>
      <c r="H22" s="295"/>
      <c r="I22" s="295"/>
      <c r="J22" s="295"/>
      <c r="K22" s="296"/>
      <c r="L22" s="172"/>
      <c r="M22" s="172"/>
      <c r="N22" s="172"/>
      <c r="O22" s="172"/>
      <c r="P22" s="172"/>
      <c r="Q22" s="172"/>
      <c r="R22" s="172"/>
    </row>
    <row r="23" spans="2:18" ht="16.149999999999999" customHeight="1" x14ac:dyDescent="0.35">
      <c r="B23" s="317"/>
      <c r="C23" s="320" t="s">
        <v>381</v>
      </c>
      <c r="D23" s="438"/>
      <c r="E23" s="438"/>
      <c r="F23" s="438"/>
      <c r="G23" s="438"/>
      <c r="H23" s="440"/>
      <c r="I23" s="438" t="str">
        <f>"500 merkkiä ("&amp;TEXT(LEN(C24),"0")&amp;" käytetty)"</f>
        <v>500 merkkiä (0 käytetty)</v>
      </c>
      <c r="J23" s="438"/>
      <c r="K23" s="296"/>
      <c r="L23" s="172"/>
      <c r="M23" s="172"/>
      <c r="N23" s="172"/>
      <c r="O23" s="172"/>
      <c r="P23" s="172"/>
      <c r="Q23" s="172"/>
      <c r="R23" s="172"/>
    </row>
    <row r="24" spans="2:18" ht="138" customHeight="1" x14ac:dyDescent="0.35">
      <c r="B24" s="319"/>
      <c r="C24" s="664"/>
      <c r="D24" s="665"/>
      <c r="E24" s="665"/>
      <c r="F24" s="665"/>
      <c r="G24" s="665"/>
      <c r="H24" s="665"/>
      <c r="I24" s="665"/>
      <c r="J24" s="666"/>
      <c r="K24" s="309"/>
      <c r="L24" s="172"/>
      <c r="M24" s="172"/>
      <c r="N24" s="172"/>
      <c r="O24" s="172"/>
      <c r="P24" s="172"/>
      <c r="Q24" s="172"/>
      <c r="R24" s="172"/>
    </row>
    <row r="25" spans="2:18" ht="16.149999999999999" customHeight="1" x14ac:dyDescent="0.35">
      <c r="B25" s="294"/>
      <c r="C25" s="321"/>
      <c r="D25" s="298"/>
      <c r="E25" s="298"/>
      <c r="F25" s="298"/>
      <c r="G25" s="298"/>
      <c r="H25" s="298"/>
      <c r="I25" s="298"/>
      <c r="J25" s="298"/>
      <c r="K25" s="297"/>
      <c r="L25" s="172"/>
      <c r="M25" s="172"/>
      <c r="N25" s="172"/>
      <c r="O25" s="172"/>
      <c r="P25" s="172"/>
      <c r="Q25" s="172"/>
      <c r="R25" s="172"/>
    </row>
    <row r="26" spans="2:18" ht="16.149999999999999" customHeight="1" x14ac:dyDescent="0.35">
      <c r="B26" s="317"/>
      <c r="C26" s="320" t="s">
        <v>242</v>
      </c>
      <c r="D26" s="295"/>
      <c r="E26" s="295"/>
      <c r="F26" s="295"/>
      <c r="G26" s="295"/>
      <c r="H26" s="295"/>
      <c r="I26" s="295"/>
      <c r="J26" s="295"/>
      <c r="K26" s="296"/>
      <c r="L26" s="172"/>
      <c r="M26" s="172"/>
      <c r="N26" s="172"/>
      <c r="O26" s="172"/>
      <c r="P26" s="172"/>
      <c r="Q26" s="172"/>
      <c r="R26" s="172"/>
    </row>
    <row r="27" spans="2:18" ht="16.149999999999999" customHeight="1" x14ac:dyDescent="0.35">
      <c r="B27" s="322"/>
      <c r="C27" s="603"/>
      <c r="D27" s="670"/>
      <c r="E27" s="670"/>
      <c r="F27" s="670"/>
      <c r="G27" s="670"/>
      <c r="H27" s="670"/>
      <c r="I27" s="670"/>
      <c r="J27" s="671"/>
      <c r="K27" s="296"/>
      <c r="L27" s="172"/>
      <c r="M27" s="172"/>
      <c r="N27" s="172"/>
      <c r="O27" s="172"/>
      <c r="P27" s="172"/>
      <c r="Q27" s="172"/>
      <c r="R27" s="172"/>
    </row>
    <row r="28" spans="2:18" ht="16.149999999999999" customHeight="1" x14ac:dyDescent="0.35">
      <c r="B28" s="317"/>
      <c r="C28" s="69"/>
      <c r="D28" s="295"/>
      <c r="E28" s="295"/>
      <c r="F28" s="295"/>
      <c r="G28" s="295"/>
      <c r="H28" s="295"/>
      <c r="I28" s="295"/>
      <c r="J28" s="295"/>
      <c r="K28" s="296"/>
      <c r="L28" s="172"/>
      <c r="M28" s="172"/>
      <c r="N28" s="172"/>
      <c r="O28" s="172"/>
      <c r="P28" s="172"/>
      <c r="Q28" s="172"/>
      <c r="R28" s="172"/>
    </row>
    <row r="29" spans="2:18" ht="16.149999999999999" customHeight="1" x14ac:dyDescent="0.35">
      <c r="B29" s="317"/>
      <c r="C29" s="320" t="s">
        <v>381</v>
      </c>
      <c r="D29" s="438"/>
      <c r="E29" s="438"/>
      <c r="F29" s="438"/>
      <c r="G29" s="438"/>
      <c r="H29" s="440"/>
      <c r="I29" s="438" t="str">
        <f>"500 merkkiä ("&amp;TEXT(LEN(C30),"0")&amp;" käytetty)"</f>
        <v>500 merkkiä (0 käytetty)</v>
      </c>
      <c r="J29" s="438"/>
      <c r="K29" s="296"/>
      <c r="L29" s="172"/>
      <c r="M29" s="172"/>
      <c r="N29" s="172"/>
      <c r="O29" s="172"/>
      <c r="P29" s="172"/>
      <c r="Q29" s="172"/>
      <c r="R29" s="172"/>
    </row>
    <row r="30" spans="2:18" ht="138" customHeight="1" x14ac:dyDescent="0.35">
      <c r="B30" s="319"/>
      <c r="C30" s="664"/>
      <c r="D30" s="665"/>
      <c r="E30" s="665"/>
      <c r="F30" s="665"/>
      <c r="G30" s="665"/>
      <c r="H30" s="665"/>
      <c r="I30" s="665"/>
      <c r="J30" s="666"/>
      <c r="K30" s="309"/>
      <c r="L30" s="172"/>
      <c r="M30" s="172"/>
      <c r="N30" s="172"/>
      <c r="O30" s="172"/>
      <c r="P30" s="172"/>
      <c r="Q30" s="172"/>
      <c r="R30" s="172"/>
    </row>
    <row r="31" spans="2:18" ht="16.149999999999999" customHeight="1" x14ac:dyDescent="0.35">
      <c r="B31" s="294"/>
      <c r="C31" s="321"/>
      <c r="D31" s="298"/>
      <c r="E31" s="298"/>
      <c r="F31" s="298"/>
      <c r="G31" s="298"/>
      <c r="H31" s="298"/>
      <c r="I31" s="298"/>
      <c r="J31" s="298"/>
      <c r="K31" s="297"/>
      <c r="L31" s="172"/>
      <c r="M31" s="172"/>
      <c r="N31" s="172"/>
      <c r="O31" s="172"/>
      <c r="P31" s="172"/>
      <c r="Q31" s="172"/>
      <c r="R31" s="172"/>
    </row>
    <row r="32" spans="2:18" ht="16.149999999999999" customHeight="1" x14ac:dyDescent="0.35">
      <c r="B32" s="317"/>
      <c r="C32" s="320" t="s">
        <v>241</v>
      </c>
      <c r="D32" s="295"/>
      <c r="E32" s="295"/>
      <c r="F32" s="295"/>
      <c r="G32" s="295"/>
      <c r="H32" s="295"/>
      <c r="I32" s="295"/>
      <c r="J32" s="295"/>
      <c r="K32" s="296"/>
      <c r="L32" s="172"/>
      <c r="M32" s="172"/>
      <c r="N32" s="172"/>
      <c r="O32" s="172"/>
      <c r="P32" s="172"/>
      <c r="Q32" s="172"/>
      <c r="R32" s="172"/>
    </row>
    <row r="33" spans="2:18" ht="16.149999999999999" customHeight="1" x14ac:dyDescent="0.35">
      <c r="B33" s="322"/>
      <c r="C33" s="603"/>
      <c r="D33" s="670"/>
      <c r="E33" s="670"/>
      <c r="F33" s="670"/>
      <c r="G33" s="670"/>
      <c r="H33" s="670"/>
      <c r="I33" s="670"/>
      <c r="J33" s="671"/>
      <c r="K33" s="296"/>
      <c r="L33" s="172"/>
      <c r="M33" s="172"/>
      <c r="N33" s="172"/>
      <c r="O33" s="172"/>
      <c r="P33" s="172"/>
      <c r="Q33" s="172"/>
      <c r="R33" s="172"/>
    </row>
    <row r="34" spans="2:18" ht="16.149999999999999" customHeight="1" x14ac:dyDescent="0.35">
      <c r="B34" s="317"/>
      <c r="C34" s="69"/>
      <c r="D34" s="295"/>
      <c r="E34" s="295"/>
      <c r="F34" s="295"/>
      <c r="G34" s="295"/>
      <c r="H34" s="295"/>
      <c r="I34" s="295"/>
      <c r="J34" s="295"/>
      <c r="K34" s="296"/>
      <c r="L34" s="172"/>
      <c r="M34" s="172"/>
      <c r="N34" s="172"/>
      <c r="O34" s="172"/>
      <c r="P34" s="172"/>
      <c r="Q34" s="172"/>
      <c r="R34" s="172"/>
    </row>
    <row r="35" spans="2:18" ht="16.149999999999999" customHeight="1" x14ac:dyDescent="0.35">
      <c r="B35" s="317"/>
      <c r="C35" s="320" t="s">
        <v>381</v>
      </c>
      <c r="D35" s="438"/>
      <c r="E35" s="438"/>
      <c r="F35" s="438"/>
      <c r="G35" s="438"/>
      <c r="H35" s="440"/>
      <c r="I35" s="438" t="str">
        <f>"500 merkkiä ("&amp;TEXT(LEN(C36),"0")&amp;" käytetty)"</f>
        <v>500 merkkiä (0 käytetty)</v>
      </c>
      <c r="J35" s="438"/>
      <c r="K35" s="296"/>
      <c r="L35" s="172"/>
      <c r="M35" s="172"/>
      <c r="N35" s="172"/>
      <c r="O35" s="172"/>
      <c r="P35" s="172"/>
      <c r="Q35" s="172"/>
      <c r="R35" s="172"/>
    </row>
    <row r="36" spans="2:18" ht="138" customHeight="1" x14ac:dyDescent="0.35">
      <c r="B36" s="319"/>
      <c r="C36" s="664"/>
      <c r="D36" s="665"/>
      <c r="E36" s="665"/>
      <c r="F36" s="665"/>
      <c r="G36" s="665"/>
      <c r="H36" s="665"/>
      <c r="I36" s="665"/>
      <c r="J36" s="666"/>
      <c r="K36" s="309"/>
      <c r="L36" s="172"/>
      <c r="M36" s="172"/>
      <c r="N36" s="172"/>
      <c r="O36" s="172"/>
      <c r="P36" s="172"/>
      <c r="Q36" s="172"/>
      <c r="R36" s="172"/>
    </row>
    <row r="37" spans="2:18" ht="16.149999999999999" customHeight="1" x14ac:dyDescent="0.35">
      <c r="B37" s="294"/>
      <c r="C37" s="321"/>
      <c r="D37" s="298"/>
      <c r="E37" s="298"/>
      <c r="F37" s="298"/>
      <c r="G37" s="298"/>
      <c r="H37" s="298"/>
      <c r="I37" s="298"/>
      <c r="J37" s="298"/>
      <c r="K37" s="297"/>
      <c r="L37" s="172"/>
      <c r="M37" s="172"/>
      <c r="N37" s="172"/>
      <c r="O37" s="172"/>
      <c r="P37" s="172"/>
      <c r="Q37" s="172"/>
      <c r="R37" s="172"/>
    </row>
    <row r="38" spans="2:18" ht="16.149999999999999" customHeight="1" x14ac:dyDescent="0.35">
      <c r="B38" s="317"/>
      <c r="C38" s="320" t="s">
        <v>240</v>
      </c>
      <c r="D38" s="295"/>
      <c r="E38" s="295"/>
      <c r="F38" s="295"/>
      <c r="G38" s="295"/>
      <c r="H38" s="295"/>
      <c r="I38" s="295"/>
      <c r="J38" s="295"/>
      <c r="K38" s="296"/>
      <c r="L38" s="172"/>
      <c r="M38" s="172"/>
      <c r="N38" s="172"/>
      <c r="O38" s="172"/>
      <c r="P38" s="172"/>
      <c r="Q38" s="172"/>
      <c r="R38" s="172"/>
    </row>
    <row r="39" spans="2:18" ht="16.149999999999999" customHeight="1" x14ac:dyDescent="0.35">
      <c r="B39" s="322"/>
      <c r="C39" s="603"/>
      <c r="D39" s="670"/>
      <c r="E39" s="670"/>
      <c r="F39" s="670"/>
      <c r="G39" s="670"/>
      <c r="H39" s="670"/>
      <c r="I39" s="670"/>
      <c r="J39" s="671"/>
      <c r="K39" s="296"/>
      <c r="L39" s="172"/>
      <c r="M39" s="172"/>
      <c r="N39" s="172"/>
      <c r="O39" s="172"/>
      <c r="P39" s="172"/>
      <c r="Q39" s="172"/>
      <c r="R39" s="172"/>
    </row>
    <row r="40" spans="2:18" ht="16.149999999999999" customHeight="1" x14ac:dyDescent="0.35">
      <c r="B40" s="317"/>
      <c r="C40" s="69"/>
      <c r="D40" s="295"/>
      <c r="E40" s="295"/>
      <c r="F40" s="295"/>
      <c r="G40" s="295"/>
      <c r="H40" s="295"/>
      <c r="I40" s="295"/>
      <c r="J40" s="295"/>
      <c r="K40" s="296"/>
      <c r="L40" s="172"/>
      <c r="M40" s="172"/>
      <c r="N40" s="172"/>
      <c r="O40" s="172"/>
      <c r="P40" s="172"/>
      <c r="Q40" s="172"/>
      <c r="R40" s="172"/>
    </row>
    <row r="41" spans="2:18" ht="16.149999999999999" customHeight="1" x14ac:dyDescent="0.35">
      <c r="B41" s="317"/>
      <c r="C41" s="320" t="s">
        <v>381</v>
      </c>
      <c r="D41" s="438"/>
      <c r="E41" s="438"/>
      <c r="F41" s="438"/>
      <c r="G41" s="438"/>
      <c r="H41" s="440"/>
      <c r="I41" s="438" t="str">
        <f>"500 merkkiä ("&amp;TEXT(LEN(C42),"0")&amp;" käytetty)"</f>
        <v>500 merkkiä (0 käytetty)</v>
      </c>
      <c r="J41" s="438"/>
      <c r="K41" s="296"/>
      <c r="L41" s="172"/>
      <c r="M41" s="172"/>
      <c r="N41" s="172"/>
      <c r="O41" s="172"/>
      <c r="P41" s="172"/>
      <c r="Q41" s="172"/>
      <c r="R41" s="172"/>
    </row>
    <row r="42" spans="2:18" ht="138" customHeight="1" x14ac:dyDescent="0.35">
      <c r="B42" s="319"/>
      <c r="C42" s="664"/>
      <c r="D42" s="665"/>
      <c r="E42" s="665"/>
      <c r="F42" s="665"/>
      <c r="G42" s="665"/>
      <c r="H42" s="665"/>
      <c r="I42" s="665"/>
      <c r="J42" s="666"/>
      <c r="K42" s="309"/>
      <c r="L42" s="172"/>
      <c r="M42" s="172"/>
      <c r="N42" s="172"/>
      <c r="O42" s="172"/>
      <c r="P42" s="172"/>
      <c r="Q42" s="172"/>
      <c r="R42" s="172"/>
    </row>
    <row r="43" spans="2:18" ht="16.149999999999999" customHeight="1" x14ac:dyDescent="0.35">
      <c r="B43" s="294"/>
      <c r="C43" s="321"/>
      <c r="D43" s="298"/>
      <c r="E43" s="298"/>
      <c r="F43" s="298"/>
      <c r="G43" s="298"/>
      <c r="H43" s="298"/>
      <c r="I43" s="298"/>
      <c r="J43" s="298"/>
      <c r="K43" s="297"/>
      <c r="L43" s="172"/>
      <c r="M43" s="172"/>
      <c r="N43" s="172"/>
      <c r="O43" s="172"/>
      <c r="P43" s="172"/>
      <c r="Q43" s="172"/>
      <c r="R43" s="172"/>
    </row>
    <row r="44" spans="2:18" ht="16.149999999999999" customHeight="1" x14ac:dyDescent="0.35">
      <c r="B44" s="317"/>
      <c r="C44" s="320" t="s">
        <v>381</v>
      </c>
      <c r="D44" s="438"/>
      <c r="E44" s="438"/>
      <c r="F44" s="438"/>
      <c r="G44" s="438"/>
      <c r="H44" s="440"/>
      <c r="I44" s="438" t="str">
        <f>"500 merkkiä ("&amp;TEXT(LEN(C45),"0")&amp;" käytetty)"</f>
        <v>500 merkkiä (0 käytetty)</v>
      </c>
      <c r="J44" s="438"/>
      <c r="K44" s="296"/>
      <c r="L44" s="172"/>
      <c r="M44" s="172"/>
      <c r="N44" s="172"/>
      <c r="O44" s="172"/>
      <c r="P44" s="172"/>
      <c r="Q44" s="172"/>
      <c r="R44" s="172"/>
    </row>
    <row r="45" spans="2:18" ht="16.149999999999999" customHeight="1" x14ac:dyDescent="0.35">
      <c r="B45" s="322"/>
      <c r="C45" s="603"/>
      <c r="D45" s="670"/>
      <c r="E45" s="670"/>
      <c r="F45" s="670"/>
      <c r="G45" s="670"/>
      <c r="H45" s="670"/>
      <c r="I45" s="670"/>
      <c r="J45" s="671"/>
      <c r="K45" s="296"/>
      <c r="L45" s="172"/>
      <c r="M45" s="172"/>
      <c r="N45" s="172"/>
      <c r="O45" s="172"/>
      <c r="P45" s="172"/>
      <c r="Q45" s="172"/>
      <c r="R45" s="172"/>
    </row>
    <row r="46" spans="2:18" ht="16.149999999999999" customHeight="1" x14ac:dyDescent="0.35">
      <c r="B46" s="317"/>
      <c r="C46" s="69"/>
      <c r="D46" s="295"/>
      <c r="E46" s="295"/>
      <c r="F46" s="295"/>
      <c r="G46" s="295"/>
      <c r="H46" s="295"/>
      <c r="I46" s="295"/>
      <c r="J46" s="295"/>
      <c r="K46" s="296"/>
      <c r="L46" s="172"/>
      <c r="M46" s="172"/>
      <c r="N46" s="172"/>
      <c r="O46" s="172"/>
      <c r="P46" s="172"/>
      <c r="Q46" s="172"/>
      <c r="R46" s="172"/>
    </row>
    <row r="47" spans="2:18" ht="16.149999999999999" customHeight="1" x14ac:dyDescent="0.35">
      <c r="B47" s="317"/>
      <c r="C47" s="320" t="s">
        <v>381</v>
      </c>
      <c r="D47" s="438"/>
      <c r="E47" s="438"/>
      <c r="F47" s="438"/>
      <c r="G47" s="438"/>
      <c r="H47" s="440"/>
      <c r="I47" s="438" t="str">
        <f>"500 merkkiä ("&amp;TEXT(LEN(C48),"0")&amp;" käytetty)"</f>
        <v>500 merkkiä (0 käytetty)</v>
      </c>
      <c r="J47" s="438"/>
      <c r="K47" s="296"/>
      <c r="L47" s="172"/>
      <c r="M47" s="172"/>
      <c r="N47" s="172"/>
      <c r="O47" s="172"/>
      <c r="P47" s="172"/>
      <c r="Q47" s="172"/>
      <c r="R47" s="172"/>
    </row>
    <row r="48" spans="2:18" ht="138" customHeight="1" x14ac:dyDescent="0.35">
      <c r="B48" s="319"/>
      <c r="C48" s="664"/>
      <c r="D48" s="665"/>
      <c r="E48" s="665"/>
      <c r="F48" s="665"/>
      <c r="G48" s="665"/>
      <c r="H48" s="665"/>
      <c r="I48" s="665"/>
      <c r="J48" s="666"/>
      <c r="K48" s="309"/>
      <c r="L48" s="172"/>
      <c r="M48" s="172"/>
      <c r="N48" s="172"/>
      <c r="O48" s="172"/>
      <c r="P48" s="172"/>
      <c r="Q48" s="172"/>
      <c r="R48" s="172"/>
    </row>
    <row r="49" spans="2:18" ht="16.149999999999999" customHeight="1" x14ac:dyDescent="0.35">
      <c r="B49" s="317"/>
      <c r="C49" s="321"/>
      <c r="D49" s="298"/>
      <c r="E49" s="298"/>
      <c r="F49" s="298"/>
      <c r="G49" s="298"/>
      <c r="H49" s="298"/>
      <c r="I49" s="298"/>
      <c r="J49" s="298"/>
      <c r="K49" s="296"/>
      <c r="L49" s="172"/>
      <c r="M49" s="172"/>
      <c r="N49" s="172"/>
      <c r="O49" s="172"/>
      <c r="P49" s="172"/>
      <c r="Q49" s="172"/>
      <c r="R49" s="172"/>
    </row>
    <row r="50" spans="2:18" ht="16.149999999999999" customHeight="1" x14ac:dyDescent="0.35">
      <c r="B50" s="317"/>
      <c r="C50" s="320" t="s">
        <v>239</v>
      </c>
      <c r="D50" s="295"/>
      <c r="E50" s="295"/>
      <c r="F50" s="295"/>
      <c r="G50" s="295"/>
      <c r="H50" s="295"/>
      <c r="I50" s="295"/>
      <c r="J50" s="295"/>
      <c r="K50" s="296"/>
      <c r="L50" s="172"/>
      <c r="M50" s="172"/>
      <c r="N50" s="172"/>
      <c r="O50" s="172"/>
      <c r="P50" s="172"/>
      <c r="Q50" s="172"/>
      <c r="R50" s="172"/>
    </row>
    <row r="51" spans="2:18" ht="16.149999999999999" customHeight="1" x14ac:dyDescent="0.35">
      <c r="B51" s="322"/>
      <c r="C51" s="603"/>
      <c r="D51" s="670"/>
      <c r="E51" s="670"/>
      <c r="F51" s="670"/>
      <c r="G51" s="670"/>
      <c r="H51" s="670"/>
      <c r="I51" s="670"/>
      <c r="J51" s="671"/>
      <c r="K51" s="296"/>
      <c r="L51" s="172"/>
      <c r="M51" s="172"/>
      <c r="N51" s="172"/>
      <c r="O51" s="172"/>
      <c r="P51" s="172"/>
      <c r="Q51" s="172"/>
      <c r="R51" s="172"/>
    </row>
    <row r="52" spans="2:18" ht="16.149999999999999" customHeight="1" x14ac:dyDescent="0.35">
      <c r="B52" s="317"/>
      <c r="C52" s="69"/>
      <c r="D52" s="295"/>
      <c r="E52" s="295"/>
      <c r="F52" s="295"/>
      <c r="G52" s="295"/>
      <c r="H52" s="295"/>
      <c r="I52" s="295"/>
      <c r="J52" s="295"/>
      <c r="K52" s="296"/>
      <c r="L52" s="172"/>
      <c r="M52" s="172"/>
      <c r="N52" s="172"/>
      <c r="O52" s="172"/>
      <c r="P52" s="172"/>
      <c r="Q52" s="172"/>
      <c r="R52" s="172"/>
    </row>
    <row r="53" spans="2:18" ht="16.149999999999999" customHeight="1" x14ac:dyDescent="0.35">
      <c r="B53" s="317"/>
      <c r="C53" s="320" t="s">
        <v>381</v>
      </c>
      <c r="D53" s="438"/>
      <c r="E53" s="438"/>
      <c r="F53" s="438"/>
      <c r="G53" s="438"/>
      <c r="H53" s="440"/>
      <c r="I53" s="438" t="str">
        <f>"500 merkkiä ("&amp;TEXT(LEN(C54),"0")&amp;" käytetty)"</f>
        <v>500 merkkiä (0 käytetty)</v>
      </c>
      <c r="J53" s="438"/>
      <c r="K53" s="296"/>
      <c r="L53" s="172"/>
      <c r="M53" s="172"/>
      <c r="N53" s="172"/>
      <c r="O53" s="172"/>
      <c r="P53" s="172"/>
      <c r="Q53" s="172"/>
      <c r="R53" s="172"/>
    </row>
    <row r="54" spans="2:18" ht="138" customHeight="1" x14ac:dyDescent="0.35">
      <c r="B54" s="319"/>
      <c r="C54" s="664"/>
      <c r="D54" s="665"/>
      <c r="E54" s="665"/>
      <c r="F54" s="665"/>
      <c r="G54" s="665"/>
      <c r="H54" s="665"/>
      <c r="I54" s="665"/>
      <c r="J54" s="666"/>
      <c r="K54" s="309"/>
      <c r="L54" s="172"/>
      <c r="M54" s="172"/>
      <c r="N54" s="172"/>
      <c r="O54" s="172"/>
      <c r="P54" s="172"/>
      <c r="Q54" s="172"/>
      <c r="R54" s="172"/>
    </row>
    <row r="55" spans="2:18" ht="16.149999999999999" customHeight="1" x14ac:dyDescent="0.35">
      <c r="B55" s="317"/>
      <c r="C55" s="321"/>
      <c r="D55" s="298"/>
      <c r="E55" s="298"/>
      <c r="F55" s="298"/>
      <c r="G55" s="298"/>
      <c r="H55" s="298"/>
      <c r="I55" s="298"/>
      <c r="J55" s="298"/>
      <c r="K55" s="296"/>
      <c r="L55" s="172"/>
      <c r="M55" s="172"/>
      <c r="N55" s="172"/>
      <c r="O55" s="172"/>
      <c r="P55" s="172"/>
      <c r="Q55" s="172"/>
      <c r="R55" s="172"/>
    </row>
    <row r="56" spans="2:18" ht="16.149999999999999" customHeight="1" x14ac:dyDescent="0.35">
      <c r="B56" s="317"/>
      <c r="C56" s="320" t="s">
        <v>238</v>
      </c>
      <c r="D56" s="295"/>
      <c r="E56" s="295"/>
      <c r="F56" s="295"/>
      <c r="G56" s="295"/>
      <c r="H56" s="295"/>
      <c r="I56" s="295"/>
      <c r="J56" s="295"/>
      <c r="K56" s="296"/>
      <c r="L56" s="172"/>
      <c r="M56" s="172"/>
      <c r="N56" s="172"/>
      <c r="O56" s="172"/>
      <c r="P56" s="172"/>
      <c r="Q56" s="172"/>
      <c r="R56" s="172"/>
    </row>
    <row r="57" spans="2:18" ht="16.149999999999999" customHeight="1" x14ac:dyDescent="0.35">
      <c r="B57" s="322"/>
      <c r="C57" s="603"/>
      <c r="D57" s="670"/>
      <c r="E57" s="670"/>
      <c r="F57" s="670"/>
      <c r="G57" s="670"/>
      <c r="H57" s="670"/>
      <c r="I57" s="670"/>
      <c r="J57" s="671"/>
      <c r="K57" s="296"/>
      <c r="L57" s="172"/>
      <c r="M57" s="172"/>
      <c r="N57" s="172"/>
      <c r="O57" s="172"/>
      <c r="P57" s="172"/>
      <c r="Q57" s="172"/>
      <c r="R57" s="172"/>
    </row>
    <row r="58" spans="2:18" ht="16.149999999999999" customHeight="1" x14ac:dyDescent="0.35">
      <c r="B58" s="317"/>
      <c r="C58" s="69"/>
      <c r="D58" s="295"/>
      <c r="E58" s="295"/>
      <c r="F58" s="295"/>
      <c r="G58" s="295"/>
      <c r="H58" s="295"/>
      <c r="I58" s="295"/>
      <c r="J58" s="295"/>
      <c r="K58" s="296"/>
      <c r="L58" s="172"/>
      <c r="M58" s="172"/>
      <c r="N58" s="172"/>
      <c r="O58" s="172"/>
      <c r="P58" s="172"/>
      <c r="Q58" s="172"/>
      <c r="R58" s="172"/>
    </row>
    <row r="59" spans="2:18" ht="16.149999999999999" customHeight="1" x14ac:dyDescent="0.35">
      <c r="B59" s="317"/>
      <c r="C59" s="320" t="s">
        <v>381</v>
      </c>
      <c r="D59" s="438"/>
      <c r="E59" s="438"/>
      <c r="F59" s="438"/>
      <c r="G59" s="438"/>
      <c r="H59" s="440"/>
      <c r="I59" s="438" t="str">
        <f>"500 merkkiä ("&amp;TEXT(LEN(C60),"0")&amp;" käytetty)"</f>
        <v>500 merkkiä (0 käytetty)</v>
      </c>
      <c r="J59" s="438"/>
      <c r="K59" s="296"/>
      <c r="L59" s="172"/>
      <c r="M59" s="172"/>
      <c r="N59" s="172"/>
      <c r="O59" s="172"/>
      <c r="P59" s="172"/>
      <c r="Q59" s="172"/>
      <c r="R59" s="172"/>
    </row>
    <row r="60" spans="2:18" ht="138" customHeight="1" x14ac:dyDescent="0.35">
      <c r="B60" s="319"/>
      <c r="C60" s="664"/>
      <c r="D60" s="665"/>
      <c r="E60" s="665"/>
      <c r="F60" s="665"/>
      <c r="G60" s="665"/>
      <c r="H60" s="665"/>
      <c r="I60" s="665"/>
      <c r="J60" s="666"/>
      <c r="K60" s="309"/>
      <c r="L60" s="172"/>
      <c r="M60" s="172"/>
      <c r="N60" s="172"/>
      <c r="O60" s="172"/>
      <c r="P60" s="172"/>
      <c r="Q60" s="172"/>
      <c r="R60" s="172"/>
    </row>
    <row r="61" spans="2:18" ht="16.149999999999999" customHeight="1" x14ac:dyDescent="0.35">
      <c r="B61" s="317"/>
      <c r="C61" s="321"/>
      <c r="D61" s="298"/>
      <c r="E61" s="298"/>
      <c r="F61" s="298"/>
      <c r="G61" s="298"/>
      <c r="H61" s="298"/>
      <c r="I61" s="298"/>
      <c r="J61" s="298"/>
      <c r="K61" s="296"/>
      <c r="L61" s="172"/>
      <c r="M61" s="172"/>
      <c r="N61" s="172"/>
      <c r="O61" s="172"/>
      <c r="P61" s="172"/>
      <c r="Q61" s="172"/>
      <c r="R61" s="172"/>
    </row>
    <row r="62" spans="2:18" ht="16.149999999999999" customHeight="1" x14ac:dyDescent="0.35">
      <c r="B62" s="317"/>
      <c r="C62" s="320" t="s">
        <v>237</v>
      </c>
      <c r="D62" s="295"/>
      <c r="E62" s="295"/>
      <c r="F62" s="295"/>
      <c r="G62" s="295"/>
      <c r="H62" s="295"/>
      <c r="I62" s="295"/>
      <c r="J62" s="295"/>
      <c r="K62" s="296"/>
      <c r="L62" s="172"/>
      <c r="M62" s="172"/>
      <c r="N62" s="172"/>
      <c r="O62" s="172"/>
      <c r="P62" s="172"/>
      <c r="Q62" s="172"/>
      <c r="R62" s="172"/>
    </row>
    <row r="63" spans="2:18" ht="16.149999999999999" customHeight="1" x14ac:dyDescent="0.35">
      <c r="B63" s="322"/>
      <c r="C63" s="603"/>
      <c r="D63" s="670"/>
      <c r="E63" s="670"/>
      <c r="F63" s="670"/>
      <c r="G63" s="670"/>
      <c r="H63" s="670"/>
      <c r="I63" s="670"/>
      <c r="J63" s="671"/>
      <c r="K63" s="296"/>
      <c r="L63" s="172"/>
      <c r="M63" s="172"/>
      <c r="N63" s="172"/>
      <c r="O63" s="172"/>
      <c r="P63" s="172"/>
      <c r="Q63" s="172"/>
      <c r="R63" s="172"/>
    </row>
    <row r="64" spans="2:18" ht="16.149999999999999" customHeight="1" x14ac:dyDescent="0.35">
      <c r="B64" s="317"/>
      <c r="C64" s="69"/>
      <c r="D64" s="295"/>
      <c r="E64" s="295"/>
      <c r="F64" s="295"/>
      <c r="G64" s="295"/>
      <c r="H64" s="295"/>
      <c r="I64" s="295"/>
      <c r="J64" s="295"/>
      <c r="K64" s="296"/>
      <c r="L64" s="172"/>
      <c r="M64" s="172"/>
      <c r="N64" s="172"/>
      <c r="O64" s="172"/>
      <c r="P64" s="172"/>
      <c r="Q64" s="172"/>
      <c r="R64" s="172"/>
    </row>
    <row r="65" spans="2:18" ht="16.149999999999999" customHeight="1" x14ac:dyDescent="0.35">
      <c r="B65" s="317"/>
      <c r="C65" s="320" t="s">
        <v>381</v>
      </c>
      <c r="D65" s="438"/>
      <c r="E65" s="438"/>
      <c r="F65" s="438"/>
      <c r="G65" s="438"/>
      <c r="H65" s="440"/>
      <c r="I65" s="438" t="str">
        <f>"500 merkkiä ("&amp;TEXT(LEN(C66),"0")&amp;" käytetty)"</f>
        <v>500 merkkiä (0 käytetty)</v>
      </c>
      <c r="J65" s="438"/>
      <c r="K65" s="296"/>
      <c r="L65" s="172"/>
      <c r="M65" s="172"/>
      <c r="N65" s="172"/>
      <c r="O65" s="172"/>
      <c r="P65" s="172"/>
      <c r="Q65" s="172"/>
      <c r="R65" s="172"/>
    </row>
    <row r="66" spans="2:18" ht="138" customHeight="1" x14ac:dyDescent="0.35">
      <c r="B66" s="319"/>
      <c r="C66" s="664"/>
      <c r="D66" s="665"/>
      <c r="E66" s="665"/>
      <c r="F66" s="665"/>
      <c r="G66" s="665"/>
      <c r="H66" s="665"/>
      <c r="I66" s="665"/>
      <c r="J66" s="666"/>
      <c r="K66" s="309"/>
      <c r="L66" s="172"/>
      <c r="M66" s="172"/>
      <c r="N66" s="172"/>
      <c r="O66" s="172"/>
      <c r="P66" s="172"/>
      <c r="Q66" s="172"/>
      <c r="R66" s="172"/>
    </row>
    <row r="67" spans="2:18" ht="16.149999999999999" customHeight="1" x14ac:dyDescent="0.35">
      <c r="B67" s="317"/>
      <c r="C67" s="321"/>
      <c r="D67" s="298"/>
      <c r="E67" s="298"/>
      <c r="F67" s="298"/>
      <c r="G67" s="298"/>
      <c r="H67" s="298"/>
      <c r="I67" s="298"/>
      <c r="J67" s="298"/>
      <c r="K67" s="296"/>
      <c r="L67" s="172"/>
      <c r="M67" s="172"/>
      <c r="N67" s="172"/>
      <c r="O67" s="172"/>
      <c r="P67" s="172"/>
      <c r="Q67" s="172"/>
      <c r="R67" s="172"/>
    </row>
    <row r="68" spans="2:18" ht="16.149999999999999" customHeight="1" x14ac:dyDescent="0.35">
      <c r="B68" s="317"/>
      <c r="C68" s="320" t="s">
        <v>236</v>
      </c>
      <c r="D68" s="295"/>
      <c r="E68" s="295"/>
      <c r="F68" s="295"/>
      <c r="G68" s="295"/>
      <c r="H68" s="295"/>
      <c r="I68" s="295"/>
      <c r="J68" s="295"/>
      <c r="K68" s="296"/>
      <c r="L68" s="172"/>
      <c r="M68" s="172"/>
      <c r="N68" s="172"/>
      <c r="O68" s="172"/>
      <c r="P68" s="172"/>
      <c r="Q68" s="172"/>
      <c r="R68" s="172"/>
    </row>
    <row r="69" spans="2:18" ht="16.149999999999999" customHeight="1" x14ac:dyDescent="0.35">
      <c r="B69" s="322"/>
      <c r="C69" s="603"/>
      <c r="D69" s="670"/>
      <c r="E69" s="670"/>
      <c r="F69" s="670"/>
      <c r="G69" s="670"/>
      <c r="H69" s="670"/>
      <c r="I69" s="670"/>
      <c r="J69" s="671"/>
      <c r="K69" s="296"/>
      <c r="L69" s="172"/>
      <c r="M69" s="172"/>
      <c r="N69" s="172"/>
      <c r="O69" s="172"/>
      <c r="P69" s="172"/>
      <c r="Q69" s="172"/>
      <c r="R69" s="172"/>
    </row>
    <row r="70" spans="2:18" ht="16.149999999999999" customHeight="1" x14ac:dyDescent="0.35">
      <c r="B70" s="317"/>
      <c r="C70" s="69"/>
      <c r="D70" s="295"/>
      <c r="E70" s="295"/>
      <c r="F70" s="295"/>
      <c r="G70" s="295"/>
      <c r="H70" s="295"/>
      <c r="I70" s="295"/>
      <c r="J70" s="295"/>
      <c r="K70" s="296"/>
      <c r="L70" s="172"/>
      <c r="M70" s="172"/>
      <c r="N70" s="172"/>
      <c r="O70" s="172"/>
      <c r="P70" s="172"/>
      <c r="Q70" s="172"/>
      <c r="R70" s="172"/>
    </row>
    <row r="71" spans="2:18" ht="16.149999999999999" customHeight="1" x14ac:dyDescent="0.35">
      <c r="B71" s="317"/>
      <c r="C71" s="320" t="s">
        <v>381</v>
      </c>
      <c r="D71" s="438"/>
      <c r="E71" s="438"/>
      <c r="F71" s="438"/>
      <c r="G71" s="438"/>
      <c r="H71" s="440"/>
      <c r="I71" s="438" t="str">
        <f>"500 merkkiä ("&amp;TEXT(LEN(C72),"0")&amp;" käytetty)"</f>
        <v>500 merkkiä (0 käytetty)</v>
      </c>
      <c r="J71" s="438"/>
      <c r="K71" s="296"/>
      <c r="L71" s="172"/>
      <c r="M71" s="172"/>
      <c r="N71" s="172"/>
      <c r="O71" s="172"/>
      <c r="P71" s="172"/>
      <c r="Q71" s="172"/>
      <c r="R71" s="172"/>
    </row>
    <row r="72" spans="2:18" ht="138" customHeight="1" x14ac:dyDescent="0.35">
      <c r="B72" s="319"/>
      <c r="C72" s="664"/>
      <c r="D72" s="665"/>
      <c r="E72" s="665"/>
      <c r="F72" s="665"/>
      <c r="G72" s="665"/>
      <c r="H72" s="665"/>
      <c r="I72" s="665"/>
      <c r="J72" s="666"/>
      <c r="K72" s="309"/>
      <c r="L72" s="172"/>
      <c r="M72" s="172"/>
      <c r="N72" s="172"/>
      <c r="O72" s="172"/>
      <c r="P72" s="172"/>
      <c r="Q72" s="172"/>
      <c r="R72" s="172"/>
    </row>
    <row r="73" spans="2:18" ht="16.149999999999999" customHeight="1" x14ac:dyDescent="0.35">
      <c r="B73" s="317"/>
      <c r="C73" s="321"/>
      <c r="D73" s="298"/>
      <c r="E73" s="298"/>
      <c r="F73" s="298"/>
      <c r="G73" s="298"/>
      <c r="H73" s="298"/>
      <c r="I73" s="298"/>
      <c r="J73" s="298"/>
      <c r="K73" s="296"/>
      <c r="L73" s="172"/>
      <c r="M73" s="172"/>
      <c r="N73" s="172"/>
      <c r="O73" s="172"/>
      <c r="P73" s="172"/>
      <c r="Q73" s="172"/>
      <c r="R73" s="172"/>
    </row>
    <row r="74" spans="2:18" ht="16.149999999999999" customHeight="1" x14ac:dyDescent="0.35">
      <c r="B74" s="317"/>
      <c r="C74" s="320" t="s">
        <v>235</v>
      </c>
      <c r="D74" s="295"/>
      <c r="E74" s="295"/>
      <c r="F74" s="295"/>
      <c r="G74" s="295"/>
      <c r="H74" s="295"/>
      <c r="I74" s="295"/>
      <c r="J74" s="295"/>
      <c r="K74" s="296"/>
      <c r="L74" s="172"/>
      <c r="M74" s="172"/>
      <c r="N74" s="172"/>
      <c r="O74" s="172"/>
      <c r="P74" s="172"/>
      <c r="Q74" s="172"/>
      <c r="R74" s="172"/>
    </row>
    <row r="75" spans="2:18" ht="16.149999999999999" customHeight="1" x14ac:dyDescent="0.35">
      <c r="B75" s="322"/>
      <c r="C75" s="603"/>
      <c r="D75" s="670"/>
      <c r="E75" s="670"/>
      <c r="F75" s="670"/>
      <c r="G75" s="670"/>
      <c r="H75" s="670"/>
      <c r="I75" s="670"/>
      <c r="J75" s="671"/>
      <c r="K75" s="296"/>
      <c r="L75" s="172"/>
      <c r="M75" s="172"/>
      <c r="N75" s="172"/>
      <c r="O75" s="172"/>
      <c r="P75" s="172"/>
      <c r="Q75" s="172"/>
      <c r="R75" s="172"/>
    </row>
    <row r="76" spans="2:18" ht="16.149999999999999" customHeight="1" x14ac:dyDescent="0.35">
      <c r="B76" s="317"/>
      <c r="C76" s="69"/>
      <c r="D76" s="295"/>
      <c r="E76" s="295"/>
      <c r="F76" s="295"/>
      <c r="G76" s="295"/>
      <c r="H76" s="295"/>
      <c r="I76" s="295"/>
      <c r="J76" s="295"/>
      <c r="K76" s="296"/>
      <c r="L76" s="172"/>
      <c r="M76" s="172"/>
      <c r="N76" s="172"/>
      <c r="O76" s="172"/>
      <c r="P76" s="172"/>
      <c r="Q76" s="172"/>
      <c r="R76" s="172"/>
    </row>
    <row r="77" spans="2:18" ht="16.149999999999999" customHeight="1" x14ac:dyDescent="0.35">
      <c r="B77" s="317"/>
      <c r="C77" s="320" t="s">
        <v>381</v>
      </c>
      <c r="D77" s="438"/>
      <c r="E77" s="438"/>
      <c r="F77" s="438"/>
      <c r="G77" s="438"/>
      <c r="H77" s="440"/>
      <c r="I77" s="438" t="str">
        <f>"500 merkkiä ("&amp;TEXT(LEN(C78),"0")&amp;" käytetty)"</f>
        <v>500 merkkiä (0 käytetty)</v>
      </c>
      <c r="J77" s="438"/>
      <c r="K77" s="296"/>
      <c r="L77" s="172"/>
      <c r="M77" s="172"/>
      <c r="N77" s="172"/>
      <c r="O77" s="172"/>
      <c r="P77" s="172"/>
      <c r="Q77" s="172"/>
      <c r="R77" s="172"/>
    </row>
    <row r="78" spans="2:18" ht="138" customHeight="1" x14ac:dyDescent="0.35">
      <c r="B78" s="319"/>
      <c r="C78" s="664"/>
      <c r="D78" s="665"/>
      <c r="E78" s="665"/>
      <c r="F78" s="665"/>
      <c r="G78" s="665"/>
      <c r="H78" s="665"/>
      <c r="I78" s="665"/>
      <c r="J78" s="666"/>
      <c r="K78" s="309"/>
      <c r="L78" s="172"/>
      <c r="M78" s="172"/>
      <c r="N78" s="172"/>
      <c r="O78" s="172"/>
      <c r="P78" s="172"/>
      <c r="Q78" s="172"/>
      <c r="R78" s="172"/>
    </row>
    <row r="79" spans="2:18" ht="16.149999999999999" customHeight="1" x14ac:dyDescent="0.35">
      <c r="B79" s="317"/>
      <c r="C79" s="321"/>
      <c r="D79" s="298"/>
      <c r="E79" s="298"/>
      <c r="F79" s="298"/>
      <c r="G79" s="298"/>
      <c r="H79" s="298"/>
      <c r="I79" s="298"/>
      <c r="J79" s="298"/>
      <c r="K79" s="296"/>
      <c r="L79" s="172"/>
      <c r="M79" s="172"/>
      <c r="N79" s="172"/>
      <c r="O79" s="172"/>
      <c r="P79" s="172"/>
      <c r="Q79" s="172"/>
      <c r="R79" s="172"/>
    </row>
    <row r="80" spans="2:18" ht="16.149999999999999" customHeight="1" x14ac:dyDescent="0.35">
      <c r="B80" s="317"/>
      <c r="C80" s="320" t="s">
        <v>234</v>
      </c>
      <c r="D80" s="295"/>
      <c r="E80" s="295"/>
      <c r="F80" s="295"/>
      <c r="G80" s="295"/>
      <c r="H80" s="295"/>
      <c r="I80" s="295"/>
      <c r="J80" s="295"/>
      <c r="K80" s="296"/>
      <c r="L80" s="172"/>
      <c r="M80" s="172"/>
      <c r="N80" s="172"/>
      <c r="O80" s="172"/>
      <c r="P80" s="172"/>
      <c r="Q80" s="172"/>
      <c r="R80" s="172"/>
    </row>
    <row r="81" spans="2:18" ht="16.149999999999999" customHeight="1" x14ac:dyDescent="0.35">
      <c r="B81" s="322"/>
      <c r="C81" s="603"/>
      <c r="D81" s="670"/>
      <c r="E81" s="670"/>
      <c r="F81" s="670"/>
      <c r="G81" s="670"/>
      <c r="H81" s="670"/>
      <c r="I81" s="670"/>
      <c r="J81" s="671"/>
      <c r="K81" s="296"/>
      <c r="L81" s="172"/>
      <c r="M81" s="172"/>
      <c r="N81" s="172"/>
      <c r="O81" s="172"/>
      <c r="P81" s="172"/>
      <c r="Q81" s="172"/>
      <c r="R81" s="172"/>
    </row>
    <row r="82" spans="2:18" s="312" customFormat="1" x14ac:dyDescent="0.35">
      <c r="B82" s="90"/>
      <c r="C82" s="69"/>
      <c r="D82" s="295"/>
      <c r="E82" s="295"/>
      <c r="F82" s="295"/>
      <c r="G82" s="295"/>
      <c r="H82" s="295"/>
      <c r="I82" s="295"/>
      <c r="J82" s="295"/>
      <c r="K82" s="277"/>
      <c r="L82" s="311"/>
      <c r="M82" s="311"/>
      <c r="N82" s="311"/>
      <c r="O82" s="311"/>
      <c r="P82" s="311"/>
      <c r="Q82" s="311"/>
      <c r="R82" s="311"/>
    </row>
    <row r="83" spans="2:18" ht="16.149999999999999" customHeight="1" x14ac:dyDescent="0.35">
      <c r="B83" s="317"/>
      <c r="C83" s="320" t="s">
        <v>381</v>
      </c>
      <c r="D83" s="438"/>
      <c r="E83" s="438"/>
      <c r="F83" s="438"/>
      <c r="G83" s="438"/>
      <c r="H83" s="440"/>
      <c r="I83" s="438" t="str">
        <f>"500 merkkiä ("&amp;TEXT(LEN(C84),"0")&amp;" käytetty)"</f>
        <v>500 merkkiä (0 käytetty)</v>
      </c>
      <c r="J83" s="438"/>
      <c r="K83" s="296"/>
      <c r="L83" s="172"/>
      <c r="M83" s="172"/>
      <c r="N83" s="172"/>
      <c r="O83" s="172"/>
      <c r="P83" s="172"/>
      <c r="Q83" s="172"/>
      <c r="R83" s="172"/>
    </row>
    <row r="84" spans="2:18" ht="138" customHeight="1" x14ac:dyDescent="0.35">
      <c r="B84" s="319"/>
      <c r="C84" s="664"/>
      <c r="D84" s="665"/>
      <c r="E84" s="665"/>
      <c r="F84" s="665"/>
      <c r="G84" s="665"/>
      <c r="H84" s="665"/>
      <c r="I84" s="665"/>
      <c r="J84" s="666"/>
      <c r="K84" s="309"/>
      <c r="L84" s="172"/>
      <c r="M84" s="172"/>
      <c r="N84" s="172"/>
      <c r="O84" s="172"/>
      <c r="P84" s="172"/>
      <c r="Q84" s="172"/>
      <c r="R84" s="172"/>
    </row>
    <row r="85" spans="2:18" ht="16.149999999999999" customHeight="1" x14ac:dyDescent="0.35">
      <c r="B85" s="317"/>
      <c r="C85" s="321"/>
      <c r="D85" s="298"/>
      <c r="E85" s="298"/>
      <c r="F85" s="298"/>
      <c r="G85" s="298"/>
      <c r="H85" s="298"/>
      <c r="I85" s="298"/>
      <c r="J85" s="298"/>
      <c r="K85" s="296"/>
      <c r="L85" s="172"/>
      <c r="M85" s="172"/>
      <c r="N85" s="172"/>
      <c r="O85" s="172"/>
      <c r="P85" s="172"/>
      <c r="Q85" s="172"/>
      <c r="R85" s="172"/>
    </row>
    <row r="86" spans="2:18" ht="16.149999999999999" customHeight="1" x14ac:dyDescent="0.35">
      <c r="B86" s="317"/>
      <c r="C86" s="320" t="s">
        <v>233</v>
      </c>
      <c r="D86" s="295"/>
      <c r="E86" s="295"/>
      <c r="F86" s="295"/>
      <c r="G86" s="295"/>
      <c r="H86" s="295"/>
      <c r="I86" s="295"/>
      <c r="J86" s="295"/>
      <c r="K86" s="296"/>
      <c r="L86" s="172"/>
      <c r="M86" s="172"/>
      <c r="N86" s="172"/>
      <c r="O86" s="172"/>
      <c r="P86" s="172"/>
      <c r="Q86" s="172"/>
      <c r="R86" s="172"/>
    </row>
    <row r="87" spans="2:18" ht="16.149999999999999" customHeight="1" x14ac:dyDescent="0.35">
      <c r="B87" s="322"/>
      <c r="C87" s="603"/>
      <c r="D87" s="670"/>
      <c r="E87" s="670"/>
      <c r="F87" s="670"/>
      <c r="G87" s="670"/>
      <c r="H87" s="670"/>
      <c r="I87" s="670"/>
      <c r="J87" s="671"/>
      <c r="K87" s="296"/>
      <c r="L87" s="172"/>
      <c r="M87" s="172"/>
      <c r="N87" s="172"/>
      <c r="O87" s="172"/>
      <c r="P87" s="172"/>
      <c r="Q87" s="172"/>
      <c r="R87" s="172"/>
    </row>
    <row r="88" spans="2:18" s="312" customFormat="1" x14ac:dyDescent="0.35">
      <c r="B88" s="90"/>
      <c r="C88" s="69"/>
      <c r="D88" s="295"/>
      <c r="E88" s="295"/>
      <c r="F88" s="295"/>
      <c r="G88" s="295"/>
      <c r="H88" s="295"/>
      <c r="I88" s="295"/>
      <c r="J88" s="295"/>
      <c r="K88" s="277"/>
      <c r="L88" s="311"/>
      <c r="M88" s="311"/>
      <c r="N88" s="311"/>
      <c r="O88" s="311"/>
      <c r="P88" s="311"/>
      <c r="Q88" s="311"/>
      <c r="R88" s="311"/>
    </row>
    <row r="89" spans="2:18" s="312" customFormat="1" x14ac:dyDescent="0.35">
      <c r="B89" s="90"/>
      <c r="C89" s="320" t="s">
        <v>381</v>
      </c>
      <c r="D89" s="438"/>
      <c r="E89" s="438"/>
      <c r="F89" s="438"/>
      <c r="G89" s="438"/>
      <c r="H89" s="440"/>
      <c r="I89" s="438" t="str">
        <f>"500 merkkiä ("&amp;TEXT(LEN(C90),"0")&amp;" käytetty)"</f>
        <v>500 merkkiä (0 käytetty)</v>
      </c>
      <c r="J89" s="438"/>
      <c r="K89" s="277"/>
      <c r="L89" s="311"/>
      <c r="M89" s="311"/>
      <c r="N89" s="311"/>
      <c r="O89" s="311"/>
      <c r="P89" s="311"/>
      <c r="Q89" s="311"/>
      <c r="R89" s="311"/>
    </row>
    <row r="90" spans="2:18" ht="138" customHeight="1" x14ac:dyDescent="0.35">
      <c r="B90" s="319"/>
      <c r="C90" s="664"/>
      <c r="D90" s="665"/>
      <c r="E90" s="665"/>
      <c r="F90" s="665"/>
      <c r="G90" s="665"/>
      <c r="H90" s="665"/>
      <c r="I90" s="665"/>
      <c r="J90" s="666"/>
      <c r="K90" s="309"/>
      <c r="L90" s="172"/>
      <c r="M90" s="172"/>
      <c r="N90" s="172"/>
      <c r="O90" s="172"/>
      <c r="P90" s="172"/>
      <c r="Q90" s="172"/>
      <c r="R90" s="172"/>
    </row>
    <row r="91" spans="2:18" s="312" customFormat="1" x14ac:dyDescent="0.35">
      <c r="B91" s="318"/>
      <c r="C91" s="110"/>
      <c r="D91" s="110"/>
      <c r="E91" s="110"/>
      <c r="F91" s="110"/>
      <c r="G91" s="110"/>
      <c r="H91" s="110"/>
      <c r="I91" s="110"/>
      <c r="J91" s="110"/>
      <c r="K91" s="313"/>
      <c r="L91" s="311"/>
      <c r="M91" s="311"/>
      <c r="N91" s="311"/>
      <c r="O91" s="311"/>
      <c r="P91" s="311"/>
      <c r="Q91" s="311"/>
      <c r="R91" s="311"/>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Aloita tästä'!A1" display="PALAA TÄSTÄ KANSISIVULLE" xr:uid="{00000000-0004-0000-05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78"/>
  <sheetViews>
    <sheetView showGridLines="0" zoomScaleNormal="10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51" customWidth="1"/>
    <col min="14" max="19" width="9.23046875" style="282"/>
    <col min="20" max="20" width="9.23046875" style="282" customWidth="1"/>
    <col min="21" max="21" width="9.23046875" style="282"/>
    <col min="22" max="22" width="6.4609375" style="282" customWidth="1"/>
    <col min="23" max="23" width="9.23046875" style="282"/>
    <col min="24" max="16384" width="9.23046875" style="3"/>
  </cols>
  <sheetData>
    <row r="1" spans="1:22" ht="16.149999999999999" customHeight="1" x14ac:dyDescent="0.35">
      <c r="A1" s="3" t="s">
        <v>143</v>
      </c>
      <c r="G1" s="104"/>
    </row>
    <row r="2" spans="1:22" x14ac:dyDescent="0.35">
      <c r="B2" s="389"/>
      <c r="C2" s="274"/>
      <c r="D2" s="274"/>
      <c r="E2" s="274"/>
      <c r="F2" s="274"/>
      <c r="G2" s="274"/>
      <c r="H2" s="274"/>
      <c r="I2" s="274"/>
      <c r="J2" s="274"/>
      <c r="K2" s="274"/>
      <c r="L2" s="275"/>
      <c r="M2" s="252"/>
    </row>
    <row r="3" spans="1:22" x14ac:dyDescent="0.35">
      <c r="B3" s="390"/>
      <c r="C3" s="272" t="s">
        <v>119</v>
      </c>
      <c r="D3" s="272"/>
      <c r="E3" s="272"/>
      <c r="F3" s="272"/>
      <c r="G3" s="272"/>
      <c r="H3" s="272"/>
      <c r="I3" s="272"/>
      <c r="J3" s="272"/>
      <c r="K3" s="272"/>
      <c r="L3" s="273"/>
      <c r="M3" s="252"/>
      <c r="N3" s="639" t="s">
        <v>88</v>
      </c>
      <c r="O3" s="640"/>
      <c r="P3" s="641"/>
    </row>
    <row r="4" spans="1:22" ht="16.149999999999999" customHeight="1" x14ac:dyDescent="0.35">
      <c r="B4" s="390"/>
      <c r="C4" s="272"/>
      <c r="D4" s="272"/>
      <c r="E4" s="272"/>
      <c r="F4" s="272"/>
      <c r="G4" s="272"/>
      <c r="H4" s="272"/>
      <c r="I4" s="272"/>
      <c r="J4" s="272"/>
      <c r="K4" s="272"/>
      <c r="L4" s="273"/>
      <c r="M4" s="252"/>
    </row>
    <row r="5" spans="1:22" ht="16.149999999999999" customHeight="1" x14ac:dyDescent="0.35">
      <c r="B5" s="390"/>
      <c r="C5" s="301"/>
      <c r="D5" s="103"/>
      <c r="E5" s="103"/>
      <c r="F5" s="105" t="s">
        <v>54</v>
      </c>
      <c r="G5" s="103"/>
      <c r="H5" s="103"/>
      <c r="I5" s="103"/>
      <c r="J5" s="103"/>
      <c r="K5" s="301"/>
      <c r="L5" s="410"/>
      <c r="M5" s="159"/>
      <c r="N5" s="283"/>
      <c r="O5" s="283"/>
      <c r="P5" s="283"/>
      <c r="Q5" s="283"/>
      <c r="R5" s="283"/>
      <c r="S5" s="283"/>
      <c r="T5" s="283"/>
      <c r="U5" s="283"/>
      <c r="V5" s="283"/>
    </row>
    <row r="6" spans="1:22" ht="15.75" customHeight="1" x14ac:dyDescent="0.35">
      <c r="B6" s="390"/>
      <c r="C6" s="399"/>
      <c r="D6" s="399" t="s">
        <v>90</v>
      </c>
      <c r="E6" s="399"/>
      <c r="F6" s="679"/>
      <c r="G6" s="680"/>
      <c r="H6" s="680"/>
      <c r="I6" s="680"/>
      <c r="J6" s="681"/>
      <c r="K6" s="399"/>
      <c r="L6" s="410"/>
      <c r="M6" s="159"/>
      <c r="N6" s="283"/>
      <c r="O6" s="283"/>
      <c r="P6" s="283"/>
      <c r="Q6" s="283"/>
      <c r="R6" s="283"/>
      <c r="S6" s="283"/>
      <c r="T6" s="283"/>
      <c r="U6" s="283"/>
      <c r="V6" s="283"/>
    </row>
    <row r="7" spans="1:22" ht="16.149999999999999" customHeight="1" x14ac:dyDescent="0.35">
      <c r="B7" s="390"/>
      <c r="C7" s="91"/>
      <c r="D7" s="91"/>
      <c r="E7" s="91"/>
      <c r="F7" s="91"/>
      <c r="G7" s="91"/>
      <c r="H7" s="91"/>
      <c r="I7" s="91"/>
      <c r="J7" s="91"/>
      <c r="K7" s="91"/>
      <c r="L7" s="392"/>
      <c r="M7" s="278"/>
      <c r="N7" s="283"/>
      <c r="O7" s="283"/>
      <c r="P7" s="283"/>
      <c r="Q7" s="283"/>
      <c r="R7" s="283"/>
      <c r="S7" s="283"/>
      <c r="T7" s="283"/>
      <c r="U7" s="283"/>
      <c r="V7" s="283"/>
    </row>
    <row r="8" spans="1:22" ht="16.149999999999999" customHeight="1" x14ac:dyDescent="0.35">
      <c r="B8" s="390"/>
      <c r="C8" s="91"/>
      <c r="D8" s="91"/>
      <c r="E8" s="91"/>
      <c r="F8" s="91"/>
      <c r="G8" s="91"/>
      <c r="H8" s="91"/>
      <c r="I8" s="91"/>
      <c r="J8" s="91"/>
      <c r="K8" s="91"/>
      <c r="L8" s="392"/>
      <c r="M8" s="278"/>
    </row>
    <row r="9" spans="1:22" ht="16.149999999999999" customHeight="1" x14ac:dyDescent="0.35">
      <c r="B9" s="390"/>
      <c r="C9" s="40" t="s">
        <v>257</v>
      </c>
      <c r="D9" s="271"/>
      <c r="E9" s="271"/>
      <c r="F9" s="271"/>
      <c r="G9" s="271"/>
      <c r="H9" s="271"/>
      <c r="I9" s="271"/>
      <c r="J9" s="271"/>
      <c r="K9" s="271"/>
      <c r="L9" s="393"/>
      <c r="M9" s="279"/>
    </row>
    <row r="10" spans="1:22" ht="16.149999999999999" customHeight="1" x14ac:dyDescent="0.35">
      <c r="B10" s="390"/>
      <c r="C10" s="27"/>
      <c r="D10" s="107"/>
      <c r="E10" s="107"/>
      <c r="F10" s="107"/>
      <c r="G10" s="107"/>
      <c r="H10" s="107"/>
      <c r="I10" s="107"/>
      <c r="J10" s="107"/>
      <c r="K10" s="107"/>
      <c r="L10" s="276"/>
      <c r="M10" s="159"/>
      <c r="N10" s="586" t="s">
        <v>258</v>
      </c>
      <c r="O10" s="586"/>
      <c r="P10" s="586"/>
      <c r="Q10" s="586"/>
      <c r="R10" s="586"/>
    </row>
    <row r="11" spans="1:22" ht="27.75" customHeight="1" x14ac:dyDescent="0.35">
      <c r="B11" s="390"/>
      <c r="C11" s="27"/>
      <c r="D11" s="686" t="s">
        <v>93</v>
      </c>
      <c r="E11" s="686"/>
      <c r="F11" s="686"/>
      <c r="G11" s="686"/>
      <c r="H11" s="686"/>
      <c r="I11" s="686"/>
      <c r="J11" s="686"/>
      <c r="K11" s="686"/>
      <c r="L11" s="308"/>
      <c r="M11" s="159"/>
      <c r="N11" s="586"/>
      <c r="O11" s="586"/>
      <c r="P11" s="586"/>
      <c r="Q11" s="586"/>
      <c r="R11" s="586"/>
    </row>
    <row r="12" spans="1:22" ht="16.149999999999999" customHeight="1" x14ac:dyDescent="0.35">
      <c r="B12" s="390"/>
      <c r="C12" s="27"/>
      <c r="D12" s="103"/>
      <c r="E12" s="103"/>
      <c r="F12" s="103"/>
      <c r="G12" s="103"/>
      <c r="H12" s="103"/>
      <c r="I12" s="103"/>
      <c r="J12" s="103"/>
      <c r="K12" s="301"/>
      <c r="L12" s="410"/>
      <c r="M12" s="159"/>
      <c r="N12" s="586"/>
      <c r="O12" s="586"/>
      <c r="P12" s="586"/>
      <c r="Q12" s="586"/>
      <c r="R12" s="586"/>
    </row>
    <row r="13" spans="1:22" ht="16.149999999999999" customHeight="1" x14ac:dyDescent="0.35">
      <c r="B13" s="390"/>
      <c r="C13" s="27"/>
      <c r="D13" s="27" t="s">
        <v>94</v>
      </c>
      <c r="E13" s="103"/>
      <c r="F13" s="103"/>
      <c r="G13" s="103"/>
      <c r="H13" s="103"/>
      <c r="I13" s="103"/>
      <c r="J13" s="103"/>
      <c r="K13" s="301"/>
      <c r="L13" s="410"/>
      <c r="M13" s="159"/>
      <c r="N13" s="159"/>
      <c r="O13" s="159"/>
      <c r="P13" s="159"/>
      <c r="Q13" s="159"/>
      <c r="R13" s="159"/>
    </row>
    <row r="14" spans="1:22" ht="16.149999999999999" customHeight="1" x14ac:dyDescent="0.35">
      <c r="B14" s="390"/>
      <c r="C14" s="27"/>
      <c r="D14" s="103"/>
      <c r="E14" s="103"/>
      <c r="F14" s="103"/>
      <c r="G14" s="103"/>
      <c r="H14" s="103"/>
      <c r="I14" s="103"/>
      <c r="J14" s="103"/>
      <c r="K14" s="301"/>
      <c r="L14" s="410"/>
      <c r="M14" s="159"/>
      <c r="N14" s="159"/>
      <c r="O14" s="159"/>
      <c r="P14" s="159"/>
      <c r="Q14" s="159"/>
      <c r="R14" s="159"/>
    </row>
    <row r="15" spans="1:22" ht="16.149999999999999" customHeight="1" x14ac:dyDescent="0.35">
      <c r="B15" s="390"/>
      <c r="C15" s="27"/>
      <c r="D15" s="27" t="s">
        <v>95</v>
      </c>
      <c r="E15" s="103"/>
      <c r="F15" s="103"/>
      <c r="G15" s="103"/>
      <c r="H15" s="103"/>
      <c r="I15" s="103"/>
      <c r="J15" s="103"/>
      <c r="K15" s="301"/>
      <c r="L15" s="410"/>
      <c r="M15" s="159"/>
      <c r="N15" s="159"/>
      <c r="O15" s="159"/>
      <c r="P15" s="159"/>
      <c r="Q15" s="159"/>
      <c r="R15" s="159"/>
    </row>
    <row r="16" spans="1:22" ht="16.149999999999999" customHeight="1" x14ac:dyDescent="0.35">
      <c r="B16" s="390"/>
      <c r="C16" s="27"/>
      <c r="D16" s="103"/>
      <c r="E16" s="103"/>
      <c r="F16" s="103"/>
      <c r="G16" s="103"/>
      <c r="H16" s="103"/>
      <c r="I16" s="103"/>
      <c r="J16" s="103"/>
      <c r="K16" s="301"/>
      <c r="L16" s="410"/>
      <c r="M16" s="159"/>
      <c r="N16" s="159"/>
      <c r="O16" s="159"/>
      <c r="P16" s="159"/>
      <c r="Q16" s="159"/>
      <c r="R16" s="159"/>
    </row>
    <row r="17" spans="2:23" ht="89.5" customHeight="1" x14ac:dyDescent="0.35">
      <c r="B17" s="390"/>
      <c r="C17" s="386"/>
      <c r="D17" s="684" t="s">
        <v>224</v>
      </c>
      <c r="E17" s="684"/>
      <c r="F17" s="684"/>
      <c r="G17" s="684"/>
      <c r="H17" s="684"/>
      <c r="I17" s="684"/>
      <c r="J17" s="684"/>
      <c r="K17" s="684"/>
      <c r="L17" s="307"/>
      <c r="M17" s="270"/>
    </row>
    <row r="18" spans="2:23" ht="16.149999999999999" customHeight="1" x14ac:dyDescent="0.35">
      <c r="B18" s="390"/>
      <c r="C18" s="27"/>
      <c r="D18" s="103"/>
      <c r="E18" s="103"/>
      <c r="F18" s="103"/>
      <c r="G18" s="103"/>
      <c r="H18" s="103"/>
      <c r="I18" s="103"/>
      <c r="J18" s="103"/>
      <c r="K18" s="301"/>
      <c r="L18" s="410"/>
      <c r="M18" s="159"/>
    </row>
    <row r="19" spans="2:23" ht="16.149999999999999" customHeight="1" x14ac:dyDescent="0.35">
      <c r="B19" s="390"/>
      <c r="C19" s="27"/>
      <c r="D19" s="27" t="s">
        <v>165</v>
      </c>
      <c r="E19" s="107"/>
      <c r="F19" s="107"/>
      <c r="G19" s="107"/>
      <c r="H19" s="107"/>
      <c r="I19" s="107"/>
      <c r="J19" s="107"/>
      <c r="K19" s="107"/>
      <c r="L19" s="276"/>
      <c r="M19" s="159"/>
    </row>
    <row r="20" spans="2:23" ht="16.149999999999999" customHeight="1" x14ac:dyDescent="0.35">
      <c r="B20" s="390"/>
      <c r="C20" s="38"/>
      <c r="D20" s="38"/>
      <c r="E20" s="35"/>
      <c r="F20" s="38"/>
      <c r="G20" s="35"/>
      <c r="H20" s="35"/>
      <c r="I20" s="35"/>
      <c r="J20" s="35"/>
      <c r="K20" s="35"/>
      <c r="L20" s="410"/>
      <c r="M20" s="159"/>
    </row>
    <row r="21" spans="2:23" ht="40.15" customHeight="1" x14ac:dyDescent="0.35">
      <c r="B21" s="390"/>
      <c r="C21" s="685" t="s">
        <v>457</v>
      </c>
      <c r="D21" s="685"/>
      <c r="E21" s="685"/>
      <c r="F21" s="685"/>
      <c r="G21" s="685"/>
      <c r="H21" s="685"/>
      <c r="I21" s="685"/>
      <c r="J21" s="685"/>
      <c r="K21" s="685"/>
      <c r="L21" s="394"/>
      <c r="M21" s="159"/>
    </row>
    <row r="22" spans="2:23" s="9" customFormat="1" ht="16.149999999999999" customHeight="1" x14ac:dyDescent="0.35">
      <c r="B22" s="390"/>
      <c r="C22" s="27"/>
      <c r="D22" s="301"/>
      <c r="E22" s="301"/>
      <c r="F22" s="301"/>
      <c r="G22" s="301"/>
      <c r="H22" s="301"/>
      <c r="I22" s="301"/>
      <c r="J22" s="105" t="str">
        <f>"500 merkkiä 
("&amp;TEXT(LEN(C23),"0")&amp;" käytetty)"</f>
        <v>500 merkkiä 
(0 käytetty)</v>
      </c>
      <c r="K22" s="301"/>
      <c r="L22" s="410"/>
      <c r="M22" s="159"/>
      <c r="N22" s="286"/>
      <c r="O22" s="286"/>
      <c r="P22" s="286"/>
      <c r="Q22" s="286"/>
      <c r="R22" s="286"/>
      <c r="S22" s="286"/>
      <c r="T22" s="286"/>
      <c r="U22" s="286"/>
      <c r="V22" s="286"/>
      <c r="W22" s="286"/>
    </row>
    <row r="23" spans="2:23" ht="113.15" customHeight="1" x14ac:dyDescent="0.35">
      <c r="B23" s="390"/>
      <c r="C23" s="674"/>
      <c r="D23" s="674"/>
      <c r="E23" s="674"/>
      <c r="F23" s="674"/>
      <c r="G23" s="674"/>
      <c r="H23" s="674"/>
      <c r="I23" s="674"/>
      <c r="J23" s="674"/>
      <c r="K23" s="674"/>
      <c r="L23" s="307"/>
      <c r="M23" s="111"/>
      <c r="N23" s="688"/>
      <c r="O23" s="688"/>
      <c r="P23" s="688"/>
      <c r="Q23" s="688"/>
      <c r="R23" s="688"/>
      <c r="S23" s="688"/>
      <c r="T23" s="688"/>
    </row>
    <row r="24" spans="2:23" ht="16.899999999999999" customHeight="1" x14ac:dyDescent="0.35">
      <c r="B24" s="390"/>
      <c r="C24" s="35"/>
      <c r="D24" s="35"/>
      <c r="E24" s="35"/>
      <c r="F24" s="35"/>
      <c r="G24" s="35"/>
      <c r="H24" s="35"/>
      <c r="I24" s="35"/>
      <c r="J24" s="35"/>
      <c r="K24" s="35"/>
      <c r="L24" s="410"/>
      <c r="M24" s="159"/>
    </row>
    <row r="25" spans="2:23" ht="16.149999999999999" customHeight="1" x14ac:dyDescent="0.35">
      <c r="B25" s="390"/>
      <c r="C25" s="38"/>
      <c r="D25" s="35"/>
      <c r="E25" s="35"/>
      <c r="F25" s="114"/>
      <c r="G25" s="114"/>
      <c r="H25" s="114"/>
      <c r="I25" s="114"/>
      <c r="J25" s="114"/>
      <c r="K25" s="306"/>
      <c r="L25" s="307"/>
      <c r="M25" s="159"/>
    </row>
    <row r="26" spans="2:23" ht="16.149999999999999" customHeight="1" x14ac:dyDescent="0.35">
      <c r="B26" s="390"/>
      <c r="C26" s="492" t="s">
        <v>52</v>
      </c>
      <c r="D26" s="35"/>
      <c r="E26" s="35"/>
      <c r="F26" s="38"/>
      <c r="G26" s="35"/>
      <c r="H26" s="35"/>
      <c r="I26" s="35"/>
      <c r="J26" s="38" t="str">
        <f>"90 merkkiä 
 ("&amp;TEXT(LEN(C27),"0")&amp;" käytetty)"</f>
        <v>90 merkkiä 
 (0 käytetty)</v>
      </c>
      <c r="K26" s="38"/>
      <c r="L26" s="395"/>
      <c r="M26" s="159"/>
    </row>
    <row r="27" spans="2:23" ht="16.149999999999999" customHeight="1" x14ac:dyDescent="0.35">
      <c r="B27" s="390"/>
      <c r="C27" s="674"/>
      <c r="D27" s="674"/>
      <c r="E27" s="674"/>
      <c r="F27" s="674"/>
      <c r="G27" s="674"/>
      <c r="H27" s="674"/>
      <c r="I27" s="674"/>
      <c r="J27" s="674"/>
      <c r="K27" s="674"/>
      <c r="L27" s="307"/>
      <c r="M27" s="111"/>
      <c r="N27" s="691" t="s">
        <v>549</v>
      </c>
      <c r="O27" s="691"/>
      <c r="P27" s="691"/>
      <c r="Q27" s="691"/>
      <c r="R27" s="691"/>
      <c r="S27" s="691"/>
    </row>
    <row r="28" spans="2:23" ht="21" customHeight="1" x14ac:dyDescent="0.35">
      <c r="B28" s="390"/>
      <c r="C28" s="38"/>
      <c r="D28" s="35"/>
      <c r="E28" s="35"/>
      <c r="F28" s="38"/>
      <c r="G28" s="35"/>
      <c r="H28" s="35"/>
      <c r="I28" s="35"/>
      <c r="J28" s="38"/>
      <c r="K28" s="38"/>
      <c r="L28" s="395"/>
      <c r="M28" s="111"/>
      <c r="N28" s="691"/>
      <c r="O28" s="691"/>
      <c r="P28" s="691"/>
      <c r="Q28" s="691"/>
      <c r="R28" s="691"/>
      <c r="S28" s="691"/>
    </row>
    <row r="29" spans="2:23" ht="21" customHeight="1" x14ac:dyDescent="0.35">
      <c r="B29" s="390"/>
      <c r="C29" s="492" t="s">
        <v>16</v>
      </c>
      <c r="D29" s="35"/>
      <c r="E29" s="35"/>
      <c r="F29" s="38"/>
      <c r="G29" s="35"/>
      <c r="H29" s="35"/>
      <c r="I29" s="35"/>
      <c r="J29" s="38" t="str">
        <f>"90 merkkiä 
 ("&amp;TEXT(LEN(C30),"0")&amp;" käytetty)"</f>
        <v>90 merkkiä 
 (0 käytetty)</v>
      </c>
      <c r="K29" s="38"/>
      <c r="L29" s="395"/>
      <c r="M29" s="111"/>
      <c r="N29" s="691"/>
      <c r="O29" s="691"/>
      <c r="P29" s="691"/>
      <c r="Q29" s="691"/>
      <c r="R29" s="691"/>
      <c r="S29" s="691"/>
    </row>
    <row r="30" spans="2:23" ht="16.149999999999999" customHeight="1" x14ac:dyDescent="0.35">
      <c r="B30" s="390"/>
      <c r="C30" s="674"/>
      <c r="D30" s="674"/>
      <c r="E30" s="674"/>
      <c r="F30" s="674"/>
      <c r="G30" s="674"/>
      <c r="H30" s="674"/>
      <c r="I30" s="674"/>
      <c r="J30" s="674"/>
      <c r="K30" s="674"/>
      <c r="L30" s="307"/>
      <c r="M30" s="280"/>
      <c r="N30" s="691"/>
      <c r="O30" s="691"/>
      <c r="P30" s="691"/>
      <c r="Q30" s="691"/>
      <c r="R30" s="691"/>
      <c r="S30" s="691"/>
    </row>
    <row r="31" spans="2:23" ht="24.75" customHeight="1" x14ac:dyDescent="0.35">
      <c r="B31" s="390"/>
      <c r="C31" s="306"/>
      <c r="D31" s="114"/>
      <c r="E31" s="114"/>
      <c r="F31" s="114"/>
      <c r="G31" s="114"/>
      <c r="H31" s="114"/>
      <c r="I31" s="114"/>
      <c r="J31" s="114"/>
      <c r="K31" s="306"/>
      <c r="L31" s="307"/>
      <c r="M31" s="111"/>
      <c r="N31" s="691"/>
      <c r="O31" s="691"/>
      <c r="P31" s="691"/>
      <c r="Q31" s="691"/>
      <c r="R31" s="691"/>
      <c r="S31" s="691"/>
    </row>
    <row r="32" spans="2:23" ht="16.149999999999999" customHeight="1" x14ac:dyDescent="0.35">
      <c r="B32" s="390"/>
      <c r="C32" s="38" t="s">
        <v>126</v>
      </c>
      <c r="D32" s="35"/>
      <c r="E32" s="35"/>
      <c r="F32" s="38"/>
      <c r="G32" s="38"/>
      <c r="H32" s="35"/>
      <c r="I32" s="35"/>
      <c r="J32" s="35"/>
      <c r="K32" s="35"/>
      <c r="L32" s="410"/>
      <c r="M32" s="159"/>
    </row>
    <row r="33" spans="2:23" ht="16.149999999999999" customHeight="1" x14ac:dyDescent="0.35">
      <c r="B33" s="390"/>
      <c r="C33" s="690"/>
      <c r="D33" s="674"/>
      <c r="E33" s="674"/>
      <c r="F33" s="35"/>
      <c r="G33" s="35"/>
      <c r="H33" s="35"/>
      <c r="I33" s="35"/>
      <c r="J33" s="35"/>
      <c r="K33" s="35"/>
      <c r="L33" s="410"/>
      <c r="M33" s="159"/>
    </row>
    <row r="34" spans="2:23" ht="16.149999999999999" customHeight="1" x14ac:dyDescent="0.35">
      <c r="B34" s="390"/>
      <c r="C34" s="35"/>
      <c r="D34" s="35"/>
      <c r="E34" s="35"/>
      <c r="F34" s="35"/>
      <c r="G34" s="35"/>
      <c r="H34" s="35"/>
      <c r="I34" s="35"/>
      <c r="J34" s="35"/>
      <c r="K34" s="35"/>
      <c r="L34" s="410"/>
      <c r="M34" s="159"/>
      <c r="N34" s="638" t="s">
        <v>550</v>
      </c>
      <c r="O34" s="683"/>
      <c r="P34" s="683"/>
      <c r="Q34" s="683"/>
      <c r="R34" s="683"/>
      <c r="S34" s="683"/>
    </row>
    <row r="35" spans="2:23" ht="16.149999999999999" customHeight="1" x14ac:dyDescent="0.35">
      <c r="B35" s="390"/>
      <c r="C35" s="38" t="s">
        <v>127</v>
      </c>
      <c r="D35" s="35"/>
      <c r="E35" s="35"/>
      <c r="F35" s="35"/>
      <c r="G35" s="35"/>
      <c r="H35" s="35"/>
      <c r="I35" s="35"/>
      <c r="J35" s="35"/>
      <c r="K35" s="35"/>
      <c r="L35" s="410"/>
      <c r="M35" s="159"/>
      <c r="N35" s="683"/>
      <c r="O35" s="683"/>
      <c r="P35" s="683"/>
      <c r="Q35" s="683"/>
      <c r="R35" s="683"/>
      <c r="S35" s="683"/>
    </row>
    <row r="36" spans="2:23" ht="16.149999999999999" customHeight="1" x14ac:dyDescent="0.35">
      <c r="B36" s="390"/>
      <c r="C36" s="690"/>
      <c r="D36" s="674"/>
      <c r="E36" s="674"/>
      <c r="F36" s="35"/>
      <c r="G36" s="35"/>
      <c r="H36" s="35"/>
      <c r="I36" s="35"/>
      <c r="J36" s="35"/>
      <c r="K36" s="35"/>
      <c r="L36" s="410"/>
      <c r="M36" s="159"/>
      <c r="N36" s="683"/>
      <c r="O36" s="683"/>
      <c r="P36" s="683"/>
      <c r="Q36" s="683"/>
      <c r="R36" s="683"/>
      <c r="S36" s="683"/>
    </row>
    <row r="37" spans="2:23" x14ac:dyDescent="0.35">
      <c r="B37" s="390"/>
      <c r="C37" s="35"/>
      <c r="D37" s="35"/>
      <c r="E37" s="35"/>
      <c r="F37" s="35"/>
      <c r="G37" s="35"/>
      <c r="H37" s="35"/>
      <c r="I37" s="35"/>
      <c r="J37" s="35"/>
      <c r="K37" s="35"/>
      <c r="L37" s="410"/>
      <c r="M37" s="159"/>
      <c r="N37" s="683"/>
      <c r="O37" s="683"/>
      <c r="P37" s="683"/>
      <c r="Q37" s="683"/>
      <c r="R37" s="683"/>
      <c r="S37" s="683"/>
    </row>
    <row r="38" spans="2:23" x14ac:dyDescent="0.35">
      <c r="B38" s="390"/>
      <c r="C38" s="38" t="s">
        <v>151</v>
      </c>
      <c r="D38" s="35"/>
      <c r="E38" s="35"/>
      <c r="F38" s="35"/>
      <c r="G38" s="35"/>
      <c r="H38" s="35"/>
      <c r="I38" s="35"/>
      <c r="J38" s="35"/>
      <c r="K38" s="35"/>
      <c r="L38" s="410"/>
      <c r="M38" s="159"/>
      <c r="N38" s="683"/>
      <c r="O38" s="683"/>
      <c r="P38" s="683"/>
      <c r="Q38" s="683"/>
      <c r="R38" s="683"/>
      <c r="S38" s="683"/>
    </row>
    <row r="39" spans="2:23" ht="29.25" customHeight="1" x14ac:dyDescent="0.35">
      <c r="B39" s="390"/>
      <c r="C39" s="38"/>
      <c r="D39" s="35"/>
      <c r="E39" s="35"/>
      <c r="F39" s="35"/>
      <c r="G39" s="35"/>
      <c r="H39" s="35"/>
      <c r="I39" s="35"/>
      <c r="J39" s="38" t="str">
        <f>"500 merkkiä ("&amp;TEXT(LEN(C40),"0")&amp;" käytetty)"</f>
        <v>500 merkkiä (0 käytetty)</v>
      </c>
      <c r="K39" s="35"/>
      <c r="L39" s="410"/>
      <c r="M39" s="159"/>
      <c r="N39" s="683"/>
      <c r="O39" s="683"/>
      <c r="P39" s="683"/>
      <c r="Q39" s="683"/>
      <c r="R39" s="683"/>
      <c r="S39" s="683"/>
    </row>
    <row r="40" spans="2:23" ht="113.15" customHeight="1" x14ac:dyDescent="0.35">
      <c r="B40" s="390"/>
      <c r="C40" s="674"/>
      <c r="D40" s="674"/>
      <c r="E40" s="674"/>
      <c r="F40" s="674"/>
      <c r="G40" s="674"/>
      <c r="H40" s="674"/>
      <c r="I40" s="674"/>
      <c r="J40" s="674"/>
      <c r="K40" s="674"/>
      <c r="L40" s="307"/>
      <c r="M40" s="305"/>
      <c r="N40" s="586" t="s">
        <v>500</v>
      </c>
      <c r="O40" s="586"/>
      <c r="P40" s="586"/>
      <c r="Q40" s="586"/>
      <c r="R40" s="586"/>
      <c r="S40" s="586"/>
    </row>
    <row r="41" spans="2:23" ht="16.149999999999999" customHeight="1" x14ac:dyDescent="0.35">
      <c r="B41" s="390"/>
      <c r="C41" s="35"/>
      <c r="D41" s="35"/>
      <c r="E41" s="35"/>
      <c r="F41" s="35"/>
      <c r="G41" s="35"/>
      <c r="H41" s="35"/>
      <c r="I41" s="35"/>
      <c r="J41" s="35"/>
      <c r="K41" s="35"/>
      <c r="L41" s="410"/>
      <c r="M41" s="159"/>
      <c r="N41" s="687"/>
      <c r="O41" s="687"/>
      <c r="P41" s="687"/>
      <c r="Q41" s="687"/>
      <c r="R41" s="687"/>
      <c r="S41" s="687"/>
    </row>
    <row r="42" spans="2:23" ht="16.149999999999999" customHeight="1" x14ac:dyDescent="0.35">
      <c r="B42" s="391"/>
      <c r="C42" s="64"/>
      <c r="D42" s="64"/>
      <c r="E42" s="64"/>
      <c r="F42" s="64"/>
      <c r="G42" s="64"/>
      <c r="H42" s="64"/>
      <c r="I42" s="64"/>
      <c r="J42" s="64"/>
      <c r="K42" s="64"/>
      <c r="L42" s="138"/>
      <c r="N42" s="687"/>
      <c r="O42" s="687"/>
      <c r="P42" s="687"/>
      <c r="Q42" s="687"/>
      <c r="R42" s="687"/>
      <c r="S42" s="687"/>
    </row>
    <row r="43" spans="2:23" ht="16.149999999999999" customHeight="1" x14ac:dyDescent="0.35">
      <c r="B43" s="390"/>
      <c r="C43" s="35"/>
      <c r="D43" s="35"/>
      <c r="E43" s="35"/>
      <c r="F43" s="35"/>
      <c r="G43" s="35"/>
      <c r="H43" s="35"/>
      <c r="I43" s="35"/>
      <c r="J43" s="35"/>
      <c r="K43" s="35"/>
      <c r="L43" s="410"/>
      <c r="M43" s="159"/>
    </row>
    <row r="44" spans="2:23" ht="16.149999999999999" customHeight="1" x14ac:dyDescent="0.35">
      <c r="B44" s="390"/>
      <c r="C44" s="35" t="s">
        <v>245</v>
      </c>
      <c r="D44" s="35"/>
      <c r="E44" s="35"/>
      <c r="F44" s="35"/>
      <c r="G44" s="35"/>
      <c r="H44" s="35"/>
      <c r="I44" s="35"/>
      <c r="J44" s="35"/>
      <c r="K44" s="35"/>
      <c r="L44" s="410"/>
      <c r="M44" s="159"/>
    </row>
    <row r="45" spans="2:23" ht="82.5" customHeight="1" x14ac:dyDescent="0.35">
      <c r="B45" s="390"/>
      <c r="C45" s="613" t="s">
        <v>424</v>
      </c>
      <c r="D45" s="613"/>
      <c r="E45" s="613"/>
      <c r="F45" s="613"/>
      <c r="G45" s="613"/>
      <c r="H45" s="613"/>
      <c r="I45" s="613"/>
      <c r="J45" s="613"/>
      <c r="K45" s="613"/>
      <c r="L45" s="307"/>
      <c r="M45" s="159"/>
    </row>
    <row r="46" spans="2:23" ht="15.75" customHeight="1" x14ac:dyDescent="0.35">
      <c r="B46" s="390"/>
      <c r="C46" s="35"/>
      <c r="D46" s="35"/>
      <c r="E46" s="35"/>
      <c r="F46" s="35"/>
      <c r="G46" s="35"/>
      <c r="H46" s="35"/>
      <c r="I46" s="38" t="str">
        <f>"2400 merkkiä ("&amp;TEXT(LEN(C47),"0")&amp;" käytetty)"</f>
        <v>2400 merkkiä (0 käytetty)</v>
      </c>
      <c r="J46" s="35"/>
      <c r="K46" s="400"/>
      <c r="L46" s="410"/>
      <c r="M46" s="159"/>
    </row>
    <row r="47" spans="2:23" ht="409.15" customHeight="1" x14ac:dyDescent="0.35">
      <c r="B47" s="390"/>
      <c r="C47" s="674"/>
      <c r="D47" s="674"/>
      <c r="E47" s="674"/>
      <c r="F47" s="674"/>
      <c r="G47" s="674"/>
      <c r="H47" s="674"/>
      <c r="I47" s="674"/>
      <c r="J47" s="674"/>
      <c r="K47" s="674"/>
      <c r="L47" s="307"/>
      <c r="M47" s="111"/>
      <c r="N47" s="57"/>
    </row>
    <row r="48" spans="2:23" s="11" customFormat="1" ht="16.149999999999999" customHeight="1" x14ac:dyDescent="0.35">
      <c r="B48" s="390"/>
      <c r="C48" s="108"/>
      <c r="D48" s="108"/>
      <c r="E48" s="108"/>
      <c r="F48" s="108"/>
      <c r="G48" s="108"/>
      <c r="H48" s="108"/>
      <c r="I48" s="108"/>
      <c r="J48" s="108"/>
      <c r="K48" s="108"/>
      <c r="L48" s="396"/>
      <c r="M48" s="111"/>
      <c r="N48" s="673"/>
      <c r="O48" s="673"/>
      <c r="P48" s="673"/>
      <c r="Q48" s="673"/>
      <c r="R48" s="673"/>
      <c r="S48" s="673"/>
      <c r="T48" s="673"/>
      <c r="U48" s="673"/>
      <c r="V48" s="284"/>
      <c r="W48" s="284"/>
    </row>
    <row r="49" spans="2:23" s="11" customFormat="1" ht="16.149999999999999" customHeight="1" x14ac:dyDescent="0.35">
      <c r="B49" s="390"/>
      <c r="C49" s="387" t="s">
        <v>167</v>
      </c>
      <c r="D49" s="109"/>
      <c r="E49" s="109"/>
      <c r="F49" s="109"/>
      <c r="G49" s="109"/>
      <c r="H49" s="109"/>
      <c r="I49" s="109"/>
      <c r="J49" s="109"/>
      <c r="K49" s="109"/>
      <c r="L49" s="396"/>
      <c r="M49" s="111"/>
      <c r="N49" s="586" t="s">
        <v>551</v>
      </c>
      <c r="O49" s="682"/>
      <c r="P49" s="682"/>
      <c r="Q49" s="682"/>
      <c r="R49" s="682"/>
      <c r="S49" s="285"/>
      <c r="T49" s="285"/>
      <c r="U49" s="285"/>
      <c r="V49" s="284"/>
      <c r="W49" s="284"/>
    </row>
    <row r="50" spans="2:23" ht="33" customHeight="1" x14ac:dyDescent="0.35">
      <c r="B50" s="390"/>
      <c r="C50" s="613" t="s">
        <v>427</v>
      </c>
      <c r="D50" s="613"/>
      <c r="E50" s="613"/>
      <c r="F50" s="613"/>
      <c r="G50" s="613"/>
      <c r="H50" s="613"/>
      <c r="I50" s="613"/>
      <c r="J50" s="613"/>
      <c r="K50" s="613"/>
      <c r="L50" s="307"/>
      <c r="M50" s="159"/>
      <c r="N50" s="682"/>
      <c r="O50" s="682"/>
      <c r="P50" s="682"/>
      <c r="Q50" s="682"/>
      <c r="R50" s="682"/>
      <c r="S50" s="285"/>
      <c r="T50" s="285"/>
      <c r="U50" s="285"/>
    </row>
    <row r="51" spans="2:23" s="11" customFormat="1" ht="16.149999999999999" customHeight="1" x14ac:dyDescent="0.35">
      <c r="B51" s="390"/>
      <c r="C51" s="109"/>
      <c r="D51" s="109"/>
      <c r="E51" s="109"/>
      <c r="F51" s="109"/>
      <c r="G51" s="109"/>
      <c r="H51" s="109"/>
      <c r="I51" s="109"/>
      <c r="J51" s="38" t="str">
        <f>"250 merkkiä 
("&amp;TEXT(LEN(C52),"0")&amp;" käytetty)"</f>
        <v>250 merkkiä 
(0 käytetty)</v>
      </c>
      <c r="K51" s="109"/>
      <c r="L51" s="396"/>
      <c r="M51" s="305"/>
      <c r="N51" s="682"/>
      <c r="O51" s="682"/>
      <c r="P51" s="682"/>
      <c r="Q51" s="682"/>
      <c r="R51" s="682"/>
      <c r="S51" s="304"/>
      <c r="T51" s="304"/>
      <c r="U51" s="304"/>
      <c r="V51" s="284"/>
      <c r="W51" s="284"/>
    </row>
    <row r="52" spans="2:23" ht="74.25" customHeight="1" x14ac:dyDescent="0.35">
      <c r="B52" s="390"/>
      <c r="C52" s="674"/>
      <c r="D52" s="674"/>
      <c r="E52" s="674"/>
      <c r="F52" s="674"/>
      <c r="G52" s="674"/>
      <c r="H52" s="674"/>
      <c r="I52" s="674"/>
      <c r="J52" s="674"/>
      <c r="K52" s="674"/>
      <c r="L52" s="307"/>
      <c r="M52" s="111"/>
      <c r="N52" s="682"/>
      <c r="O52" s="682"/>
      <c r="P52" s="682"/>
      <c r="Q52" s="682"/>
      <c r="R52" s="682"/>
    </row>
    <row r="53" spans="2:23" ht="16.149999999999999" customHeight="1" x14ac:dyDescent="0.35">
      <c r="B53" s="390"/>
      <c r="C53" s="38"/>
      <c r="D53" s="38"/>
      <c r="E53" s="35"/>
      <c r="F53" s="40"/>
      <c r="G53" s="35"/>
      <c r="H53" s="35"/>
      <c r="I53" s="35"/>
      <c r="J53" s="35"/>
      <c r="K53" s="35"/>
      <c r="L53" s="410"/>
      <c r="M53" s="281"/>
    </row>
    <row r="54" spans="2:23" ht="16.149999999999999" customHeight="1" x14ac:dyDescent="0.35">
      <c r="B54" s="390"/>
      <c r="C54" s="35" t="s">
        <v>168</v>
      </c>
      <c r="D54" s="38"/>
      <c r="E54" s="35"/>
      <c r="F54" s="40"/>
      <c r="G54" s="35"/>
      <c r="H54" s="35"/>
      <c r="I54" s="35"/>
      <c r="J54" s="35"/>
      <c r="K54" s="35"/>
      <c r="L54" s="410"/>
      <c r="M54" s="159"/>
      <c r="N54" s="638" t="s">
        <v>552</v>
      </c>
      <c r="O54" s="638"/>
      <c r="P54" s="638"/>
      <c r="Q54" s="638"/>
      <c r="R54" s="638"/>
      <c r="W54" s="20"/>
    </row>
    <row r="55" spans="2:23" ht="79.5" customHeight="1" x14ac:dyDescent="0.35">
      <c r="B55" s="390"/>
      <c r="C55" s="613" t="s">
        <v>425</v>
      </c>
      <c r="D55" s="613"/>
      <c r="E55" s="613"/>
      <c r="F55" s="613"/>
      <c r="G55" s="613"/>
      <c r="H55" s="613"/>
      <c r="I55" s="613"/>
      <c r="J55" s="613"/>
      <c r="K55" s="613"/>
      <c r="L55" s="307"/>
      <c r="M55" s="159"/>
      <c r="N55" s="638"/>
      <c r="O55" s="638"/>
      <c r="P55" s="638"/>
      <c r="Q55" s="638"/>
      <c r="R55" s="638"/>
    </row>
    <row r="56" spans="2:23" s="11" customFormat="1" ht="33.65" customHeight="1" x14ac:dyDescent="0.35">
      <c r="B56" s="390"/>
      <c r="C56" s="397"/>
      <c r="D56" s="397"/>
      <c r="E56" s="397"/>
      <c r="F56" s="397"/>
      <c r="G56" s="397"/>
      <c r="H56" s="397"/>
      <c r="I56" s="397"/>
      <c r="J56" s="110" t="str">
        <f>"500 merkkiä 
("&amp;TEXT(LEN(C57),"0")&amp;" käytetty)"</f>
        <v>500 merkkiä 
(0 käytetty)</v>
      </c>
      <c r="K56" s="397"/>
      <c r="L56" s="396"/>
      <c r="M56" s="305"/>
      <c r="N56" s="638"/>
      <c r="O56" s="638"/>
      <c r="P56" s="638"/>
      <c r="Q56" s="638"/>
      <c r="R56" s="638"/>
      <c r="S56" s="282"/>
      <c r="T56" s="282"/>
      <c r="U56" s="282"/>
      <c r="V56" s="284"/>
      <c r="W56" s="284"/>
    </row>
    <row r="57" spans="2:23" ht="113.15" customHeight="1" x14ac:dyDescent="0.35">
      <c r="B57" s="390"/>
      <c r="C57" s="674"/>
      <c r="D57" s="674"/>
      <c r="E57" s="674"/>
      <c r="F57" s="674"/>
      <c r="G57" s="674"/>
      <c r="H57" s="674"/>
      <c r="I57" s="674"/>
      <c r="J57" s="674"/>
      <c r="K57" s="674"/>
      <c r="L57" s="307"/>
      <c r="M57" s="111"/>
    </row>
    <row r="58" spans="2:23" ht="25.15" customHeight="1" x14ac:dyDescent="0.35">
      <c r="B58" s="390"/>
      <c r="C58" s="38"/>
      <c r="D58" s="38"/>
      <c r="E58" s="35"/>
      <c r="F58" s="40"/>
      <c r="G58" s="35"/>
      <c r="H58" s="35"/>
      <c r="I58" s="35"/>
      <c r="J58" s="35"/>
      <c r="K58" s="35"/>
      <c r="L58" s="410"/>
      <c r="M58" s="159"/>
    </row>
    <row r="59" spans="2:23" ht="24.75" customHeight="1" x14ac:dyDescent="0.35">
      <c r="B59" s="389"/>
      <c r="C59" s="678" t="s">
        <v>337</v>
      </c>
      <c r="D59" s="678"/>
      <c r="E59" s="678"/>
      <c r="F59" s="678"/>
      <c r="G59" s="678"/>
      <c r="H59" s="678"/>
      <c r="I59" s="678"/>
      <c r="J59" s="678"/>
      <c r="K59" s="678"/>
      <c r="L59" s="398"/>
      <c r="M59" s="159"/>
    </row>
    <row r="60" spans="2:23" ht="41.25" customHeight="1" x14ac:dyDescent="0.35">
      <c r="B60" s="390"/>
      <c r="C60" s="684" t="s">
        <v>259</v>
      </c>
      <c r="D60" s="684"/>
      <c r="E60" s="684"/>
      <c r="F60" s="684"/>
      <c r="G60" s="684"/>
      <c r="H60" s="684"/>
      <c r="I60" s="684"/>
      <c r="J60" s="684"/>
      <c r="K60" s="684"/>
      <c r="L60" s="307"/>
      <c r="M60" s="159"/>
    </row>
    <row r="61" spans="2:23" ht="21" customHeight="1" x14ac:dyDescent="0.35">
      <c r="B61" s="390"/>
      <c r="C61" s="52" t="s">
        <v>17</v>
      </c>
      <c r="D61" s="52"/>
      <c r="E61" s="52"/>
      <c r="F61" s="52"/>
      <c r="G61" s="52"/>
      <c r="H61" s="52"/>
      <c r="I61" s="52"/>
      <c r="J61" s="52" t="str">
        <f>"300 merkkiä 
("&amp;TEXT(LEN(C62),"0")&amp;" käytetty)"</f>
        <v>300 merkkiä 
(0 käytetty)</v>
      </c>
      <c r="K61" s="52"/>
      <c r="L61" s="28"/>
      <c r="N61" s="672" t="s">
        <v>555</v>
      </c>
      <c r="O61" s="672"/>
      <c r="P61" s="672"/>
      <c r="Q61" s="672"/>
      <c r="R61" s="672"/>
      <c r="S61" s="504"/>
      <c r="T61" s="504"/>
      <c r="U61" s="504"/>
    </row>
    <row r="62" spans="2:23" ht="63" customHeight="1" x14ac:dyDescent="0.35">
      <c r="B62" s="390"/>
      <c r="C62" s="600"/>
      <c r="D62" s="601"/>
      <c r="E62" s="601"/>
      <c r="F62" s="601"/>
      <c r="G62" s="601"/>
      <c r="H62" s="601"/>
      <c r="I62" s="601"/>
      <c r="J62" s="601"/>
      <c r="K62" s="602"/>
      <c r="L62" s="307"/>
      <c r="M62" s="111"/>
      <c r="N62" s="672"/>
      <c r="O62" s="672"/>
      <c r="P62" s="672"/>
      <c r="Q62" s="672"/>
      <c r="R62" s="672"/>
      <c r="S62" s="504"/>
      <c r="T62" s="504"/>
      <c r="U62" s="504"/>
    </row>
    <row r="63" spans="2:23" ht="21" customHeight="1" x14ac:dyDescent="0.35">
      <c r="B63" s="390"/>
      <c r="C63" s="52" t="s">
        <v>348</v>
      </c>
      <c r="D63" s="52"/>
      <c r="E63" s="112"/>
      <c r="F63" s="52"/>
      <c r="G63" s="52"/>
      <c r="H63" s="52"/>
      <c r="I63" s="52"/>
      <c r="J63" s="52"/>
      <c r="K63" s="52"/>
      <c r="L63" s="28"/>
      <c r="N63" s="151"/>
      <c r="O63" s="151"/>
      <c r="P63" s="151"/>
      <c r="Q63" s="151"/>
      <c r="R63" s="151"/>
      <c r="S63" s="151"/>
      <c r="T63" s="151"/>
      <c r="U63" s="151"/>
    </row>
    <row r="64" spans="2:23" ht="21" customHeight="1" x14ac:dyDescent="0.35">
      <c r="B64" s="390"/>
      <c r="C64" s="52" t="s">
        <v>499</v>
      </c>
      <c r="D64" s="52"/>
      <c r="E64" s="112"/>
      <c r="F64" s="52"/>
      <c r="G64" s="52"/>
      <c r="H64" s="52"/>
      <c r="I64" s="52"/>
      <c r="J64" s="52" t="str">
        <f>"200 merkkiä 
("&amp;TEXT(LEN(C65),"0")&amp;" käytetty)"</f>
        <v>200 merkkiä 
(0 käytetty)</v>
      </c>
      <c r="K64" s="52"/>
      <c r="L64" s="28"/>
      <c r="N64" s="672" t="s">
        <v>554</v>
      </c>
      <c r="O64" s="672"/>
      <c r="P64" s="672"/>
      <c r="Q64" s="672"/>
      <c r="R64" s="672"/>
      <c r="S64" s="151"/>
      <c r="T64" s="151"/>
      <c r="U64" s="151"/>
    </row>
    <row r="65" spans="2:21" ht="45" customHeight="1" x14ac:dyDescent="0.35">
      <c r="B65" s="390"/>
      <c r="C65" s="674"/>
      <c r="D65" s="674"/>
      <c r="E65" s="674"/>
      <c r="F65" s="674"/>
      <c r="G65" s="674"/>
      <c r="H65" s="674"/>
      <c r="I65" s="674"/>
      <c r="J65" s="674"/>
      <c r="K65" s="674"/>
      <c r="L65" s="409"/>
      <c r="M65" s="111"/>
      <c r="N65" s="672"/>
      <c r="O65" s="672"/>
      <c r="P65" s="672"/>
      <c r="Q65" s="672"/>
      <c r="R65" s="672"/>
      <c r="S65" s="151"/>
      <c r="T65" s="151"/>
    </row>
    <row r="66" spans="2:21" ht="21" customHeight="1" x14ac:dyDescent="0.35">
      <c r="B66" s="390"/>
      <c r="C66" s="52" t="s">
        <v>349</v>
      </c>
      <c r="D66" s="52"/>
      <c r="E66" s="52"/>
      <c r="F66" s="112"/>
      <c r="G66" s="52"/>
      <c r="H66" s="52"/>
      <c r="I66" s="52"/>
      <c r="J66" s="52"/>
      <c r="K66" s="52"/>
      <c r="L66" s="28"/>
    </row>
    <row r="67" spans="2:21" ht="21" customHeight="1" x14ac:dyDescent="0.35">
      <c r="B67" s="390"/>
      <c r="C67" s="52" t="s">
        <v>290</v>
      </c>
      <c r="D67" s="52"/>
      <c r="E67" s="52"/>
      <c r="F67" s="112"/>
      <c r="G67" s="52"/>
      <c r="H67" s="52"/>
      <c r="I67" s="52"/>
      <c r="J67" s="52" t="str">
        <f>"1500 merkkiä 
("&amp;TEXT(LEN(C68),"0")&amp;" käytetty)"</f>
        <v>1500 merkkiä 
(0 käytetty)</v>
      </c>
      <c r="K67" s="52"/>
      <c r="L67" s="28"/>
    </row>
    <row r="68" spans="2:21" ht="272.25" customHeight="1" x14ac:dyDescent="0.35">
      <c r="B68" s="390"/>
      <c r="C68" s="674"/>
      <c r="D68" s="674"/>
      <c r="E68" s="674"/>
      <c r="F68" s="674"/>
      <c r="G68" s="674"/>
      <c r="H68" s="674"/>
      <c r="I68" s="674"/>
      <c r="J68" s="674"/>
      <c r="K68" s="674"/>
      <c r="L68" s="307"/>
      <c r="M68" s="305"/>
      <c r="N68" s="672" t="s">
        <v>553</v>
      </c>
      <c r="O68" s="672"/>
      <c r="P68" s="672"/>
      <c r="Q68" s="672"/>
      <c r="R68" s="672"/>
    </row>
    <row r="69" spans="2:21" ht="21" customHeight="1" x14ac:dyDescent="0.35">
      <c r="B69" s="390"/>
      <c r="C69" s="52" t="s">
        <v>350</v>
      </c>
      <c r="D69" s="52"/>
      <c r="E69" s="52"/>
      <c r="F69" s="52"/>
      <c r="G69" s="52"/>
      <c r="H69" s="52"/>
      <c r="I69" s="52"/>
      <c r="J69" s="52" t="str">
        <f>"500 merkkiä 
("&amp;TEXT(LEN(C71),"0")&amp;" käytetty)"</f>
        <v>500 merkkiä 
(0 käytetty)</v>
      </c>
      <c r="K69" s="52"/>
      <c r="L69" s="28"/>
    </row>
    <row r="70" spans="2:21" ht="34.5" customHeight="1" x14ac:dyDescent="0.35">
      <c r="B70" s="390"/>
      <c r="C70" s="675" t="s">
        <v>455</v>
      </c>
      <c r="D70" s="675"/>
      <c r="E70" s="675"/>
      <c r="F70" s="675"/>
      <c r="G70" s="675"/>
      <c r="H70" s="675"/>
      <c r="I70" s="675"/>
      <c r="J70" s="675"/>
      <c r="K70" s="675"/>
      <c r="L70" s="28"/>
    </row>
    <row r="71" spans="2:21" ht="113.15" customHeight="1" x14ac:dyDescent="0.35">
      <c r="B71" s="390"/>
      <c r="C71" s="674"/>
      <c r="D71" s="674"/>
      <c r="E71" s="674"/>
      <c r="F71" s="674"/>
      <c r="G71" s="674"/>
      <c r="H71" s="674"/>
      <c r="I71" s="674"/>
      <c r="J71" s="674"/>
      <c r="K71" s="674"/>
      <c r="L71" s="307"/>
      <c r="M71" s="111"/>
      <c r="N71" s="586" t="s">
        <v>556</v>
      </c>
      <c r="O71" s="586"/>
      <c r="P71" s="586"/>
      <c r="Q71" s="586"/>
      <c r="R71" s="586"/>
    </row>
    <row r="72" spans="2:21" ht="21" customHeight="1" x14ac:dyDescent="0.35">
      <c r="B72" s="390"/>
      <c r="C72" s="52" t="s">
        <v>351</v>
      </c>
      <c r="D72" s="52"/>
      <c r="E72" s="52"/>
      <c r="F72" s="52"/>
      <c r="G72" s="52"/>
      <c r="H72" s="52"/>
      <c r="I72" s="52"/>
      <c r="J72" s="52"/>
      <c r="K72" s="52"/>
      <c r="L72" s="28"/>
    </row>
    <row r="73" spans="2:21" ht="21" customHeight="1" x14ac:dyDescent="0.35">
      <c r="B73" s="390"/>
      <c r="C73" s="52" t="s">
        <v>499</v>
      </c>
      <c r="D73" s="52"/>
      <c r="E73" s="52"/>
      <c r="F73" s="52"/>
      <c r="G73" s="52"/>
      <c r="H73" s="52"/>
      <c r="I73" s="52"/>
      <c r="J73" s="52" t="str">
        <f>"200 merkkiä 
("&amp;TEXT(LEN(C74),"0")&amp;" käytetty)"</f>
        <v>200 merkkiä 
(0 käytetty)</v>
      </c>
      <c r="K73" s="52"/>
      <c r="L73" s="28"/>
    </row>
    <row r="74" spans="2:21" ht="45" customHeight="1" x14ac:dyDescent="0.35">
      <c r="B74" s="390"/>
      <c r="C74" s="674"/>
      <c r="D74" s="674"/>
      <c r="E74" s="674"/>
      <c r="F74" s="674"/>
      <c r="G74" s="674"/>
      <c r="H74" s="674"/>
      <c r="I74" s="674"/>
      <c r="J74" s="674"/>
      <c r="K74" s="674"/>
      <c r="L74" s="409"/>
      <c r="M74" s="305"/>
      <c r="N74" s="663"/>
      <c r="O74" s="663"/>
      <c r="P74" s="663"/>
      <c r="Q74" s="663"/>
      <c r="R74" s="663"/>
      <c r="S74" s="663"/>
      <c r="T74" s="663"/>
      <c r="U74" s="284"/>
    </row>
    <row r="75" spans="2:21" ht="21" customHeight="1" x14ac:dyDescent="0.35">
      <c r="B75" s="390"/>
      <c r="C75" s="52" t="s">
        <v>352</v>
      </c>
      <c r="D75" s="52"/>
      <c r="E75" s="52"/>
      <c r="F75" s="112"/>
      <c r="G75" s="52"/>
      <c r="H75" s="52"/>
      <c r="I75" s="52"/>
      <c r="J75" s="52"/>
      <c r="K75" s="52"/>
      <c r="L75" s="28"/>
      <c r="N75" s="284"/>
      <c r="O75" s="284"/>
      <c r="P75" s="284"/>
      <c r="Q75" s="284"/>
      <c r="R75" s="284"/>
      <c r="S75" s="284"/>
      <c r="T75" s="284"/>
      <c r="U75" s="284"/>
    </row>
    <row r="76" spans="2:21" ht="21" customHeight="1" x14ac:dyDescent="0.35">
      <c r="B76" s="390"/>
      <c r="C76" s="52" t="s">
        <v>290</v>
      </c>
      <c r="D76" s="52"/>
      <c r="E76" s="52"/>
      <c r="F76" s="112"/>
      <c r="G76" s="52"/>
      <c r="H76" s="52"/>
      <c r="I76" s="52"/>
      <c r="J76" s="52" t="str">
        <f>"1500 merkkiä 
("&amp;TEXT(LEN(C77),"0")&amp;" käytetty)"</f>
        <v>1500 merkkiä 
(0 käytetty)</v>
      </c>
      <c r="K76" s="52"/>
      <c r="L76" s="28"/>
      <c r="N76" s="284"/>
      <c r="O76" s="284"/>
      <c r="P76" s="284"/>
      <c r="Q76" s="284"/>
      <c r="R76" s="284"/>
      <c r="S76" s="284"/>
      <c r="T76" s="284"/>
      <c r="U76" s="284"/>
    </row>
    <row r="77" spans="2:21" ht="272.25" customHeight="1" x14ac:dyDescent="0.35">
      <c r="B77" s="390"/>
      <c r="C77" s="674"/>
      <c r="D77" s="674"/>
      <c r="E77" s="674"/>
      <c r="F77" s="674"/>
      <c r="G77" s="674"/>
      <c r="H77" s="674"/>
      <c r="I77" s="674"/>
      <c r="J77" s="674"/>
      <c r="K77" s="674"/>
      <c r="L77" s="307"/>
      <c r="M77" s="305"/>
      <c r="N77" s="284"/>
      <c r="O77" s="284"/>
      <c r="P77" s="284"/>
      <c r="Q77" s="284"/>
      <c r="R77" s="284"/>
      <c r="S77" s="284"/>
      <c r="T77" s="284"/>
      <c r="U77" s="284"/>
    </row>
    <row r="78" spans="2:21" ht="21" customHeight="1" x14ac:dyDescent="0.35">
      <c r="B78" s="390"/>
      <c r="C78" s="52" t="s">
        <v>353</v>
      </c>
      <c r="D78" s="52"/>
      <c r="E78" s="52"/>
      <c r="F78" s="52"/>
      <c r="G78" s="52"/>
      <c r="H78" s="52"/>
      <c r="I78" s="52"/>
      <c r="J78" s="52" t="str">
        <f>"500 merkkiä 
("&amp;TEXT(LEN(C80),"0")&amp;" käytetty)"</f>
        <v>500 merkkiä 
(0 käytetty)</v>
      </c>
      <c r="K78" s="52"/>
      <c r="L78" s="28"/>
      <c r="N78" s="284"/>
      <c r="O78" s="284"/>
      <c r="P78" s="284"/>
      <c r="Q78" s="284"/>
      <c r="R78" s="284"/>
      <c r="S78" s="284"/>
      <c r="T78" s="284"/>
      <c r="U78" s="284"/>
    </row>
    <row r="79" spans="2:21" ht="34.5" customHeight="1" x14ac:dyDescent="0.35">
      <c r="B79" s="390"/>
      <c r="C79" s="675" t="s">
        <v>455</v>
      </c>
      <c r="D79" s="675"/>
      <c r="E79" s="675"/>
      <c r="F79" s="675"/>
      <c r="G79" s="675"/>
      <c r="H79" s="675"/>
      <c r="I79" s="675"/>
      <c r="J79" s="675"/>
      <c r="K79" s="675"/>
      <c r="L79" s="28"/>
    </row>
    <row r="80" spans="2:21" ht="113.15" customHeight="1" x14ac:dyDescent="0.35">
      <c r="B80" s="390"/>
      <c r="C80" s="600"/>
      <c r="D80" s="601"/>
      <c r="E80" s="601"/>
      <c r="F80" s="601"/>
      <c r="G80" s="601"/>
      <c r="H80" s="601"/>
      <c r="I80" s="601"/>
      <c r="J80" s="601"/>
      <c r="K80" s="602"/>
      <c r="L80" s="307"/>
      <c r="M80" s="111"/>
      <c r="N80" s="677"/>
      <c r="O80" s="677"/>
      <c r="P80" s="677"/>
      <c r="Q80" s="677"/>
      <c r="R80" s="677"/>
      <c r="S80" s="677"/>
      <c r="T80" s="284"/>
      <c r="U80" s="284"/>
    </row>
    <row r="81" spans="2:21" ht="21" customHeight="1" x14ac:dyDescent="0.35">
      <c r="B81" s="390"/>
      <c r="C81" s="52" t="s">
        <v>128</v>
      </c>
      <c r="D81" s="52"/>
      <c r="E81" s="52"/>
      <c r="F81" s="52"/>
      <c r="G81" s="52"/>
      <c r="H81" s="52"/>
      <c r="I81" s="52"/>
      <c r="J81" s="52"/>
      <c r="K81" s="52"/>
      <c r="L81" s="28"/>
      <c r="N81" s="284"/>
      <c r="O81" s="284"/>
      <c r="P81" s="284"/>
      <c r="Q81" s="284"/>
      <c r="R81" s="284"/>
      <c r="S81" s="284"/>
      <c r="T81" s="284"/>
      <c r="U81" s="284"/>
    </row>
    <row r="82" spans="2:21" ht="21" customHeight="1" x14ac:dyDescent="0.35">
      <c r="B82" s="390"/>
      <c r="C82" s="52" t="s">
        <v>452</v>
      </c>
      <c r="D82" s="52"/>
      <c r="E82" s="52"/>
      <c r="F82" s="52"/>
      <c r="G82" s="52"/>
      <c r="H82" s="52"/>
      <c r="I82" s="52"/>
      <c r="J82" s="52" t="str">
        <f>"200 merkkiä 
("&amp;TEXT(LEN(C83),"0")&amp;" käytetty)"</f>
        <v>200 merkkiä 
(0 käytetty)</v>
      </c>
      <c r="K82" s="52"/>
      <c r="L82" s="28"/>
      <c r="N82" s="284"/>
      <c r="O82" s="284"/>
      <c r="P82" s="284"/>
      <c r="Q82" s="284"/>
      <c r="R82" s="284"/>
      <c r="S82" s="284"/>
      <c r="T82" s="284"/>
      <c r="U82" s="284"/>
    </row>
    <row r="83" spans="2:21" ht="45" customHeight="1" x14ac:dyDescent="0.35">
      <c r="B83" s="390"/>
      <c r="C83" s="674"/>
      <c r="D83" s="674"/>
      <c r="E83" s="674"/>
      <c r="F83" s="674"/>
      <c r="G83" s="674"/>
      <c r="H83" s="674"/>
      <c r="I83" s="674"/>
      <c r="J83" s="674"/>
      <c r="K83" s="674"/>
      <c r="L83" s="409"/>
      <c r="M83" s="305"/>
      <c r="N83" s="663"/>
      <c r="O83" s="663"/>
      <c r="P83" s="663"/>
      <c r="Q83" s="663"/>
      <c r="R83" s="663"/>
      <c r="S83" s="663"/>
      <c r="T83" s="663"/>
      <c r="U83" s="284"/>
    </row>
    <row r="84" spans="2:21" ht="21" customHeight="1" x14ac:dyDescent="0.35">
      <c r="B84" s="390"/>
      <c r="C84" s="52" t="s">
        <v>354</v>
      </c>
      <c r="D84" s="52"/>
      <c r="E84" s="52"/>
      <c r="F84" s="112"/>
      <c r="G84" s="52"/>
      <c r="H84" s="52"/>
      <c r="I84" s="52"/>
      <c r="J84" s="52"/>
      <c r="K84" s="52"/>
      <c r="L84" s="28"/>
      <c r="N84" s="284"/>
      <c r="O84" s="284"/>
      <c r="P84" s="284"/>
      <c r="Q84" s="284"/>
      <c r="R84" s="284"/>
      <c r="S84" s="284"/>
      <c r="T84" s="284"/>
      <c r="U84" s="284"/>
    </row>
    <row r="85" spans="2:21" ht="21" customHeight="1" x14ac:dyDescent="0.35">
      <c r="B85" s="390"/>
      <c r="C85" s="52" t="s">
        <v>290</v>
      </c>
      <c r="D85" s="52"/>
      <c r="E85" s="52"/>
      <c r="F85" s="112"/>
      <c r="G85" s="52"/>
      <c r="H85" s="52"/>
      <c r="I85" s="52"/>
      <c r="J85" s="52" t="str">
        <f>"1500 merkkiä 
("&amp;TEXT(LEN(C86),"0")&amp;" käytetty)"</f>
        <v>1500 merkkiä 
(0 käytetty)</v>
      </c>
      <c r="K85" s="52"/>
      <c r="L85" s="28"/>
      <c r="N85" s="284"/>
      <c r="O85" s="284"/>
      <c r="P85" s="284"/>
      <c r="Q85" s="284"/>
      <c r="R85" s="284"/>
      <c r="S85" s="284"/>
      <c r="T85" s="284"/>
      <c r="U85" s="284"/>
    </row>
    <row r="86" spans="2:21" ht="272.25" customHeight="1" x14ac:dyDescent="0.35">
      <c r="B86" s="390"/>
      <c r="C86" s="674"/>
      <c r="D86" s="674"/>
      <c r="E86" s="674"/>
      <c r="F86" s="674"/>
      <c r="G86" s="674"/>
      <c r="H86" s="674"/>
      <c r="I86" s="674"/>
      <c r="J86" s="674"/>
      <c r="K86" s="674"/>
      <c r="L86" s="307"/>
      <c r="M86" s="305"/>
      <c r="N86" s="284"/>
      <c r="O86" s="284"/>
      <c r="P86" s="284"/>
      <c r="Q86" s="284"/>
      <c r="R86" s="284"/>
      <c r="S86" s="284"/>
      <c r="T86" s="284"/>
      <c r="U86" s="284"/>
    </row>
    <row r="87" spans="2:21" ht="21" customHeight="1" x14ac:dyDescent="0.35">
      <c r="B87" s="390"/>
      <c r="C87" s="52" t="s">
        <v>355</v>
      </c>
      <c r="D87" s="52"/>
      <c r="E87" s="52"/>
      <c r="F87" s="52"/>
      <c r="G87" s="52"/>
      <c r="H87" s="52"/>
      <c r="I87" s="52"/>
      <c r="J87" s="52" t="str">
        <f>"500 merkkiä 
("&amp;TEXT(LEN(C89),"0")&amp;" käytetty)"</f>
        <v>500 merkkiä 
(0 käytetty)</v>
      </c>
      <c r="K87" s="52"/>
      <c r="L87" s="28"/>
      <c r="N87" s="284"/>
      <c r="O87" s="284"/>
      <c r="P87" s="284"/>
      <c r="Q87" s="284"/>
      <c r="R87" s="284"/>
      <c r="S87" s="284"/>
      <c r="T87" s="284"/>
      <c r="U87" s="284"/>
    </row>
    <row r="88" spans="2:21" ht="34.5" customHeight="1" x14ac:dyDescent="0.35">
      <c r="B88" s="390"/>
      <c r="C88" s="675" t="s">
        <v>455</v>
      </c>
      <c r="D88" s="675"/>
      <c r="E88" s="675"/>
      <c r="F88" s="675"/>
      <c r="G88" s="675"/>
      <c r="H88" s="675"/>
      <c r="I88" s="675"/>
      <c r="J88" s="675"/>
      <c r="K88" s="675"/>
      <c r="L88" s="28"/>
    </row>
    <row r="89" spans="2:21" ht="113.15" customHeight="1" x14ac:dyDescent="0.35">
      <c r="B89" s="390"/>
      <c r="C89" s="600"/>
      <c r="D89" s="601"/>
      <c r="E89" s="601"/>
      <c r="F89" s="601"/>
      <c r="G89" s="601"/>
      <c r="H89" s="601"/>
      <c r="I89" s="601"/>
      <c r="J89" s="601"/>
      <c r="K89" s="602"/>
      <c r="L89" s="307"/>
      <c r="M89" s="305"/>
      <c r="N89" s="677"/>
      <c r="O89" s="677"/>
      <c r="P89" s="677"/>
      <c r="Q89" s="677"/>
      <c r="R89" s="677"/>
      <c r="S89" s="677"/>
      <c r="T89" s="284"/>
      <c r="U89" s="284"/>
    </row>
    <row r="90" spans="2:21" ht="21" customHeight="1" x14ac:dyDescent="0.35">
      <c r="B90" s="390"/>
      <c r="C90" s="52" t="s">
        <v>18</v>
      </c>
      <c r="D90" s="52"/>
      <c r="E90" s="52"/>
      <c r="F90" s="52"/>
      <c r="G90" s="52"/>
      <c r="H90" s="52"/>
      <c r="I90" s="52"/>
      <c r="J90" s="52" t="str">
        <f>"300 merkkiä 
("&amp;TEXT(LEN(C91),"0")&amp;" käytetty)"</f>
        <v>300 merkkiä 
(0 käytetty)</v>
      </c>
      <c r="K90" s="52"/>
      <c r="L90" s="28"/>
      <c r="N90" s="196"/>
      <c r="O90" s="284"/>
      <c r="P90" s="284"/>
      <c r="Q90" s="284"/>
      <c r="R90" s="284"/>
      <c r="S90" s="284"/>
      <c r="T90" s="284"/>
      <c r="U90" s="284"/>
    </row>
    <row r="91" spans="2:21" ht="63" customHeight="1" x14ac:dyDescent="0.35">
      <c r="B91" s="390"/>
      <c r="C91" s="600"/>
      <c r="D91" s="601"/>
      <c r="E91" s="601"/>
      <c r="F91" s="601"/>
      <c r="G91" s="601"/>
      <c r="H91" s="601"/>
      <c r="I91" s="601"/>
      <c r="J91" s="601"/>
      <c r="K91" s="602"/>
      <c r="L91" s="307"/>
      <c r="M91" s="305"/>
      <c r="N91" s="663"/>
      <c r="O91" s="663"/>
      <c r="P91" s="663"/>
      <c r="Q91" s="663"/>
      <c r="R91" s="663"/>
      <c r="S91" s="663"/>
      <c r="T91" s="663"/>
      <c r="U91" s="663"/>
    </row>
    <row r="92" spans="2:21" ht="21" customHeight="1" x14ac:dyDescent="0.35">
      <c r="B92" s="390"/>
      <c r="C92" s="52" t="s">
        <v>356</v>
      </c>
      <c r="D92" s="52"/>
      <c r="E92" s="112"/>
      <c r="F92" s="52"/>
      <c r="G92" s="52"/>
      <c r="H92" s="52"/>
      <c r="I92" s="52"/>
      <c r="J92" s="52"/>
      <c r="K92" s="52"/>
      <c r="L92" s="28"/>
      <c r="N92" s="185"/>
      <c r="O92" s="185"/>
      <c r="P92" s="185"/>
      <c r="Q92" s="185"/>
      <c r="R92" s="185"/>
      <c r="S92" s="185"/>
      <c r="T92" s="185"/>
      <c r="U92" s="185"/>
    </row>
    <row r="93" spans="2:21" ht="21" customHeight="1" x14ac:dyDescent="0.35">
      <c r="B93" s="390"/>
      <c r="C93" s="52" t="s">
        <v>244</v>
      </c>
      <c r="D93" s="52"/>
      <c r="E93" s="112"/>
      <c r="F93" s="52"/>
      <c r="G93" s="52"/>
      <c r="H93" s="52"/>
      <c r="I93" s="52"/>
      <c r="J93" s="52" t="str">
        <f>"200 merkkiä 
("&amp;TEXT(LEN(C94),"0")&amp;" käytetty)"</f>
        <v>200 merkkiä 
(0 käytetty)</v>
      </c>
      <c r="K93" s="52"/>
      <c r="L93" s="28"/>
      <c r="N93" s="185"/>
      <c r="O93" s="185"/>
      <c r="P93" s="185"/>
      <c r="Q93" s="185"/>
      <c r="R93" s="185"/>
      <c r="S93" s="185"/>
      <c r="T93" s="185"/>
      <c r="U93" s="185"/>
    </row>
    <row r="94" spans="2:21" ht="45" customHeight="1" x14ac:dyDescent="0.35">
      <c r="B94" s="390"/>
      <c r="C94" s="674"/>
      <c r="D94" s="674"/>
      <c r="E94" s="674"/>
      <c r="F94" s="674"/>
      <c r="G94" s="674"/>
      <c r="H94" s="674"/>
      <c r="I94" s="674"/>
      <c r="J94" s="674"/>
      <c r="K94" s="674"/>
      <c r="L94" s="409"/>
      <c r="M94" s="305"/>
      <c r="N94" s="663"/>
      <c r="O94" s="663"/>
      <c r="P94" s="663"/>
      <c r="Q94" s="663"/>
      <c r="R94" s="663"/>
      <c r="S94" s="663"/>
      <c r="T94" s="663"/>
      <c r="U94" s="284"/>
    </row>
    <row r="95" spans="2:21" ht="21" customHeight="1" x14ac:dyDescent="0.35">
      <c r="B95" s="390"/>
      <c r="C95" s="52" t="s">
        <v>357</v>
      </c>
      <c r="D95" s="52"/>
      <c r="E95" s="52"/>
      <c r="F95" s="112"/>
      <c r="G95" s="52"/>
      <c r="H95" s="52"/>
      <c r="I95" s="52"/>
      <c r="J95" s="52"/>
      <c r="K95" s="52"/>
      <c r="L95" s="28"/>
      <c r="N95" s="284"/>
      <c r="O95" s="284"/>
      <c r="P95" s="284"/>
      <c r="Q95" s="284"/>
      <c r="R95" s="284"/>
      <c r="S95" s="284"/>
      <c r="T95" s="284"/>
      <c r="U95" s="284"/>
    </row>
    <row r="96" spans="2:21" ht="21" customHeight="1" x14ac:dyDescent="0.35">
      <c r="B96" s="390"/>
      <c r="C96" s="52" t="s">
        <v>290</v>
      </c>
      <c r="D96" s="52"/>
      <c r="E96" s="52"/>
      <c r="F96" s="112"/>
      <c r="G96" s="52"/>
      <c r="H96" s="52"/>
      <c r="I96" s="52"/>
      <c r="J96" s="52" t="str">
        <f>"1500 merkkiä 
("&amp;TEXT(LEN(C97),"0")&amp;" käytetty)"</f>
        <v>1500 merkkiä 
(0 käytetty)</v>
      </c>
      <c r="K96" s="52"/>
      <c r="L96" s="28"/>
      <c r="N96" s="284"/>
      <c r="O96" s="284"/>
      <c r="P96" s="284"/>
      <c r="Q96" s="284"/>
      <c r="R96" s="284"/>
      <c r="S96" s="284"/>
      <c r="T96" s="284"/>
      <c r="U96" s="284"/>
    </row>
    <row r="97" spans="2:21" ht="272.25" customHeight="1" x14ac:dyDescent="0.35">
      <c r="B97" s="390"/>
      <c r="C97" s="674"/>
      <c r="D97" s="674"/>
      <c r="E97" s="674"/>
      <c r="F97" s="674"/>
      <c r="G97" s="674"/>
      <c r="H97" s="674"/>
      <c r="I97" s="674"/>
      <c r="J97" s="674"/>
      <c r="K97" s="674"/>
      <c r="L97" s="307"/>
      <c r="M97" s="305"/>
      <c r="N97" s="284"/>
      <c r="O97" s="284"/>
      <c r="P97" s="284"/>
      <c r="Q97" s="284"/>
      <c r="R97" s="284"/>
      <c r="S97" s="284"/>
      <c r="T97" s="284"/>
      <c r="U97" s="284"/>
    </row>
    <row r="98" spans="2:21" ht="21" customHeight="1" x14ac:dyDescent="0.35">
      <c r="B98" s="390"/>
      <c r="C98" s="52" t="s">
        <v>358</v>
      </c>
      <c r="D98" s="52"/>
      <c r="E98" s="52"/>
      <c r="F98" s="52"/>
      <c r="G98" s="52"/>
      <c r="H98" s="52"/>
      <c r="I98" s="52"/>
      <c r="J98" s="52" t="str">
        <f>"500 merkkiä 
("&amp;TEXT(LEN(C100),"0")&amp;" käytetty)"</f>
        <v>500 merkkiä 
(0 käytetty)</v>
      </c>
      <c r="K98" s="52"/>
      <c r="L98" s="28"/>
      <c r="N98" s="284"/>
      <c r="O98" s="284"/>
      <c r="P98" s="284"/>
      <c r="Q98" s="284"/>
      <c r="R98" s="284"/>
      <c r="S98" s="284"/>
      <c r="T98" s="284"/>
      <c r="U98" s="284"/>
    </row>
    <row r="99" spans="2:21" ht="34.5" customHeight="1" x14ac:dyDescent="0.35">
      <c r="B99" s="390"/>
      <c r="C99" s="675" t="s">
        <v>455</v>
      </c>
      <c r="D99" s="675"/>
      <c r="E99" s="675"/>
      <c r="F99" s="675"/>
      <c r="G99" s="675"/>
      <c r="H99" s="675"/>
      <c r="I99" s="675"/>
      <c r="J99" s="675"/>
      <c r="K99" s="675"/>
      <c r="L99" s="28"/>
    </row>
    <row r="100" spans="2:21" ht="113.15" customHeight="1" x14ac:dyDescent="0.35">
      <c r="B100" s="390"/>
      <c r="C100" s="674"/>
      <c r="D100" s="674"/>
      <c r="E100" s="674"/>
      <c r="F100" s="674"/>
      <c r="G100" s="674"/>
      <c r="H100" s="674"/>
      <c r="I100" s="674"/>
      <c r="J100" s="674"/>
      <c r="K100" s="674"/>
      <c r="L100" s="307"/>
      <c r="M100" s="305"/>
      <c r="N100" s="677"/>
      <c r="O100" s="677"/>
      <c r="P100" s="677"/>
      <c r="Q100" s="677"/>
      <c r="R100" s="677"/>
      <c r="S100" s="677"/>
      <c r="T100" s="284"/>
      <c r="U100" s="284"/>
    </row>
    <row r="101" spans="2:21" ht="21" customHeight="1" x14ac:dyDescent="0.35">
      <c r="B101" s="390"/>
      <c r="C101" s="52" t="s">
        <v>359</v>
      </c>
      <c r="D101" s="52"/>
      <c r="E101" s="52"/>
      <c r="F101" s="52"/>
      <c r="G101" s="52"/>
      <c r="H101" s="52"/>
      <c r="I101" s="52"/>
      <c r="J101" s="52"/>
      <c r="K101" s="52"/>
      <c r="L101" s="28"/>
      <c r="N101" s="284"/>
      <c r="O101" s="284"/>
      <c r="P101" s="284"/>
      <c r="Q101" s="284"/>
      <c r="R101" s="284"/>
      <c r="S101" s="284"/>
      <c r="T101" s="284"/>
      <c r="U101" s="284"/>
    </row>
    <row r="102" spans="2:21" ht="21" customHeight="1" x14ac:dyDescent="0.35">
      <c r="B102" s="390"/>
      <c r="C102" s="52" t="s">
        <v>452</v>
      </c>
      <c r="D102" s="52"/>
      <c r="E102" s="52"/>
      <c r="F102" s="52"/>
      <c r="G102" s="52"/>
      <c r="H102" s="52"/>
      <c r="I102" s="52"/>
      <c r="J102" s="52" t="str">
        <f>"200 merkkiä 
("&amp;TEXT(LEN(C103),"0")&amp;" käytetty)"</f>
        <v>200 merkkiä 
(0 käytetty)</v>
      </c>
      <c r="K102" s="52"/>
      <c r="L102" s="28"/>
      <c r="N102" s="284"/>
      <c r="O102" s="284"/>
      <c r="P102" s="284"/>
      <c r="Q102" s="284"/>
      <c r="R102" s="284"/>
      <c r="S102" s="284"/>
      <c r="T102" s="284"/>
      <c r="U102" s="284"/>
    </row>
    <row r="103" spans="2:21" ht="45" customHeight="1" x14ac:dyDescent="0.35">
      <c r="B103" s="390"/>
      <c r="C103" s="674"/>
      <c r="D103" s="674"/>
      <c r="E103" s="674"/>
      <c r="F103" s="674"/>
      <c r="G103" s="674"/>
      <c r="H103" s="674"/>
      <c r="I103" s="674"/>
      <c r="J103" s="674"/>
      <c r="K103" s="674"/>
      <c r="L103" s="409"/>
      <c r="M103" s="305"/>
      <c r="N103" s="663"/>
      <c r="O103" s="663"/>
      <c r="P103" s="663"/>
      <c r="Q103" s="663"/>
      <c r="R103" s="663"/>
      <c r="S103" s="663"/>
      <c r="T103" s="663"/>
      <c r="U103" s="284"/>
    </row>
    <row r="104" spans="2:21" ht="21" customHeight="1" x14ac:dyDescent="0.35">
      <c r="B104" s="390"/>
      <c r="C104" s="52" t="s">
        <v>360</v>
      </c>
      <c r="D104" s="52"/>
      <c r="E104" s="52"/>
      <c r="F104" s="112"/>
      <c r="G104" s="52"/>
      <c r="H104" s="52"/>
      <c r="I104" s="52"/>
      <c r="J104" s="52"/>
      <c r="K104" s="52"/>
      <c r="L104" s="28"/>
      <c r="N104" s="284"/>
      <c r="O104" s="284"/>
      <c r="P104" s="284"/>
      <c r="Q104" s="284"/>
      <c r="R104" s="284"/>
      <c r="S104" s="284"/>
      <c r="T104" s="284"/>
      <c r="U104" s="284"/>
    </row>
    <row r="105" spans="2:21" ht="21" customHeight="1" x14ac:dyDescent="0.35">
      <c r="B105" s="390"/>
      <c r="C105" s="52" t="s">
        <v>290</v>
      </c>
      <c r="D105" s="52"/>
      <c r="E105" s="52"/>
      <c r="F105" s="112"/>
      <c r="G105" s="52"/>
      <c r="H105" s="52"/>
      <c r="I105" s="52"/>
      <c r="J105" s="52" t="str">
        <f>"1500 merkkiä 
("&amp;TEXT(LEN(C106),"0")&amp;" käytetty)"</f>
        <v>1500 merkkiä 
(0 käytetty)</v>
      </c>
      <c r="K105" s="52"/>
      <c r="L105" s="28"/>
      <c r="N105" s="284"/>
      <c r="O105" s="284"/>
      <c r="P105" s="284"/>
      <c r="Q105" s="284"/>
      <c r="R105" s="284"/>
      <c r="S105" s="284"/>
      <c r="T105" s="284"/>
      <c r="U105" s="284"/>
    </row>
    <row r="106" spans="2:21" ht="272.25" customHeight="1" x14ac:dyDescent="0.35">
      <c r="B106" s="390"/>
      <c r="C106" s="674"/>
      <c r="D106" s="674"/>
      <c r="E106" s="674"/>
      <c r="F106" s="674"/>
      <c r="G106" s="674"/>
      <c r="H106" s="674"/>
      <c r="I106" s="674"/>
      <c r="J106" s="674"/>
      <c r="K106" s="674"/>
      <c r="L106" s="307"/>
      <c r="M106" s="305"/>
      <c r="N106" s="284"/>
      <c r="O106" s="284"/>
      <c r="P106" s="284"/>
      <c r="Q106" s="284"/>
      <c r="R106" s="284"/>
      <c r="S106" s="284"/>
      <c r="T106" s="284"/>
      <c r="U106" s="284"/>
    </row>
    <row r="107" spans="2:21" ht="21" customHeight="1" x14ac:dyDescent="0.35">
      <c r="B107" s="390"/>
      <c r="C107" s="52" t="s">
        <v>361</v>
      </c>
      <c r="D107" s="52"/>
      <c r="E107" s="52"/>
      <c r="F107" s="52"/>
      <c r="G107" s="52"/>
      <c r="H107" s="52"/>
      <c r="I107" s="52"/>
      <c r="J107" s="52" t="str">
        <f>"500 merkkiä 
("&amp;TEXT(LEN(C109),"0")&amp;" käytetty)"</f>
        <v>500 merkkiä 
(0 käytetty)</v>
      </c>
      <c r="K107" s="52"/>
      <c r="L107" s="28"/>
      <c r="N107" s="284"/>
      <c r="O107" s="284"/>
      <c r="P107" s="284"/>
      <c r="Q107" s="284"/>
      <c r="R107" s="284"/>
      <c r="S107" s="284"/>
      <c r="T107" s="284"/>
      <c r="U107" s="284"/>
    </row>
    <row r="108" spans="2:21" ht="34.5" customHeight="1" x14ac:dyDescent="0.35">
      <c r="B108" s="390"/>
      <c r="C108" s="675" t="s">
        <v>455</v>
      </c>
      <c r="D108" s="675"/>
      <c r="E108" s="675"/>
      <c r="F108" s="675"/>
      <c r="G108" s="675"/>
      <c r="H108" s="675"/>
      <c r="I108" s="675"/>
      <c r="J108" s="675"/>
      <c r="K108" s="675"/>
      <c r="L108" s="28"/>
    </row>
    <row r="109" spans="2:21" ht="113.15" customHeight="1" x14ac:dyDescent="0.35">
      <c r="B109" s="390"/>
      <c r="C109" s="600"/>
      <c r="D109" s="601"/>
      <c r="E109" s="601"/>
      <c r="F109" s="601"/>
      <c r="G109" s="601"/>
      <c r="H109" s="601"/>
      <c r="I109" s="601"/>
      <c r="J109" s="601"/>
      <c r="K109" s="602"/>
      <c r="L109" s="307"/>
      <c r="M109" s="305"/>
      <c r="N109" s="677"/>
      <c r="O109" s="677"/>
      <c r="P109" s="677"/>
      <c r="Q109" s="677"/>
      <c r="R109" s="677"/>
      <c r="S109" s="677"/>
      <c r="T109" s="284"/>
      <c r="U109" s="284"/>
    </row>
    <row r="110" spans="2:21" ht="21" customHeight="1" x14ac:dyDescent="0.35">
      <c r="B110" s="390"/>
      <c r="C110" s="52" t="s">
        <v>362</v>
      </c>
      <c r="D110" s="52"/>
      <c r="E110" s="52"/>
      <c r="F110" s="52"/>
      <c r="G110" s="52"/>
      <c r="H110" s="52"/>
      <c r="I110" s="52"/>
      <c r="J110" s="52"/>
      <c r="K110" s="52"/>
      <c r="L110" s="28"/>
      <c r="N110" s="284"/>
      <c r="O110" s="284"/>
      <c r="P110" s="284"/>
      <c r="Q110" s="284"/>
      <c r="R110" s="284"/>
      <c r="S110" s="284"/>
      <c r="T110" s="284"/>
      <c r="U110" s="284"/>
    </row>
    <row r="111" spans="2:21" ht="21" customHeight="1" x14ac:dyDescent="0.35">
      <c r="B111" s="390"/>
      <c r="C111" s="52" t="s">
        <v>452</v>
      </c>
      <c r="D111" s="52"/>
      <c r="E111" s="52"/>
      <c r="F111" s="52"/>
      <c r="G111" s="52"/>
      <c r="H111" s="52"/>
      <c r="I111" s="52"/>
      <c r="J111" s="52" t="str">
        <f>"200 merkkiä 
("&amp;TEXT(LEN(C112),"0")&amp;" käytetty)"</f>
        <v>200 merkkiä 
(0 käytetty)</v>
      </c>
      <c r="K111" s="52"/>
      <c r="L111" s="28"/>
      <c r="N111" s="284"/>
      <c r="O111" s="284"/>
      <c r="P111" s="284"/>
      <c r="Q111" s="284"/>
      <c r="R111" s="284"/>
      <c r="S111" s="284"/>
      <c r="T111" s="284"/>
      <c r="U111" s="284"/>
    </row>
    <row r="112" spans="2:21" ht="45" customHeight="1" x14ac:dyDescent="0.35">
      <c r="B112" s="390"/>
      <c r="C112" s="674"/>
      <c r="D112" s="674"/>
      <c r="E112" s="674"/>
      <c r="F112" s="674"/>
      <c r="G112" s="674"/>
      <c r="H112" s="674"/>
      <c r="I112" s="674"/>
      <c r="J112" s="674"/>
      <c r="K112" s="674"/>
      <c r="L112" s="409"/>
      <c r="M112" s="305"/>
      <c r="N112" s="663"/>
      <c r="O112" s="663"/>
      <c r="P112" s="663"/>
      <c r="Q112" s="663"/>
      <c r="R112" s="663"/>
      <c r="S112" s="663"/>
      <c r="T112" s="663"/>
      <c r="U112" s="284"/>
    </row>
    <row r="113" spans="2:21" ht="21" customHeight="1" x14ac:dyDescent="0.35">
      <c r="B113" s="390"/>
      <c r="C113" s="52" t="s">
        <v>363</v>
      </c>
      <c r="D113" s="52"/>
      <c r="E113" s="52"/>
      <c r="F113" s="112"/>
      <c r="G113" s="52"/>
      <c r="H113" s="52"/>
      <c r="I113" s="52"/>
      <c r="J113" s="52"/>
      <c r="K113" s="52"/>
      <c r="L113" s="28"/>
      <c r="N113" s="284"/>
      <c r="O113" s="284"/>
      <c r="P113" s="284"/>
      <c r="Q113" s="284"/>
      <c r="R113" s="284"/>
      <c r="S113" s="284"/>
      <c r="T113" s="284"/>
      <c r="U113" s="284"/>
    </row>
    <row r="114" spans="2:21" ht="21" customHeight="1" x14ac:dyDescent="0.35">
      <c r="B114" s="390"/>
      <c r="C114" s="52" t="s">
        <v>290</v>
      </c>
      <c r="D114" s="52"/>
      <c r="E114" s="52"/>
      <c r="F114" s="112"/>
      <c r="G114" s="52"/>
      <c r="H114" s="52"/>
      <c r="I114" s="52"/>
      <c r="J114" s="52" t="str">
        <f>"1500 merkkiä 
("&amp;TEXT(LEN(C115),"0")&amp;" käytetty)"</f>
        <v>1500 merkkiä 
(0 käytetty)</v>
      </c>
      <c r="K114" s="52"/>
      <c r="L114" s="28"/>
      <c r="N114" s="284"/>
      <c r="O114" s="284"/>
      <c r="P114" s="284"/>
      <c r="Q114" s="284"/>
      <c r="R114" s="284"/>
      <c r="S114" s="284"/>
      <c r="T114" s="284"/>
      <c r="U114" s="284"/>
    </row>
    <row r="115" spans="2:21" ht="272.25" customHeight="1" x14ac:dyDescent="0.35">
      <c r="B115" s="390"/>
      <c r="C115" s="674"/>
      <c r="D115" s="674"/>
      <c r="E115" s="674"/>
      <c r="F115" s="674"/>
      <c r="G115" s="674"/>
      <c r="H115" s="674"/>
      <c r="I115" s="674"/>
      <c r="J115" s="674"/>
      <c r="K115" s="674"/>
      <c r="L115" s="307"/>
      <c r="M115" s="305"/>
      <c r="N115" s="284"/>
      <c r="O115" s="284"/>
      <c r="P115" s="284"/>
      <c r="Q115" s="284"/>
      <c r="R115" s="284"/>
      <c r="S115" s="284"/>
      <c r="T115" s="284"/>
      <c r="U115" s="284"/>
    </row>
    <row r="116" spans="2:21" ht="21" customHeight="1" x14ac:dyDescent="0.35">
      <c r="B116" s="390"/>
      <c r="C116" s="52" t="s">
        <v>364</v>
      </c>
      <c r="D116" s="52"/>
      <c r="E116" s="52"/>
      <c r="F116" s="52"/>
      <c r="G116" s="52"/>
      <c r="H116" s="52"/>
      <c r="I116" s="52"/>
      <c r="J116" s="52" t="str">
        <f>"500 merkkiä 
("&amp;TEXT(LEN(C118),"0")&amp;" käytetty)"</f>
        <v>500 merkkiä 
(0 käytetty)</v>
      </c>
      <c r="K116" s="52"/>
      <c r="L116" s="28"/>
      <c r="N116" s="284"/>
      <c r="O116" s="284"/>
      <c r="P116" s="284"/>
      <c r="Q116" s="284"/>
      <c r="R116" s="284"/>
      <c r="S116" s="284"/>
      <c r="T116" s="284"/>
      <c r="U116" s="284"/>
    </row>
    <row r="117" spans="2:21" ht="34.5" customHeight="1" x14ac:dyDescent="0.35">
      <c r="B117" s="390"/>
      <c r="C117" s="675" t="s">
        <v>455</v>
      </c>
      <c r="D117" s="675"/>
      <c r="E117" s="675"/>
      <c r="F117" s="675"/>
      <c r="G117" s="675"/>
      <c r="H117" s="675"/>
      <c r="I117" s="675"/>
      <c r="J117" s="675"/>
      <c r="K117" s="675"/>
      <c r="L117" s="28"/>
    </row>
    <row r="118" spans="2:21" ht="113.15" customHeight="1" x14ac:dyDescent="0.35">
      <c r="B118" s="390"/>
      <c r="C118" s="600"/>
      <c r="D118" s="601"/>
      <c r="E118" s="601"/>
      <c r="F118" s="601"/>
      <c r="G118" s="601"/>
      <c r="H118" s="601"/>
      <c r="I118" s="601"/>
      <c r="J118" s="601"/>
      <c r="K118" s="602"/>
      <c r="L118" s="307"/>
      <c r="M118" s="305"/>
      <c r="N118" s="677"/>
      <c r="O118" s="677"/>
      <c r="P118" s="677"/>
      <c r="Q118" s="677"/>
      <c r="R118" s="677"/>
      <c r="S118" s="677"/>
      <c r="T118" s="284"/>
      <c r="U118" s="284"/>
    </row>
    <row r="119" spans="2:21" ht="21" customHeight="1" x14ac:dyDescent="0.35">
      <c r="B119" s="390"/>
      <c r="C119" s="52" t="s">
        <v>19</v>
      </c>
      <c r="D119" s="52"/>
      <c r="E119" s="52"/>
      <c r="F119" s="52"/>
      <c r="G119" s="52"/>
      <c r="H119" s="52"/>
      <c r="I119" s="52"/>
      <c r="J119" s="52" t="str">
        <f>"300 merkkiä 
("&amp;TEXT(LEN(C120),"0")&amp;" käytetty)"</f>
        <v>300 merkkiä 
(0 käytetty)</v>
      </c>
      <c r="K119" s="52"/>
      <c r="L119" s="28"/>
      <c r="N119" s="196"/>
      <c r="O119" s="284"/>
      <c r="P119" s="284"/>
      <c r="Q119" s="284"/>
      <c r="R119" s="284"/>
      <c r="S119" s="284"/>
      <c r="T119" s="284"/>
      <c r="U119" s="284"/>
    </row>
    <row r="120" spans="2:21" ht="63" customHeight="1" x14ac:dyDescent="0.35">
      <c r="B120" s="390"/>
      <c r="C120" s="600"/>
      <c r="D120" s="601"/>
      <c r="E120" s="601"/>
      <c r="F120" s="601"/>
      <c r="G120" s="601"/>
      <c r="H120" s="601"/>
      <c r="I120" s="601"/>
      <c r="J120" s="601"/>
      <c r="K120" s="602"/>
      <c r="L120" s="307"/>
      <c r="M120" s="305"/>
      <c r="N120" s="663"/>
      <c r="O120" s="663"/>
      <c r="P120" s="663"/>
      <c r="Q120" s="663"/>
      <c r="R120" s="663"/>
      <c r="S120" s="663"/>
      <c r="T120" s="663"/>
      <c r="U120" s="663"/>
    </row>
    <row r="121" spans="2:21" ht="21" customHeight="1" x14ac:dyDescent="0.35">
      <c r="B121" s="390"/>
      <c r="C121" s="52" t="s">
        <v>365</v>
      </c>
      <c r="D121" s="52"/>
      <c r="E121" s="112"/>
      <c r="F121" s="52"/>
      <c r="G121" s="52"/>
      <c r="H121" s="52"/>
      <c r="I121" s="52"/>
      <c r="J121" s="52"/>
      <c r="K121" s="52"/>
      <c r="L121" s="28"/>
      <c r="N121" s="185"/>
      <c r="O121" s="185"/>
      <c r="P121" s="185"/>
      <c r="Q121" s="185"/>
      <c r="R121" s="185"/>
      <c r="S121" s="185"/>
      <c r="T121" s="185"/>
      <c r="U121" s="185"/>
    </row>
    <row r="122" spans="2:21" ht="21" customHeight="1" x14ac:dyDescent="0.35">
      <c r="B122" s="390"/>
      <c r="C122" s="52" t="s">
        <v>244</v>
      </c>
      <c r="D122" s="52"/>
      <c r="E122" s="112"/>
      <c r="F122" s="52"/>
      <c r="G122" s="52"/>
      <c r="H122" s="52"/>
      <c r="I122" s="52"/>
      <c r="J122" s="52" t="str">
        <f>"200 merkkiä 
("&amp;TEXT(LEN(C123),"0")&amp;" käytetty)"</f>
        <v>200 merkkiä 
(0 käytetty)</v>
      </c>
      <c r="K122" s="52"/>
      <c r="L122" s="28"/>
      <c r="N122" s="185"/>
      <c r="O122" s="185"/>
      <c r="P122" s="185"/>
      <c r="Q122" s="185"/>
      <c r="R122" s="185"/>
      <c r="S122" s="185"/>
      <c r="T122" s="185"/>
      <c r="U122" s="185"/>
    </row>
    <row r="123" spans="2:21" ht="45" customHeight="1" x14ac:dyDescent="0.35">
      <c r="B123" s="390"/>
      <c r="C123" s="674"/>
      <c r="D123" s="674"/>
      <c r="E123" s="674"/>
      <c r="F123" s="674"/>
      <c r="G123" s="674"/>
      <c r="H123" s="674"/>
      <c r="I123" s="674"/>
      <c r="J123" s="674"/>
      <c r="K123" s="674"/>
      <c r="L123" s="409"/>
      <c r="M123" s="305"/>
      <c r="N123" s="663"/>
      <c r="O123" s="663"/>
      <c r="P123" s="663"/>
      <c r="Q123" s="663"/>
      <c r="R123" s="663"/>
      <c r="S123" s="663"/>
      <c r="T123" s="663"/>
      <c r="U123" s="284"/>
    </row>
    <row r="124" spans="2:21" ht="21" customHeight="1" x14ac:dyDescent="0.35">
      <c r="B124" s="390"/>
      <c r="C124" s="52" t="s">
        <v>366</v>
      </c>
      <c r="D124" s="52"/>
      <c r="E124" s="52"/>
      <c r="F124" s="112"/>
      <c r="G124" s="52"/>
      <c r="H124" s="52"/>
      <c r="I124" s="52"/>
      <c r="J124" s="52"/>
      <c r="K124" s="52"/>
      <c r="L124" s="28"/>
      <c r="N124" s="284"/>
      <c r="O124" s="284"/>
      <c r="P124" s="284"/>
      <c r="Q124" s="284"/>
      <c r="R124" s="284"/>
      <c r="S124" s="284"/>
      <c r="T124" s="284"/>
      <c r="U124" s="284"/>
    </row>
    <row r="125" spans="2:21" ht="21" customHeight="1" x14ac:dyDescent="0.35">
      <c r="B125" s="390"/>
      <c r="C125" s="52" t="s">
        <v>290</v>
      </c>
      <c r="D125" s="52"/>
      <c r="E125" s="52"/>
      <c r="F125" s="112"/>
      <c r="G125" s="52"/>
      <c r="H125" s="52"/>
      <c r="I125" s="52"/>
      <c r="J125" s="52" t="str">
        <f>"1500 merkkiä 
("&amp;TEXT(LEN(C126),"0")&amp;" käytetty)"</f>
        <v>1500 merkkiä 
(0 käytetty)</v>
      </c>
      <c r="K125" s="52"/>
      <c r="L125" s="28"/>
      <c r="N125" s="284"/>
      <c r="O125" s="284"/>
      <c r="P125" s="284"/>
      <c r="Q125" s="284"/>
      <c r="R125" s="284"/>
      <c r="S125" s="284"/>
      <c r="T125" s="284"/>
      <c r="U125" s="284"/>
    </row>
    <row r="126" spans="2:21" ht="272.25" customHeight="1" x14ac:dyDescent="0.35">
      <c r="B126" s="390"/>
      <c r="C126" s="674"/>
      <c r="D126" s="674"/>
      <c r="E126" s="674"/>
      <c r="F126" s="674"/>
      <c r="G126" s="674"/>
      <c r="H126" s="674"/>
      <c r="I126" s="674"/>
      <c r="J126" s="674"/>
      <c r="K126" s="674"/>
      <c r="L126" s="307"/>
      <c r="M126" s="305"/>
      <c r="N126" s="284"/>
      <c r="O126" s="284"/>
      <c r="P126" s="284"/>
      <c r="Q126" s="284"/>
      <c r="R126" s="284"/>
      <c r="S126" s="284"/>
      <c r="T126" s="284"/>
      <c r="U126" s="284"/>
    </row>
    <row r="127" spans="2:21" ht="21" customHeight="1" x14ac:dyDescent="0.35">
      <c r="B127" s="390"/>
      <c r="C127" s="52" t="s">
        <v>367</v>
      </c>
      <c r="D127" s="52"/>
      <c r="E127" s="52"/>
      <c r="F127" s="52"/>
      <c r="G127" s="52"/>
      <c r="H127" s="52"/>
      <c r="I127" s="52"/>
      <c r="J127" s="52" t="str">
        <f>"500 merkkiä 
("&amp;TEXT(LEN(C129),"0")&amp;" käytetty)"</f>
        <v>500 merkkiä 
(0 käytetty)</v>
      </c>
      <c r="K127" s="52"/>
      <c r="L127" s="28"/>
      <c r="N127" s="284"/>
      <c r="O127" s="284"/>
      <c r="P127" s="284"/>
      <c r="Q127" s="284"/>
      <c r="R127" s="284"/>
      <c r="S127" s="284"/>
      <c r="T127" s="284"/>
      <c r="U127" s="284"/>
    </row>
    <row r="128" spans="2:21" ht="34.5" customHeight="1" x14ac:dyDescent="0.35">
      <c r="B128" s="390"/>
      <c r="C128" s="675" t="s">
        <v>455</v>
      </c>
      <c r="D128" s="675"/>
      <c r="E128" s="675"/>
      <c r="F128" s="675"/>
      <c r="G128" s="675"/>
      <c r="H128" s="675"/>
      <c r="I128" s="675"/>
      <c r="J128" s="675"/>
      <c r="K128" s="675"/>
      <c r="L128" s="28"/>
    </row>
    <row r="129" spans="2:21" ht="113.15" customHeight="1" x14ac:dyDescent="0.35">
      <c r="B129" s="390"/>
      <c r="C129" s="674"/>
      <c r="D129" s="674"/>
      <c r="E129" s="674"/>
      <c r="F129" s="674"/>
      <c r="G129" s="674"/>
      <c r="H129" s="674"/>
      <c r="I129" s="674"/>
      <c r="J129" s="674"/>
      <c r="K129" s="674"/>
      <c r="L129" s="307"/>
      <c r="M129" s="305"/>
      <c r="N129" s="677"/>
      <c r="O129" s="677"/>
      <c r="P129" s="677"/>
      <c r="Q129" s="677"/>
      <c r="R129" s="677"/>
      <c r="S129" s="677"/>
      <c r="T129" s="284"/>
      <c r="U129" s="284"/>
    </row>
    <row r="130" spans="2:21" ht="21" customHeight="1" x14ac:dyDescent="0.35">
      <c r="B130" s="390"/>
      <c r="C130" s="52" t="s">
        <v>368</v>
      </c>
      <c r="D130" s="52"/>
      <c r="E130" s="52"/>
      <c r="F130" s="52"/>
      <c r="G130" s="52"/>
      <c r="H130" s="52"/>
      <c r="I130" s="52"/>
      <c r="J130" s="52"/>
      <c r="K130" s="52"/>
      <c r="L130" s="28"/>
      <c r="N130" s="284"/>
      <c r="O130" s="284"/>
      <c r="P130" s="284"/>
      <c r="Q130" s="284"/>
      <c r="R130" s="284"/>
      <c r="S130" s="284"/>
      <c r="T130" s="284"/>
      <c r="U130" s="284"/>
    </row>
    <row r="131" spans="2:21" ht="21" customHeight="1" x14ac:dyDescent="0.35">
      <c r="B131" s="390"/>
      <c r="C131" s="52" t="s">
        <v>452</v>
      </c>
      <c r="D131" s="52"/>
      <c r="E131" s="52"/>
      <c r="F131" s="52"/>
      <c r="G131" s="52"/>
      <c r="H131" s="52"/>
      <c r="I131" s="52"/>
      <c r="J131" s="52" t="str">
        <f>"200 merkkiä 
("&amp;TEXT(LEN(C132),"0")&amp;" käytetty)"</f>
        <v>200 merkkiä 
(0 käytetty)</v>
      </c>
      <c r="K131" s="52"/>
      <c r="L131" s="28"/>
      <c r="N131" s="284"/>
      <c r="O131" s="284"/>
      <c r="P131" s="284"/>
      <c r="Q131" s="284"/>
      <c r="R131" s="284"/>
      <c r="S131" s="284"/>
      <c r="T131" s="284"/>
      <c r="U131" s="284"/>
    </row>
    <row r="132" spans="2:21" ht="45" customHeight="1" x14ac:dyDescent="0.35">
      <c r="B132" s="390"/>
      <c r="C132" s="674"/>
      <c r="D132" s="674"/>
      <c r="E132" s="674"/>
      <c r="F132" s="674"/>
      <c r="G132" s="674"/>
      <c r="H132" s="674"/>
      <c r="I132" s="674"/>
      <c r="J132" s="674"/>
      <c r="K132" s="674"/>
      <c r="L132" s="409"/>
      <c r="M132" s="305"/>
      <c r="N132" s="663"/>
      <c r="O132" s="663"/>
      <c r="P132" s="663"/>
      <c r="Q132" s="663"/>
      <c r="R132" s="663"/>
      <c r="S132" s="663"/>
      <c r="T132" s="663"/>
      <c r="U132" s="284"/>
    </row>
    <row r="133" spans="2:21" ht="21" customHeight="1" x14ac:dyDescent="0.35">
      <c r="B133" s="390"/>
      <c r="C133" s="52" t="s">
        <v>369</v>
      </c>
      <c r="D133" s="52"/>
      <c r="E133" s="52"/>
      <c r="F133" s="112"/>
      <c r="G133" s="52"/>
      <c r="H133" s="52"/>
      <c r="I133" s="52"/>
      <c r="J133" s="52"/>
      <c r="K133" s="52"/>
      <c r="L133" s="28"/>
      <c r="N133" s="284"/>
      <c r="O133" s="284"/>
      <c r="P133" s="284"/>
      <c r="Q133" s="284"/>
      <c r="R133" s="284"/>
      <c r="S133" s="284"/>
      <c r="T133" s="284"/>
      <c r="U133" s="284"/>
    </row>
    <row r="134" spans="2:21" ht="21" customHeight="1" x14ac:dyDescent="0.35">
      <c r="B134" s="390"/>
      <c r="C134" s="52" t="s">
        <v>290</v>
      </c>
      <c r="D134" s="52"/>
      <c r="E134" s="52"/>
      <c r="F134" s="112"/>
      <c r="G134" s="52"/>
      <c r="H134" s="52"/>
      <c r="I134" s="52"/>
      <c r="J134" s="52" t="str">
        <f>"1500 merkkiä 
("&amp;TEXT(LEN(C135),"0")&amp;" käytetty)"</f>
        <v>1500 merkkiä 
(0 käytetty)</v>
      </c>
      <c r="K134" s="52"/>
      <c r="L134" s="28"/>
      <c r="N134" s="284"/>
      <c r="O134" s="284"/>
      <c r="P134" s="284"/>
      <c r="Q134" s="284"/>
      <c r="R134" s="284"/>
      <c r="S134" s="284"/>
      <c r="T134" s="284"/>
      <c r="U134" s="284"/>
    </row>
    <row r="135" spans="2:21" ht="272.25" customHeight="1" x14ac:dyDescent="0.35">
      <c r="B135" s="390"/>
      <c r="C135" s="674"/>
      <c r="D135" s="674"/>
      <c r="E135" s="674"/>
      <c r="F135" s="674"/>
      <c r="G135" s="674"/>
      <c r="H135" s="674"/>
      <c r="I135" s="674"/>
      <c r="J135" s="674"/>
      <c r="K135" s="674"/>
      <c r="L135" s="307"/>
      <c r="M135" s="305"/>
      <c r="N135" s="284"/>
      <c r="O135" s="284"/>
      <c r="P135" s="284"/>
      <c r="Q135" s="284"/>
      <c r="R135" s="284"/>
      <c r="S135" s="284"/>
      <c r="T135" s="284"/>
      <c r="U135" s="284"/>
    </row>
    <row r="136" spans="2:21" ht="21" customHeight="1" x14ac:dyDescent="0.35">
      <c r="B136" s="390"/>
      <c r="C136" s="52" t="s">
        <v>370</v>
      </c>
      <c r="D136" s="52"/>
      <c r="E136" s="52"/>
      <c r="F136" s="52"/>
      <c r="G136" s="52"/>
      <c r="H136" s="52"/>
      <c r="I136" s="52"/>
      <c r="J136" s="52" t="str">
        <f>"500 merkkiä 
("&amp;TEXT(LEN(C138),"0")&amp;" käytetty)"</f>
        <v>500 merkkiä 
(0 käytetty)</v>
      </c>
      <c r="K136" s="52"/>
      <c r="L136" s="28"/>
      <c r="N136" s="284"/>
      <c r="O136" s="284"/>
      <c r="P136" s="284"/>
      <c r="Q136" s="284"/>
      <c r="R136" s="284"/>
      <c r="S136" s="284"/>
      <c r="T136" s="284"/>
      <c r="U136" s="284"/>
    </row>
    <row r="137" spans="2:21" ht="34.5" customHeight="1" x14ac:dyDescent="0.35">
      <c r="B137" s="390"/>
      <c r="C137" s="675" t="s">
        <v>455</v>
      </c>
      <c r="D137" s="675"/>
      <c r="E137" s="675"/>
      <c r="F137" s="675"/>
      <c r="G137" s="675"/>
      <c r="H137" s="675"/>
      <c r="I137" s="675"/>
      <c r="J137" s="675"/>
      <c r="K137" s="675"/>
      <c r="L137" s="28"/>
    </row>
    <row r="138" spans="2:21" ht="113.15" customHeight="1" x14ac:dyDescent="0.35">
      <c r="B138" s="390"/>
      <c r="C138" s="600"/>
      <c r="D138" s="601"/>
      <c r="E138" s="601"/>
      <c r="F138" s="601"/>
      <c r="G138" s="601"/>
      <c r="H138" s="601"/>
      <c r="I138" s="601"/>
      <c r="J138" s="601"/>
      <c r="K138" s="602"/>
      <c r="L138" s="307"/>
      <c r="M138" s="305"/>
      <c r="N138" s="677"/>
      <c r="O138" s="677"/>
      <c r="P138" s="677"/>
      <c r="Q138" s="677"/>
      <c r="R138" s="677"/>
      <c r="S138" s="677"/>
      <c r="T138" s="284"/>
      <c r="U138" s="284"/>
    </row>
    <row r="139" spans="2:21" ht="21" customHeight="1" x14ac:dyDescent="0.35">
      <c r="B139" s="390"/>
      <c r="C139" s="52" t="s">
        <v>371</v>
      </c>
      <c r="D139" s="52"/>
      <c r="E139" s="52"/>
      <c r="F139" s="52"/>
      <c r="G139" s="52"/>
      <c r="H139" s="52"/>
      <c r="I139" s="52"/>
      <c r="J139" s="52"/>
      <c r="K139" s="52"/>
      <c r="L139" s="28"/>
      <c r="N139" s="284"/>
      <c r="O139" s="284"/>
      <c r="P139" s="284"/>
      <c r="Q139" s="284"/>
      <c r="R139" s="284"/>
      <c r="S139" s="284"/>
      <c r="T139" s="284"/>
      <c r="U139" s="284"/>
    </row>
    <row r="140" spans="2:21" ht="21" customHeight="1" x14ac:dyDescent="0.35">
      <c r="B140" s="390"/>
      <c r="C140" s="52" t="s">
        <v>452</v>
      </c>
      <c r="D140" s="52"/>
      <c r="E140" s="52"/>
      <c r="F140" s="52"/>
      <c r="G140" s="52"/>
      <c r="H140" s="52"/>
      <c r="I140" s="52"/>
      <c r="J140" s="52" t="str">
        <f>"200 merkkiä 
("&amp;TEXT(LEN(C141),"0")&amp;" käytetty)"</f>
        <v>200 merkkiä 
(0 käytetty)</v>
      </c>
      <c r="K140" s="52"/>
      <c r="L140" s="28"/>
      <c r="N140" s="284"/>
      <c r="O140" s="284"/>
      <c r="P140" s="284"/>
      <c r="Q140" s="284"/>
      <c r="R140" s="284"/>
      <c r="S140" s="284"/>
      <c r="T140" s="284"/>
      <c r="U140" s="284"/>
    </row>
    <row r="141" spans="2:21" ht="45" customHeight="1" x14ac:dyDescent="0.35">
      <c r="B141" s="390"/>
      <c r="C141" s="674"/>
      <c r="D141" s="674"/>
      <c r="E141" s="674"/>
      <c r="F141" s="674"/>
      <c r="G141" s="674"/>
      <c r="H141" s="674"/>
      <c r="I141" s="674"/>
      <c r="J141" s="674"/>
      <c r="K141" s="674"/>
      <c r="L141" s="409"/>
      <c r="M141" s="305"/>
      <c r="N141" s="663"/>
      <c r="O141" s="663"/>
      <c r="P141" s="663"/>
      <c r="Q141" s="663"/>
      <c r="R141" s="663"/>
      <c r="S141" s="663"/>
      <c r="T141" s="663"/>
      <c r="U141" s="284"/>
    </row>
    <row r="142" spans="2:21" ht="21" customHeight="1" x14ac:dyDescent="0.35">
      <c r="B142" s="390"/>
      <c r="C142" s="52" t="s">
        <v>372</v>
      </c>
      <c r="D142" s="52"/>
      <c r="E142" s="52"/>
      <c r="F142" s="112"/>
      <c r="G142" s="52"/>
      <c r="H142" s="52"/>
      <c r="I142" s="52"/>
      <c r="J142" s="52"/>
      <c r="K142" s="52"/>
      <c r="L142" s="28"/>
      <c r="N142" s="284"/>
      <c r="O142" s="284"/>
      <c r="P142" s="284"/>
      <c r="Q142" s="284"/>
      <c r="R142" s="284"/>
      <c r="S142" s="284"/>
      <c r="T142" s="284"/>
      <c r="U142" s="284"/>
    </row>
    <row r="143" spans="2:21" ht="21" customHeight="1" x14ac:dyDescent="0.35">
      <c r="B143" s="390"/>
      <c r="C143" s="52" t="s">
        <v>290</v>
      </c>
      <c r="D143" s="52"/>
      <c r="E143" s="52"/>
      <c r="F143" s="112"/>
      <c r="G143" s="52"/>
      <c r="H143" s="52"/>
      <c r="I143" s="52"/>
      <c r="J143" s="52" t="str">
        <f>"1500 merkkiä 
("&amp;TEXT(LEN(C144),"0")&amp;" käytetty)"</f>
        <v>1500 merkkiä 
(0 käytetty)</v>
      </c>
      <c r="K143" s="52"/>
      <c r="L143" s="28"/>
      <c r="N143" s="284"/>
      <c r="O143" s="284"/>
      <c r="P143" s="284"/>
      <c r="Q143" s="284"/>
      <c r="R143" s="284"/>
      <c r="S143" s="284"/>
      <c r="T143" s="284"/>
      <c r="U143" s="284"/>
    </row>
    <row r="144" spans="2:21" ht="272.25" customHeight="1" x14ac:dyDescent="0.35">
      <c r="B144" s="390"/>
      <c r="C144" s="674"/>
      <c r="D144" s="674"/>
      <c r="E144" s="674"/>
      <c r="F144" s="674"/>
      <c r="G144" s="674"/>
      <c r="H144" s="674"/>
      <c r="I144" s="674"/>
      <c r="J144" s="674"/>
      <c r="K144" s="674"/>
      <c r="L144" s="307"/>
      <c r="M144" s="305"/>
      <c r="N144" s="284"/>
      <c r="O144" s="284"/>
      <c r="P144" s="284"/>
      <c r="Q144" s="284"/>
      <c r="R144" s="284"/>
      <c r="S144" s="284"/>
      <c r="T144" s="284"/>
      <c r="U144" s="284"/>
    </row>
    <row r="145" spans="2:21" ht="21" customHeight="1" x14ac:dyDescent="0.35">
      <c r="B145" s="390"/>
      <c r="C145" s="52" t="s">
        <v>373</v>
      </c>
      <c r="D145" s="52"/>
      <c r="E145" s="52"/>
      <c r="F145" s="52"/>
      <c r="G145" s="52"/>
      <c r="H145" s="52"/>
      <c r="I145" s="52"/>
      <c r="J145" s="52" t="str">
        <f>"500 merkkiä 
("&amp;TEXT(LEN(C147),"0")&amp;" käytetty)"</f>
        <v>500 merkkiä 
(0 käytetty)</v>
      </c>
      <c r="K145" s="52"/>
      <c r="L145" s="28"/>
      <c r="N145" s="284"/>
      <c r="O145" s="284"/>
      <c r="P145" s="284"/>
      <c r="Q145" s="284"/>
      <c r="R145" s="284"/>
      <c r="S145" s="284"/>
      <c r="T145" s="284"/>
      <c r="U145" s="284"/>
    </row>
    <row r="146" spans="2:21" ht="34.5" customHeight="1" x14ac:dyDescent="0.35">
      <c r="B146" s="390"/>
      <c r="C146" s="675" t="s">
        <v>455</v>
      </c>
      <c r="D146" s="675"/>
      <c r="E146" s="675"/>
      <c r="F146" s="675"/>
      <c r="G146" s="675"/>
      <c r="H146" s="675"/>
      <c r="I146" s="675"/>
      <c r="J146" s="675"/>
      <c r="K146" s="675"/>
      <c r="L146" s="28"/>
    </row>
    <row r="147" spans="2:21" ht="113.15" customHeight="1" x14ac:dyDescent="0.35">
      <c r="B147" s="390"/>
      <c r="C147" s="600"/>
      <c r="D147" s="601"/>
      <c r="E147" s="601"/>
      <c r="F147" s="601"/>
      <c r="G147" s="601"/>
      <c r="H147" s="601"/>
      <c r="I147" s="601"/>
      <c r="J147" s="601"/>
      <c r="K147" s="602"/>
      <c r="L147" s="307"/>
      <c r="M147" s="305"/>
      <c r="N147" s="677"/>
      <c r="O147" s="677"/>
      <c r="P147" s="677"/>
      <c r="Q147" s="677"/>
      <c r="R147" s="677"/>
      <c r="S147" s="677"/>
      <c r="T147" s="284"/>
      <c r="U147" s="284"/>
    </row>
    <row r="148" spans="2:21" ht="21" customHeight="1" x14ac:dyDescent="0.35">
      <c r="B148" s="390"/>
      <c r="C148" s="426"/>
      <c r="D148" s="426"/>
      <c r="E148" s="426"/>
      <c r="F148" s="426"/>
      <c r="G148" s="426"/>
      <c r="H148" s="426"/>
      <c r="I148" s="426"/>
      <c r="J148" s="426"/>
      <c r="K148" s="426"/>
      <c r="L148" s="307"/>
      <c r="M148" s="305"/>
      <c r="N148" s="285"/>
      <c r="O148" s="285"/>
      <c r="P148" s="285"/>
      <c r="Q148" s="285"/>
      <c r="R148" s="285"/>
      <c r="S148" s="285"/>
      <c r="T148" s="284"/>
      <c r="U148" s="284"/>
    </row>
    <row r="149" spans="2:21" ht="16.149999999999999" customHeight="1" x14ac:dyDescent="0.35">
      <c r="B149" s="390"/>
      <c r="C149" s="388" t="s">
        <v>225</v>
      </c>
      <c r="D149" s="52"/>
      <c r="E149" s="52"/>
      <c r="F149" s="52"/>
      <c r="G149" s="52"/>
      <c r="H149" s="52"/>
      <c r="I149" s="52"/>
      <c r="J149" s="52"/>
      <c r="K149" s="52"/>
      <c r="L149" s="28"/>
    </row>
    <row r="150" spans="2:21" ht="78" customHeight="1" x14ac:dyDescent="0.35">
      <c r="B150" s="390"/>
      <c r="C150" s="636" t="s">
        <v>449</v>
      </c>
      <c r="D150" s="636"/>
      <c r="E150" s="636"/>
      <c r="F150" s="636"/>
      <c r="G150" s="636"/>
      <c r="H150" s="636"/>
      <c r="I150" s="636"/>
      <c r="J150" s="636"/>
      <c r="K150" s="636"/>
      <c r="L150" s="308"/>
    </row>
    <row r="151" spans="2:21" ht="16.149999999999999" customHeight="1" x14ac:dyDescent="0.35">
      <c r="B151" s="390"/>
      <c r="C151" s="64"/>
      <c r="D151" s="64"/>
      <c r="E151" s="64"/>
      <c r="F151" s="64"/>
      <c r="G151" s="64"/>
      <c r="H151" s="64"/>
      <c r="I151" s="64"/>
      <c r="J151" s="64" t="str">
        <f>"1500 merkkiä ("&amp;TEXT(LEN(C152),"0")&amp;" käytetty)"</f>
        <v>1500 merkkiä (0 käytetty)</v>
      </c>
      <c r="K151" s="64"/>
      <c r="L151" s="28"/>
    </row>
    <row r="152" spans="2:21" ht="272.25" customHeight="1" x14ac:dyDescent="0.35">
      <c r="B152" s="390"/>
      <c r="C152" s="674"/>
      <c r="D152" s="674"/>
      <c r="E152" s="674"/>
      <c r="F152" s="674"/>
      <c r="G152" s="674"/>
      <c r="H152" s="674"/>
      <c r="I152" s="674"/>
      <c r="J152" s="674"/>
      <c r="K152" s="674"/>
      <c r="L152" s="307"/>
      <c r="M152" s="305"/>
    </row>
    <row r="153" spans="2:21" ht="16.149999999999999" customHeight="1" x14ac:dyDescent="0.35">
      <c r="B153" s="390"/>
      <c r="C153" s="449"/>
      <c r="D153" s="449"/>
      <c r="E153" s="449"/>
      <c r="F153" s="449"/>
      <c r="G153" s="449"/>
      <c r="H153" s="449"/>
      <c r="I153" s="449"/>
      <c r="J153" s="449"/>
      <c r="K153" s="449"/>
      <c r="L153" s="307"/>
      <c r="M153" s="305"/>
    </row>
    <row r="154" spans="2:21" ht="21" customHeight="1" x14ac:dyDescent="0.35">
      <c r="B154" s="390"/>
      <c r="C154" s="446" t="s">
        <v>383</v>
      </c>
      <c r="D154" s="426"/>
      <c r="E154" s="426"/>
      <c r="F154" s="426"/>
      <c r="G154" s="426"/>
      <c r="H154" s="426"/>
      <c r="I154" s="426"/>
      <c r="J154" s="426"/>
      <c r="K154" s="426"/>
      <c r="L154" s="307"/>
      <c r="M154" s="305"/>
      <c r="N154" s="441"/>
      <c r="O154" s="441"/>
      <c r="P154" s="441"/>
      <c r="Q154" s="441"/>
      <c r="R154" s="441"/>
      <c r="S154" s="441"/>
      <c r="T154" s="447"/>
      <c r="U154" s="447"/>
    </row>
    <row r="155" spans="2:21" ht="80.5" customHeight="1" x14ac:dyDescent="0.35">
      <c r="B155" s="390"/>
      <c r="C155" s="676" t="s">
        <v>557</v>
      </c>
      <c r="D155" s="676"/>
      <c r="E155" s="676"/>
      <c r="F155" s="676"/>
      <c r="G155" s="676"/>
      <c r="H155" s="676"/>
      <c r="I155" s="676"/>
      <c r="J155" s="676"/>
      <c r="K155" s="676"/>
      <c r="L155" s="307"/>
      <c r="M155" s="305"/>
      <c r="N155" s="441"/>
      <c r="O155" s="441"/>
      <c r="P155" s="441"/>
      <c r="Q155" s="441"/>
      <c r="R155" s="441"/>
      <c r="S155" s="441"/>
      <c r="T155" s="447"/>
      <c r="U155" s="447"/>
    </row>
    <row r="156" spans="2:21" ht="16.149999999999999" customHeight="1" x14ac:dyDescent="0.35">
      <c r="B156" s="390"/>
      <c r="C156" s="448"/>
      <c r="D156" s="448"/>
      <c r="E156" s="448"/>
      <c r="F156" s="448"/>
      <c r="G156" s="448"/>
      <c r="H156" s="448"/>
      <c r="I156" s="448"/>
      <c r="J156" s="64" t="str">
        <f>"1500 merkkiä ("&amp;TEXT(LEN(C157),"0")&amp;" käytetty)"</f>
        <v>1500 merkkiä (0 käytetty)</v>
      </c>
      <c r="K156" s="448"/>
      <c r="L156" s="307"/>
      <c r="M156" s="305"/>
      <c r="N156" s="441"/>
      <c r="O156" s="441"/>
      <c r="P156" s="441"/>
      <c r="Q156" s="441"/>
      <c r="R156" s="441"/>
      <c r="S156" s="441"/>
      <c r="T156" s="447"/>
      <c r="U156" s="447"/>
    </row>
    <row r="157" spans="2:21" ht="272.25" customHeight="1" x14ac:dyDescent="0.35">
      <c r="B157" s="390"/>
      <c r="C157" s="674"/>
      <c r="D157" s="674"/>
      <c r="E157" s="674"/>
      <c r="F157" s="674"/>
      <c r="G157" s="674"/>
      <c r="H157" s="674"/>
      <c r="I157" s="674"/>
      <c r="J157" s="674"/>
      <c r="K157" s="674"/>
      <c r="L157" s="307"/>
      <c r="M157" s="305"/>
    </row>
    <row r="158" spans="2:21" ht="16.149999999999999" customHeight="1" x14ac:dyDescent="0.35">
      <c r="B158" s="390"/>
      <c r="C158" s="52"/>
      <c r="D158" s="52"/>
      <c r="E158" s="52"/>
      <c r="F158" s="52"/>
      <c r="G158" s="52"/>
      <c r="H158" s="52"/>
      <c r="I158" s="52"/>
      <c r="J158" s="52"/>
      <c r="K158" s="52"/>
      <c r="L158" s="28"/>
    </row>
    <row r="159" spans="2:21" ht="16.149999999999999" customHeight="1" x14ac:dyDescent="0.35">
      <c r="B159" s="390"/>
      <c r="C159" s="388" t="s">
        <v>226</v>
      </c>
      <c r="D159" s="52"/>
      <c r="E159" s="52"/>
      <c r="F159" s="52"/>
      <c r="G159" s="52"/>
      <c r="H159" s="52"/>
      <c r="I159" s="52"/>
      <c r="J159" s="52"/>
      <c r="K159" s="52"/>
      <c r="L159" s="28"/>
    </row>
    <row r="160" spans="2:21" ht="30" customHeight="1" x14ac:dyDescent="0.35">
      <c r="B160" s="390"/>
      <c r="C160" s="636" t="s">
        <v>129</v>
      </c>
      <c r="D160" s="636"/>
      <c r="E160" s="636"/>
      <c r="F160" s="636"/>
      <c r="G160" s="636"/>
      <c r="H160" s="636"/>
      <c r="I160" s="636"/>
      <c r="J160" s="636"/>
      <c r="K160" s="636"/>
      <c r="L160" s="308"/>
    </row>
    <row r="161" spans="2:21" ht="16.149999999999999" customHeight="1" x14ac:dyDescent="0.35">
      <c r="B161" s="390"/>
      <c r="C161" s="64"/>
      <c r="D161" s="64"/>
      <c r="E161" s="64"/>
      <c r="F161" s="64"/>
      <c r="G161" s="64"/>
      <c r="H161" s="64"/>
      <c r="I161" s="64"/>
      <c r="J161" s="64" t="str">
        <f>"1500 merkkiä ("&amp;TEXT(LEN(C162),"0")&amp;" käytetty)"</f>
        <v>1500 merkkiä (0 käytetty)</v>
      </c>
      <c r="K161" s="64"/>
      <c r="L161" s="28"/>
    </row>
    <row r="162" spans="2:21" ht="272.25" customHeight="1" x14ac:dyDescent="0.35">
      <c r="B162" s="390"/>
      <c r="C162" s="674"/>
      <c r="D162" s="674"/>
      <c r="E162" s="674"/>
      <c r="F162" s="674"/>
      <c r="G162" s="674"/>
      <c r="H162" s="674"/>
      <c r="I162" s="674"/>
      <c r="J162" s="674"/>
      <c r="K162" s="674"/>
      <c r="L162" s="307"/>
      <c r="M162" s="305"/>
    </row>
    <row r="163" spans="2:21" ht="16.149999999999999" customHeight="1" x14ac:dyDescent="0.35">
      <c r="B163" s="390"/>
      <c r="C163" s="52"/>
      <c r="D163" s="52"/>
      <c r="E163" s="52"/>
      <c r="F163" s="52"/>
      <c r="G163" s="52"/>
      <c r="H163" s="52"/>
      <c r="I163" s="52"/>
      <c r="J163" s="52"/>
      <c r="K163" s="52"/>
      <c r="L163" s="28"/>
      <c r="N163" s="673"/>
      <c r="O163" s="673"/>
      <c r="P163" s="673"/>
      <c r="Q163" s="673"/>
      <c r="R163" s="673"/>
      <c r="S163" s="673"/>
      <c r="T163" s="673"/>
      <c r="U163" s="673"/>
    </row>
    <row r="164" spans="2:21" ht="16.149999999999999" customHeight="1" x14ac:dyDescent="0.35">
      <c r="B164" s="390"/>
      <c r="C164" s="388" t="s">
        <v>227</v>
      </c>
      <c r="D164" s="52"/>
      <c r="E164" s="52"/>
      <c r="F164" s="52"/>
      <c r="G164" s="52"/>
      <c r="H164" s="52"/>
      <c r="I164" s="52"/>
      <c r="J164" s="52"/>
      <c r="K164" s="52"/>
      <c r="L164" s="28"/>
    </row>
    <row r="165" spans="2:21" ht="63" customHeight="1" x14ac:dyDescent="0.35">
      <c r="B165" s="390"/>
      <c r="C165" s="636" t="s">
        <v>454</v>
      </c>
      <c r="D165" s="636"/>
      <c r="E165" s="636"/>
      <c r="F165" s="636"/>
      <c r="G165" s="636"/>
      <c r="H165" s="636"/>
      <c r="I165" s="636"/>
      <c r="J165" s="636"/>
      <c r="K165" s="636"/>
      <c r="L165" s="308"/>
    </row>
    <row r="166" spans="2:21" ht="16.149999999999999" customHeight="1" x14ac:dyDescent="0.35">
      <c r="B166" s="390"/>
      <c r="C166" s="64"/>
      <c r="D166" s="64"/>
      <c r="E166" s="64"/>
      <c r="F166" s="64"/>
      <c r="G166" s="64"/>
      <c r="H166" s="64"/>
      <c r="I166" s="64"/>
      <c r="J166" s="64" t="str">
        <f>"1500 merkkiä ("&amp;TEXT(LEN(C167),"0")&amp;" käytetty)"</f>
        <v>1500 merkkiä (0 käytetty)</v>
      </c>
      <c r="K166" s="64"/>
      <c r="L166" s="28"/>
    </row>
    <row r="167" spans="2:21" ht="272.25" customHeight="1" x14ac:dyDescent="0.35">
      <c r="B167" s="390"/>
      <c r="C167" s="674"/>
      <c r="D167" s="674"/>
      <c r="E167" s="674"/>
      <c r="F167" s="674"/>
      <c r="G167" s="674"/>
      <c r="H167" s="674"/>
      <c r="I167" s="674"/>
      <c r="J167" s="674"/>
      <c r="K167" s="674"/>
      <c r="L167" s="307"/>
      <c r="M167" s="305"/>
    </row>
    <row r="168" spans="2:21" ht="16.149999999999999" customHeight="1" x14ac:dyDescent="0.35">
      <c r="B168" s="390"/>
      <c r="C168" s="52"/>
      <c r="D168" s="52"/>
      <c r="E168" s="52"/>
      <c r="F168" s="52"/>
      <c r="G168" s="52"/>
      <c r="H168" s="52"/>
      <c r="I168" s="52"/>
      <c r="J168" s="52"/>
      <c r="K168" s="52"/>
      <c r="L168" s="28"/>
    </row>
    <row r="169" spans="2:21" ht="16.149999999999999" customHeight="1" x14ac:dyDescent="0.35">
      <c r="B169" s="390"/>
      <c r="C169" s="388" t="s">
        <v>426</v>
      </c>
      <c r="D169" s="52"/>
      <c r="E169" s="52"/>
      <c r="F169" s="52"/>
      <c r="G169" s="52"/>
      <c r="H169" s="52"/>
      <c r="I169" s="52"/>
      <c r="J169" s="52"/>
      <c r="K169" s="52"/>
      <c r="L169" s="28"/>
    </row>
    <row r="170" spans="2:21" ht="109.5" customHeight="1" x14ac:dyDescent="0.35">
      <c r="B170" s="390"/>
      <c r="C170" s="613" t="s">
        <v>246</v>
      </c>
      <c r="D170" s="613"/>
      <c r="E170" s="613"/>
      <c r="F170" s="613"/>
      <c r="G170" s="613"/>
      <c r="H170" s="613"/>
      <c r="I170" s="613"/>
      <c r="J170" s="613"/>
      <c r="K170" s="613"/>
      <c r="L170" s="307"/>
    </row>
    <row r="171" spans="2:21" ht="16.149999999999999" customHeight="1" x14ac:dyDescent="0.35">
      <c r="B171" s="390"/>
      <c r="C171" s="64"/>
      <c r="D171" s="64"/>
      <c r="E171" s="64"/>
      <c r="F171" s="64"/>
      <c r="G171" s="64"/>
      <c r="H171" s="64"/>
      <c r="I171" s="64"/>
      <c r="J171" s="64" t="str">
        <f>"1500 merkkiä ("&amp;TEXT(LEN(C172),"0")&amp;" käytetty)"</f>
        <v>1500 merkkiä (0 käytetty)</v>
      </c>
      <c r="K171" s="64"/>
      <c r="L171" s="28"/>
    </row>
    <row r="172" spans="2:21" ht="272.25" customHeight="1" x14ac:dyDescent="0.35">
      <c r="B172" s="390"/>
      <c r="C172" s="600"/>
      <c r="D172" s="601"/>
      <c r="E172" s="601"/>
      <c r="F172" s="601"/>
      <c r="G172" s="601"/>
      <c r="H172" s="601"/>
      <c r="I172" s="601"/>
      <c r="J172" s="601"/>
      <c r="K172" s="602"/>
      <c r="L172" s="307"/>
      <c r="M172" s="305"/>
    </row>
    <row r="173" spans="2:21" ht="16.149999999999999" customHeight="1" x14ac:dyDescent="0.35">
      <c r="B173" s="390"/>
      <c r="C173" s="38"/>
      <c r="D173" s="38"/>
      <c r="E173" s="35"/>
      <c r="F173" s="40"/>
      <c r="G173" s="35"/>
      <c r="H173" s="35"/>
      <c r="I173" s="35"/>
      <c r="J173" s="35"/>
      <c r="K173" s="35"/>
      <c r="L173" s="410"/>
      <c r="M173" s="281"/>
      <c r="N173" s="673"/>
      <c r="O173" s="673"/>
      <c r="P173" s="673"/>
      <c r="Q173" s="673"/>
      <c r="R173" s="673"/>
      <c r="S173" s="673"/>
      <c r="T173" s="673"/>
      <c r="U173" s="673"/>
    </row>
    <row r="174" spans="2:21" ht="16.149999999999999" customHeight="1" x14ac:dyDescent="0.35">
      <c r="B174" s="390"/>
      <c r="C174" s="35" t="s">
        <v>166</v>
      </c>
      <c r="D174" s="38"/>
      <c r="E174" s="35"/>
      <c r="F174" s="40"/>
      <c r="G174" s="35"/>
      <c r="H174" s="35"/>
      <c r="I174" s="35"/>
      <c r="J174" s="35"/>
      <c r="K174" s="35"/>
      <c r="L174" s="410"/>
      <c r="M174" s="281"/>
    </row>
    <row r="175" spans="2:21" ht="103.9" customHeight="1" x14ac:dyDescent="0.35">
      <c r="B175" s="390"/>
      <c r="C175" s="613" t="s">
        <v>558</v>
      </c>
      <c r="D175" s="613"/>
      <c r="E175" s="613"/>
      <c r="F175" s="613"/>
      <c r="G175" s="613"/>
      <c r="H175" s="613"/>
      <c r="I175" s="613"/>
      <c r="J175" s="613"/>
      <c r="K175" s="613"/>
      <c r="L175" s="307"/>
      <c r="M175" s="281"/>
    </row>
    <row r="176" spans="2:21" ht="16.149999999999999" customHeight="1" x14ac:dyDescent="0.35">
      <c r="B176" s="390"/>
      <c r="C176" s="64"/>
      <c r="D176" s="64"/>
      <c r="E176" s="64"/>
      <c r="F176" s="64"/>
      <c r="G176" s="64"/>
      <c r="H176" s="64"/>
      <c r="I176" s="64"/>
      <c r="J176" s="64" t="str">
        <f>"1000 merkkiä ("&amp;TEXT(LEN(C177),"0")&amp;" käytetty)"</f>
        <v>1000 merkkiä (0 käytetty)</v>
      </c>
      <c r="K176" s="64"/>
      <c r="L176" s="28"/>
    </row>
    <row r="177" spans="2:21" ht="188.25" customHeight="1" x14ac:dyDescent="0.35">
      <c r="B177" s="390"/>
      <c r="C177" s="674"/>
      <c r="D177" s="674"/>
      <c r="E177" s="674"/>
      <c r="F177" s="674"/>
      <c r="G177" s="674"/>
      <c r="H177" s="674"/>
      <c r="I177" s="674"/>
      <c r="J177" s="674"/>
      <c r="K177" s="674"/>
      <c r="L177" s="307"/>
      <c r="M177" s="111"/>
      <c r="N177" s="104"/>
    </row>
    <row r="178" spans="2:21" ht="16.149999999999999" customHeight="1" x14ac:dyDescent="0.35">
      <c r="B178" s="391"/>
      <c r="C178" s="64"/>
      <c r="D178" s="64"/>
      <c r="E178" s="64"/>
      <c r="F178" s="64"/>
      <c r="G178" s="64"/>
      <c r="H178" s="64"/>
      <c r="I178" s="64"/>
      <c r="J178" s="64"/>
      <c r="K178" s="64"/>
      <c r="L178" s="138"/>
      <c r="N178" s="689"/>
      <c r="O178" s="689"/>
      <c r="P178" s="689"/>
      <c r="Q178" s="689"/>
      <c r="R178" s="689"/>
      <c r="S178" s="689"/>
      <c r="T178" s="689"/>
      <c r="U178" s="689"/>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04">
    <mergeCell ref="N89:S89"/>
    <mergeCell ref="C91:K91"/>
    <mergeCell ref="N91:U91"/>
    <mergeCell ref="C70:K70"/>
    <mergeCell ref="N100:S100"/>
    <mergeCell ref="N109:S109"/>
    <mergeCell ref="N112:T112"/>
    <mergeCell ref="C86:K86"/>
    <mergeCell ref="N80:S80"/>
    <mergeCell ref="N74:T74"/>
    <mergeCell ref="C112:K112"/>
    <mergeCell ref="N83:T83"/>
    <mergeCell ref="C33:E33"/>
    <mergeCell ref="C36:E36"/>
    <mergeCell ref="C40:K40"/>
    <mergeCell ref="C57:K57"/>
    <mergeCell ref="N10:R12"/>
    <mergeCell ref="N40:S40"/>
    <mergeCell ref="N27:S31"/>
    <mergeCell ref="N54:R56"/>
    <mergeCell ref="N61:R62"/>
    <mergeCell ref="N178:U178"/>
    <mergeCell ref="C132:K132"/>
    <mergeCell ref="C120:K120"/>
    <mergeCell ref="C126:K126"/>
    <mergeCell ref="C165:K165"/>
    <mergeCell ref="C167:K167"/>
    <mergeCell ref="C118:K118"/>
    <mergeCell ref="C74:K74"/>
    <mergeCell ref="C77:K77"/>
    <mergeCell ref="C177:K177"/>
    <mergeCell ref="C175:K175"/>
    <mergeCell ref="C152:K152"/>
    <mergeCell ref="C94:K94"/>
    <mergeCell ref="C129:K129"/>
    <mergeCell ref="C160:K160"/>
    <mergeCell ref="C80:K80"/>
    <mergeCell ref="N132:T132"/>
    <mergeCell ref="N94:T94"/>
    <mergeCell ref="N120:U120"/>
    <mergeCell ref="C123:K123"/>
    <mergeCell ref="N123:T123"/>
    <mergeCell ref="N129:S129"/>
    <mergeCell ref="C103:K103"/>
    <mergeCell ref="C115:K115"/>
    <mergeCell ref="N3:P3"/>
    <mergeCell ref="C52:K52"/>
    <mergeCell ref="C47:K47"/>
    <mergeCell ref="C59:K59"/>
    <mergeCell ref="C50:K50"/>
    <mergeCell ref="C55:K55"/>
    <mergeCell ref="C62:K62"/>
    <mergeCell ref="C71:K71"/>
    <mergeCell ref="C65:K65"/>
    <mergeCell ref="F6:J6"/>
    <mergeCell ref="N49:R52"/>
    <mergeCell ref="N34:S39"/>
    <mergeCell ref="C68:K68"/>
    <mergeCell ref="N48:U48"/>
    <mergeCell ref="C60:K60"/>
    <mergeCell ref="C27:K27"/>
    <mergeCell ref="C30:K30"/>
    <mergeCell ref="C23:K23"/>
    <mergeCell ref="C21:K21"/>
    <mergeCell ref="D17:K17"/>
    <mergeCell ref="D11:K11"/>
    <mergeCell ref="N41:S42"/>
    <mergeCell ref="N23:T23"/>
    <mergeCell ref="C45:K45"/>
    <mergeCell ref="C144:K144"/>
    <mergeCell ref="C147:K147"/>
    <mergeCell ref="C135:K135"/>
    <mergeCell ref="C138:K138"/>
    <mergeCell ref="C97:K97"/>
    <mergeCell ref="C99:K99"/>
    <mergeCell ref="C83:K83"/>
    <mergeCell ref="C79:K79"/>
    <mergeCell ref="C88:K88"/>
    <mergeCell ref="C141:K141"/>
    <mergeCell ref="C89:K89"/>
    <mergeCell ref="N64:R65"/>
    <mergeCell ref="N68:R68"/>
    <mergeCell ref="N71:R71"/>
    <mergeCell ref="N173:U173"/>
    <mergeCell ref="C172:K172"/>
    <mergeCell ref="C162:K162"/>
    <mergeCell ref="C170:K170"/>
    <mergeCell ref="N163:U163"/>
    <mergeCell ref="C109:K109"/>
    <mergeCell ref="C100:K100"/>
    <mergeCell ref="N103:T103"/>
    <mergeCell ref="C106:K106"/>
    <mergeCell ref="C108:K108"/>
    <mergeCell ref="C117:K117"/>
    <mergeCell ref="C128:K128"/>
    <mergeCell ref="C137:K137"/>
    <mergeCell ref="C146:K146"/>
    <mergeCell ref="C155:K155"/>
    <mergeCell ref="C157:K157"/>
    <mergeCell ref="N147:S147"/>
    <mergeCell ref="C150:K150"/>
    <mergeCell ref="N118:S118"/>
    <mergeCell ref="N138:S138"/>
    <mergeCell ref="N141:T141"/>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C71:L71 L62 L65 C40:L40 C80:L80 C23:L23 L27 L132 L74 L83 C89:L89 L112 C100:L100 L91 L94 C109:L109 L103 C118:L118 C147:L148 L141 C129:L129 L120 L123 C138:L138 L30:L31 C31:K31 D154:K154 C154:C155 L154:L156"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62:L162 C68:L68 C172:L172 C77:L77 C167:L167 C144:L144 C86:L86 C97:L97 C106:L106 C115:L115 C126:L126 C135:L135 C152:L153 C157:L157"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77:L177" xr:uid="{00000000-0002-0000-0600-000004000000}">
      <formula1>1000</formula1>
    </dataValidation>
    <dataValidation type="date" operator="greaterThan" allowBlank="1" showInputMessage="1" showErrorMessage="1" errorTitle="Anna päivämäärä" error="Anna päivämäärä Excelin ymmärtämässä muodossa: esim. 1.1.2021." sqref="C33:E33 C36:E36"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2 C91:K91 C120:K120"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5:K65 C74:K74 C83:K83 C94:K94 C103:K103 C112:K112 C123:K123 C132:K132 C141:K141"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00000000-0002-0000-0600-000009000000}">
      <formula1>90</formula1>
    </dataValidation>
  </dataValidations>
  <hyperlinks>
    <hyperlink ref="N3:P3" location="'Aloita tästä'!A1" display="PALAA TÄSTÄ KANSISIVULLE" xr:uid="{FE22A749-FD21-41C9-AF88-233A419DCE71}"/>
  </hyperlinks>
  <pageMargins left="0.39370078740157483" right="0.39370078740157483" top="0.78740157480314965" bottom="0.78740157480314965" header="0.39370078740157483" footer="0.31496062992125984"/>
  <pageSetup paperSize="9" fitToHeight="0"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146050</xdr:colOff>
                    <xdr:row>11</xdr:row>
                    <xdr:rowOff>190500</xdr:rowOff>
                  </from>
                  <to>
                    <xdr:col>3</xdr:col>
                    <xdr:colOff>0</xdr:colOff>
                    <xdr:row>13</xdr:row>
                    <xdr:rowOff>19050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146050</xdr:colOff>
                    <xdr:row>13</xdr:row>
                    <xdr:rowOff>190500</xdr:rowOff>
                  </from>
                  <to>
                    <xdr:col>3</xdr:col>
                    <xdr:colOff>0</xdr:colOff>
                    <xdr:row>15</xdr:row>
                    <xdr:rowOff>19050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146050</xdr:colOff>
                    <xdr:row>15</xdr:row>
                    <xdr:rowOff>190500</xdr:rowOff>
                  </from>
                  <to>
                    <xdr:col>3</xdr:col>
                    <xdr:colOff>0</xdr:colOff>
                    <xdr:row>16</xdr:row>
                    <xdr:rowOff>209550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146050</xdr:colOff>
                    <xdr:row>17</xdr:row>
                    <xdr:rowOff>190500</xdr:rowOff>
                  </from>
                  <to>
                    <xdr:col>3</xdr:col>
                    <xdr:colOff>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'Metatiedot (piiloon)'!$F$3:$F$7</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zoomScaleNormal="100" workbookViewId="0">
      <selection activeCell="M2" sqref="M2:O2"/>
    </sheetView>
  </sheetViews>
  <sheetFormatPr defaultColWidth="9.23046875" defaultRowHeight="15.5" x14ac:dyDescent="0.35"/>
  <cols>
    <col min="1" max="1" width="3.765625" style="115" customWidth="1"/>
    <col min="2" max="2" width="2.23046875" style="115" customWidth="1"/>
    <col min="3" max="3" width="9.23046875" style="115"/>
    <col min="4" max="4" width="4.53515625" style="115" customWidth="1"/>
    <col min="5" max="9" width="9.23046875" style="115"/>
    <col min="10" max="10" width="19" style="115" customWidth="1"/>
    <col min="11" max="11" width="3.23046875" style="290" customWidth="1"/>
    <col min="12" max="12" width="4.765625" style="290" customWidth="1"/>
    <col min="13" max="18" width="9.23046875" style="115"/>
    <col min="19" max="19" width="13.765625" style="115" customWidth="1"/>
    <col min="20" max="16384" width="9.23046875" style="115"/>
  </cols>
  <sheetData>
    <row r="1" spans="1:23" ht="16.149999999999999" customHeight="1" x14ac:dyDescent="0.35">
      <c r="A1" s="9" t="s">
        <v>144</v>
      </c>
    </row>
    <row r="2" spans="1:23" ht="24.75" customHeight="1" x14ac:dyDescent="0.35">
      <c r="B2" s="287"/>
      <c r="C2" s="288" t="s">
        <v>20</v>
      </c>
      <c r="D2" s="288"/>
      <c r="E2" s="288"/>
      <c r="F2" s="288"/>
      <c r="G2" s="288"/>
      <c r="H2" s="288"/>
      <c r="I2" s="288"/>
      <c r="J2" s="288"/>
      <c r="K2" s="289"/>
      <c r="L2" s="291"/>
      <c r="M2" s="701" t="s">
        <v>88</v>
      </c>
      <c r="N2" s="702"/>
      <c r="O2" s="703"/>
    </row>
    <row r="3" spans="1:23" ht="16.149999999999999" customHeight="1" x14ac:dyDescent="0.35">
      <c r="B3" s="116"/>
      <c r="C3" s="117"/>
      <c r="D3" s="117"/>
      <c r="E3" s="118" t="s">
        <v>291</v>
      </c>
      <c r="F3" s="117"/>
      <c r="G3" s="117"/>
      <c r="H3" s="117"/>
      <c r="I3" s="117"/>
      <c r="J3" s="117"/>
      <c r="K3" s="119"/>
    </row>
    <row r="4" spans="1:23" ht="16.149999999999999" customHeight="1" x14ac:dyDescent="0.35">
      <c r="B4" s="116"/>
      <c r="C4" s="120"/>
      <c r="D4" s="120"/>
      <c r="E4" s="120"/>
      <c r="F4" s="120"/>
      <c r="G4" s="120"/>
      <c r="H4" s="120"/>
      <c r="I4" s="120"/>
      <c r="J4" s="120"/>
      <c r="K4" s="119"/>
    </row>
    <row r="5" spans="1:23" ht="16.149999999999999" customHeight="1" x14ac:dyDescent="0.35">
      <c r="B5" s="325"/>
      <c r="C5" s="324" t="s">
        <v>21</v>
      </c>
      <c r="D5" s="120"/>
      <c r="E5" s="700"/>
      <c r="F5" s="700"/>
      <c r="G5" s="700"/>
      <c r="H5" s="700"/>
      <c r="I5" s="700"/>
      <c r="J5" s="700"/>
      <c r="K5" s="119"/>
      <c r="M5" s="692" t="s">
        <v>559</v>
      </c>
      <c r="N5" s="692"/>
      <c r="O5" s="692"/>
      <c r="P5" s="692"/>
      <c r="Q5" s="692"/>
    </row>
    <row r="6" spans="1:23" ht="16.149999999999999" customHeight="1" x14ac:dyDescent="0.35">
      <c r="B6" s="116"/>
      <c r="C6" s="120"/>
      <c r="D6" s="120"/>
      <c r="E6" s="121"/>
      <c r="F6" s="120"/>
      <c r="G6" s="120"/>
      <c r="H6" s="120"/>
      <c r="I6" s="120"/>
      <c r="J6" s="120"/>
      <c r="K6" s="119"/>
      <c r="M6" s="692"/>
      <c r="N6" s="692"/>
      <c r="O6" s="692"/>
      <c r="P6" s="692"/>
      <c r="Q6" s="692"/>
    </row>
    <row r="7" spans="1:23" ht="16.149999999999999" customHeight="1" x14ac:dyDescent="0.35">
      <c r="B7" s="116"/>
      <c r="C7" s="120"/>
      <c r="D7" s="120"/>
      <c r="E7" s="121"/>
      <c r="F7" s="120"/>
      <c r="G7" s="120"/>
      <c r="H7" s="120" t="str">
        <f>"500 merkkiä 
("&amp;TEXT(LEN(E8),"0")&amp;" käytetty)"</f>
        <v>500 merkkiä 
(0 käytetty)</v>
      </c>
      <c r="I7" s="120"/>
      <c r="J7" s="120"/>
      <c r="K7" s="119"/>
      <c r="M7" s="692"/>
      <c r="N7" s="692"/>
      <c r="O7" s="692"/>
      <c r="P7" s="692"/>
      <c r="Q7" s="692"/>
    </row>
    <row r="8" spans="1:23" ht="113.15" customHeight="1" x14ac:dyDescent="0.35">
      <c r="B8" s="116"/>
      <c r="C8" s="695" t="s">
        <v>22</v>
      </c>
      <c r="D8" s="695"/>
      <c r="E8" s="700"/>
      <c r="F8" s="700"/>
      <c r="G8" s="700"/>
      <c r="H8" s="700"/>
      <c r="I8" s="700"/>
      <c r="J8" s="700"/>
      <c r="K8" s="330"/>
      <c r="M8" s="692" t="s">
        <v>560</v>
      </c>
      <c r="N8" s="692"/>
      <c r="O8" s="692"/>
      <c r="P8" s="692"/>
      <c r="Q8" s="692"/>
      <c r="S8" s="123"/>
    </row>
    <row r="9" spans="1:23" ht="16.149999999999999" customHeight="1" x14ac:dyDescent="0.35">
      <c r="B9" s="326"/>
      <c r="C9" s="299"/>
      <c r="D9" s="122"/>
      <c r="E9" s="120"/>
      <c r="F9" s="120"/>
      <c r="G9" s="120"/>
      <c r="H9" s="120"/>
      <c r="I9" s="120"/>
      <c r="J9" s="120"/>
      <c r="K9" s="330"/>
      <c r="M9" s="290"/>
      <c r="N9" s="290"/>
      <c r="O9" s="290"/>
      <c r="P9" s="290"/>
      <c r="Q9" s="290"/>
      <c r="S9" s="124"/>
      <c r="T9" s="124"/>
      <c r="U9" s="124"/>
      <c r="V9" s="124"/>
      <c r="W9" s="124"/>
    </row>
    <row r="10" spans="1:23" ht="16.149999999999999" customHeight="1" x14ac:dyDescent="0.35">
      <c r="B10" s="328"/>
      <c r="C10" s="329"/>
      <c r="D10" s="329"/>
      <c r="E10" s="329"/>
      <c r="F10" s="329"/>
      <c r="G10" s="329"/>
      <c r="H10" s="329"/>
      <c r="I10" s="329"/>
      <c r="J10" s="329"/>
      <c r="K10" s="331"/>
      <c r="M10" s="124"/>
      <c r="N10" s="124"/>
      <c r="O10" s="124"/>
      <c r="P10" s="124"/>
      <c r="Q10" s="124"/>
      <c r="R10" s="124"/>
      <c r="S10" s="124"/>
      <c r="T10" s="124"/>
      <c r="U10" s="124"/>
      <c r="V10" s="124"/>
      <c r="W10" s="124"/>
    </row>
    <row r="11" spans="1:23" ht="16.149999999999999" customHeight="1" x14ac:dyDescent="0.35">
      <c r="B11" s="325"/>
      <c r="C11" s="324" t="s">
        <v>21</v>
      </c>
      <c r="D11" s="120"/>
      <c r="E11" s="697"/>
      <c r="F11" s="698"/>
      <c r="G11" s="698"/>
      <c r="H11" s="698"/>
      <c r="I11" s="698"/>
      <c r="J11" s="699"/>
      <c r="K11" s="119"/>
      <c r="M11" s="693"/>
      <c r="N11" s="694"/>
      <c r="O11" s="694"/>
      <c r="P11" s="694"/>
      <c r="Q11" s="694"/>
      <c r="R11" s="694"/>
      <c r="S11" s="694"/>
      <c r="T11" s="694"/>
      <c r="U11" s="694"/>
      <c r="V11" s="694"/>
      <c r="W11" s="694"/>
    </row>
    <row r="12" spans="1:23" ht="16.149999999999999" customHeight="1" x14ac:dyDescent="0.35">
      <c r="B12" s="116"/>
      <c r="C12" s="120"/>
      <c r="D12" s="120"/>
      <c r="E12" s="121"/>
      <c r="F12" s="120"/>
      <c r="G12" s="120"/>
      <c r="H12" s="120"/>
      <c r="I12" s="120"/>
      <c r="J12" s="120"/>
      <c r="K12" s="119"/>
      <c r="M12" s="125"/>
      <c r="N12" s="125"/>
      <c r="O12" s="125"/>
      <c r="P12" s="125"/>
      <c r="Q12" s="125"/>
      <c r="R12" s="125"/>
      <c r="S12" s="125"/>
      <c r="T12" s="125"/>
      <c r="U12" s="125"/>
      <c r="V12" s="125"/>
      <c r="W12" s="125"/>
    </row>
    <row r="13" spans="1:23" ht="16.149999999999999" customHeight="1" x14ac:dyDescent="0.35">
      <c r="B13" s="116"/>
      <c r="C13" s="120"/>
      <c r="D13" s="120"/>
      <c r="E13" s="121"/>
      <c r="F13" s="120"/>
      <c r="G13" s="120"/>
      <c r="H13" s="120" t="str">
        <f>"500 merkkiä 
("&amp;TEXT(LEN(E14),"0")&amp;" käytetty)"</f>
        <v>500 merkkiä 
(0 käytetty)</v>
      </c>
      <c r="I13" s="120"/>
      <c r="J13" s="120"/>
      <c r="K13" s="119"/>
      <c r="M13" s="125"/>
      <c r="N13" s="125"/>
      <c r="O13" s="125"/>
      <c r="P13" s="125"/>
      <c r="Q13" s="125"/>
      <c r="R13" s="125"/>
      <c r="S13" s="125"/>
      <c r="T13" s="125"/>
      <c r="U13" s="125"/>
      <c r="V13" s="125"/>
      <c r="W13" s="125"/>
    </row>
    <row r="14" spans="1:23" ht="113.15" customHeight="1" x14ac:dyDescent="0.35">
      <c r="B14" s="116"/>
      <c r="C14" s="695" t="s">
        <v>22</v>
      </c>
      <c r="D14" s="696"/>
      <c r="E14" s="700"/>
      <c r="F14" s="700"/>
      <c r="G14" s="700"/>
      <c r="H14" s="700"/>
      <c r="I14" s="700"/>
      <c r="J14" s="700"/>
      <c r="K14" s="330"/>
      <c r="M14" s="693"/>
      <c r="N14" s="694"/>
      <c r="O14" s="694"/>
      <c r="P14" s="694"/>
      <c r="Q14" s="694"/>
      <c r="R14" s="694"/>
      <c r="S14" s="694"/>
      <c r="T14" s="694"/>
      <c r="U14" s="694"/>
      <c r="V14" s="694"/>
      <c r="W14" s="694"/>
    </row>
    <row r="15" spans="1:23" ht="16.149999999999999" customHeight="1" x14ac:dyDescent="0.35">
      <c r="B15" s="326"/>
      <c r="C15" s="299"/>
      <c r="D15" s="299"/>
      <c r="E15" s="120"/>
      <c r="F15" s="120"/>
      <c r="G15" s="120"/>
      <c r="H15" s="120"/>
      <c r="I15" s="120"/>
      <c r="J15" s="120"/>
      <c r="K15" s="330"/>
      <c r="M15" s="125"/>
      <c r="N15" s="124"/>
      <c r="O15" s="124"/>
      <c r="P15" s="124"/>
      <c r="Q15" s="124"/>
      <c r="R15" s="124"/>
      <c r="S15" s="124"/>
      <c r="T15" s="124"/>
      <c r="U15" s="124"/>
      <c r="V15" s="124"/>
      <c r="W15" s="124"/>
    </row>
    <row r="16" spans="1:23" ht="16.149999999999999" customHeight="1" x14ac:dyDescent="0.35">
      <c r="B16" s="328"/>
      <c r="C16" s="329"/>
      <c r="D16" s="329"/>
      <c r="E16" s="329"/>
      <c r="F16" s="329"/>
      <c r="G16" s="329"/>
      <c r="H16" s="329"/>
      <c r="I16" s="329"/>
      <c r="J16" s="329"/>
      <c r="K16" s="331"/>
      <c r="M16" s="125"/>
      <c r="N16" s="125"/>
      <c r="O16" s="125"/>
      <c r="P16" s="125"/>
      <c r="Q16" s="125"/>
      <c r="R16" s="125"/>
      <c r="S16" s="125"/>
      <c r="T16" s="125"/>
      <c r="U16" s="125"/>
      <c r="V16" s="125"/>
      <c r="W16" s="125"/>
    </row>
    <row r="17" spans="2:23" ht="18" customHeight="1" x14ac:dyDescent="0.35">
      <c r="B17" s="325"/>
      <c r="C17" s="324" t="s">
        <v>21</v>
      </c>
      <c r="D17" s="120"/>
      <c r="E17" s="697"/>
      <c r="F17" s="698"/>
      <c r="G17" s="698"/>
      <c r="H17" s="698"/>
      <c r="I17" s="698"/>
      <c r="J17" s="699"/>
      <c r="K17" s="119"/>
      <c r="M17" s="693"/>
      <c r="N17" s="694"/>
      <c r="O17" s="694"/>
      <c r="P17" s="694"/>
      <c r="Q17" s="694"/>
      <c r="R17" s="694"/>
      <c r="S17" s="694"/>
      <c r="T17" s="694"/>
      <c r="U17" s="694"/>
      <c r="V17" s="694"/>
      <c r="W17" s="694"/>
    </row>
    <row r="18" spans="2:23" ht="16.149999999999999" customHeight="1" x14ac:dyDescent="0.35">
      <c r="B18" s="116"/>
      <c r="C18" s="120"/>
      <c r="D18" s="120"/>
      <c r="E18" s="121"/>
      <c r="F18" s="120"/>
      <c r="G18" s="120"/>
      <c r="H18" s="120"/>
      <c r="I18" s="120"/>
      <c r="J18" s="120"/>
      <c r="K18" s="119"/>
      <c r="M18" s="125"/>
      <c r="N18" s="125"/>
      <c r="O18" s="125"/>
      <c r="P18" s="125"/>
      <c r="Q18" s="125"/>
      <c r="R18" s="125"/>
      <c r="S18" s="125"/>
      <c r="T18" s="125"/>
      <c r="U18" s="125"/>
      <c r="V18" s="125"/>
      <c r="W18" s="125"/>
    </row>
    <row r="19" spans="2:23" ht="16.149999999999999" customHeight="1" x14ac:dyDescent="0.35">
      <c r="B19" s="116"/>
      <c r="C19" s="120"/>
      <c r="D19" s="120"/>
      <c r="E19" s="121"/>
      <c r="F19" s="120"/>
      <c r="G19" s="120"/>
      <c r="H19" s="120" t="str">
        <f>"500 merkkiä 
("&amp;TEXT(LEN(E20),"0")&amp;" käytetty)"</f>
        <v>500 merkkiä 
(0 käytetty)</v>
      </c>
      <c r="I19" s="120"/>
      <c r="J19" s="120"/>
      <c r="K19" s="119"/>
      <c r="M19" s="125"/>
      <c r="N19" s="125"/>
      <c r="O19" s="125"/>
      <c r="P19" s="125"/>
      <c r="Q19" s="125"/>
      <c r="R19" s="125"/>
      <c r="S19" s="125"/>
      <c r="T19" s="125"/>
      <c r="U19" s="125"/>
      <c r="V19" s="125"/>
      <c r="W19" s="125"/>
    </row>
    <row r="20" spans="2:23" ht="113.15" customHeight="1" x14ac:dyDescent="0.35">
      <c r="B20" s="116"/>
      <c r="C20" s="695" t="s">
        <v>22</v>
      </c>
      <c r="D20" s="696"/>
      <c r="E20" s="700"/>
      <c r="F20" s="700"/>
      <c r="G20" s="700"/>
      <c r="H20" s="700"/>
      <c r="I20" s="700"/>
      <c r="J20" s="700"/>
      <c r="K20" s="330"/>
      <c r="M20" s="693"/>
      <c r="N20" s="694"/>
      <c r="O20" s="694"/>
      <c r="P20" s="694"/>
      <c r="Q20" s="694"/>
      <c r="R20" s="694"/>
      <c r="S20" s="694"/>
      <c r="T20" s="694"/>
      <c r="U20" s="694"/>
      <c r="V20" s="694"/>
      <c r="W20" s="694"/>
    </row>
    <row r="21" spans="2:23" ht="16.149999999999999" customHeight="1" x14ac:dyDescent="0.35">
      <c r="B21" s="326"/>
      <c r="C21" s="299"/>
      <c r="D21" s="299"/>
      <c r="E21" s="120"/>
      <c r="F21" s="120"/>
      <c r="G21" s="120"/>
      <c r="H21" s="120"/>
      <c r="I21" s="120"/>
      <c r="J21" s="120"/>
      <c r="K21" s="330"/>
      <c r="M21" s="125"/>
      <c r="N21" s="124"/>
      <c r="O21" s="124"/>
      <c r="P21" s="124"/>
      <c r="Q21" s="124"/>
      <c r="R21" s="124"/>
      <c r="S21" s="124"/>
      <c r="T21" s="124"/>
      <c r="U21" s="124"/>
      <c r="V21" s="124"/>
      <c r="W21" s="124"/>
    </row>
    <row r="22" spans="2:23" ht="16.149999999999999" customHeight="1" x14ac:dyDescent="0.35">
      <c r="B22" s="328"/>
      <c r="C22" s="329"/>
      <c r="D22" s="329"/>
      <c r="E22" s="329"/>
      <c r="F22" s="329"/>
      <c r="G22" s="329"/>
      <c r="H22" s="329"/>
      <c r="I22" s="329"/>
      <c r="J22" s="329"/>
      <c r="K22" s="331"/>
      <c r="M22" s="125"/>
      <c r="N22" s="125"/>
      <c r="O22" s="125"/>
      <c r="P22" s="125"/>
      <c r="Q22" s="125"/>
      <c r="R22" s="125"/>
      <c r="S22" s="125"/>
      <c r="T22" s="125"/>
      <c r="U22" s="125"/>
      <c r="V22" s="125"/>
      <c r="W22" s="125"/>
    </row>
    <row r="23" spans="2:23" ht="16.149999999999999" customHeight="1" x14ac:dyDescent="0.35">
      <c r="B23" s="325"/>
      <c r="C23" s="324" t="s">
        <v>21</v>
      </c>
      <c r="D23" s="120"/>
      <c r="E23" s="697"/>
      <c r="F23" s="698"/>
      <c r="G23" s="698"/>
      <c r="H23" s="698"/>
      <c r="I23" s="698"/>
      <c r="J23" s="699"/>
      <c r="K23" s="119"/>
      <c r="M23" s="693"/>
      <c r="N23" s="694"/>
      <c r="O23" s="694"/>
      <c r="P23" s="694"/>
      <c r="Q23" s="694"/>
      <c r="R23" s="694"/>
      <c r="S23" s="694"/>
      <c r="T23" s="694"/>
      <c r="U23" s="694"/>
      <c r="V23" s="694"/>
      <c r="W23" s="694"/>
    </row>
    <row r="24" spans="2:23" ht="16.149999999999999" customHeight="1" x14ac:dyDescent="0.35">
      <c r="B24" s="116"/>
      <c r="C24" s="120"/>
      <c r="D24" s="120"/>
      <c r="E24" s="121"/>
      <c r="F24" s="120"/>
      <c r="G24" s="120"/>
      <c r="H24" s="120"/>
      <c r="I24" s="120"/>
      <c r="J24" s="120"/>
      <c r="K24" s="119"/>
      <c r="M24" s="125"/>
      <c r="N24" s="125"/>
      <c r="O24" s="125"/>
      <c r="P24" s="125"/>
      <c r="Q24" s="125"/>
      <c r="R24" s="125"/>
      <c r="S24" s="125"/>
      <c r="T24" s="125"/>
      <c r="U24" s="125"/>
      <c r="V24" s="125"/>
      <c r="W24" s="125"/>
    </row>
    <row r="25" spans="2:23" ht="16.149999999999999" customHeight="1" x14ac:dyDescent="0.35">
      <c r="B25" s="116"/>
      <c r="C25" s="120"/>
      <c r="D25" s="120"/>
      <c r="E25" s="121"/>
      <c r="F25" s="120"/>
      <c r="G25" s="120"/>
      <c r="H25" s="120" t="str">
        <f>"500 merkkiä 
("&amp;TEXT(LEN(E26),"0")&amp;" käytetty)"</f>
        <v>500 merkkiä 
(0 käytetty)</v>
      </c>
      <c r="I25" s="120"/>
      <c r="J25" s="120"/>
      <c r="K25" s="119"/>
      <c r="M25" s="125"/>
      <c r="N25" s="125"/>
      <c r="O25" s="125"/>
      <c r="P25" s="125"/>
      <c r="Q25" s="125"/>
      <c r="R25" s="125"/>
      <c r="S25" s="125"/>
      <c r="T25" s="125"/>
      <c r="U25" s="125"/>
      <c r="V25" s="125"/>
      <c r="W25" s="125"/>
    </row>
    <row r="26" spans="2:23" ht="113.15" customHeight="1" x14ac:dyDescent="0.35">
      <c r="B26" s="116"/>
      <c r="C26" s="695" t="s">
        <v>22</v>
      </c>
      <c r="D26" s="696"/>
      <c r="E26" s="700"/>
      <c r="F26" s="700"/>
      <c r="G26" s="700"/>
      <c r="H26" s="700"/>
      <c r="I26" s="700"/>
      <c r="J26" s="700"/>
      <c r="K26" s="330"/>
      <c r="M26" s="693"/>
      <c r="N26" s="694"/>
      <c r="O26" s="694"/>
      <c r="P26" s="694"/>
      <c r="Q26" s="694"/>
      <c r="R26" s="694"/>
      <c r="S26" s="694"/>
      <c r="T26" s="694"/>
      <c r="U26" s="694"/>
      <c r="V26" s="694"/>
      <c r="W26" s="694"/>
    </row>
    <row r="27" spans="2:23" ht="16.149999999999999" customHeight="1" x14ac:dyDescent="0.35">
      <c r="B27" s="326"/>
      <c r="C27" s="299"/>
      <c r="D27" s="299"/>
      <c r="E27" s="120"/>
      <c r="F27" s="120"/>
      <c r="G27" s="120"/>
      <c r="H27" s="120"/>
      <c r="I27" s="120"/>
      <c r="J27" s="120"/>
      <c r="K27" s="330"/>
      <c r="M27" s="125"/>
      <c r="N27" s="124"/>
      <c r="O27" s="124"/>
      <c r="P27" s="124"/>
      <c r="Q27" s="124"/>
      <c r="R27" s="124"/>
      <c r="S27" s="124"/>
      <c r="T27" s="124"/>
      <c r="U27" s="124"/>
      <c r="V27" s="124"/>
      <c r="W27" s="124"/>
    </row>
    <row r="28" spans="2:23" ht="16.149999999999999" customHeight="1" x14ac:dyDescent="0.35">
      <c r="B28" s="328"/>
      <c r="C28" s="329"/>
      <c r="D28" s="329"/>
      <c r="E28" s="329"/>
      <c r="F28" s="329"/>
      <c r="G28" s="329"/>
      <c r="H28" s="329"/>
      <c r="I28" s="329"/>
      <c r="J28" s="329"/>
      <c r="K28" s="331"/>
      <c r="M28" s="125"/>
      <c r="N28" s="125"/>
      <c r="O28" s="125"/>
      <c r="P28" s="125"/>
      <c r="Q28" s="125"/>
      <c r="R28" s="125"/>
      <c r="S28" s="125"/>
      <c r="T28" s="125"/>
      <c r="U28" s="125"/>
      <c r="V28" s="125"/>
      <c r="W28" s="125"/>
    </row>
    <row r="29" spans="2:23" ht="20.25" customHeight="1" x14ac:dyDescent="0.35">
      <c r="B29" s="325"/>
      <c r="C29" s="324" t="s">
        <v>21</v>
      </c>
      <c r="D29" s="120"/>
      <c r="E29" s="697"/>
      <c r="F29" s="698"/>
      <c r="G29" s="698"/>
      <c r="H29" s="698"/>
      <c r="I29" s="698"/>
      <c r="J29" s="699"/>
      <c r="K29" s="119"/>
      <c r="M29" s="693"/>
      <c r="N29" s="694"/>
      <c r="O29" s="694"/>
      <c r="P29" s="694"/>
      <c r="Q29" s="694"/>
      <c r="R29" s="694"/>
      <c r="S29" s="694"/>
      <c r="T29" s="694"/>
      <c r="U29" s="694"/>
      <c r="V29" s="694"/>
      <c r="W29" s="694"/>
    </row>
    <row r="30" spans="2:23" ht="16.149999999999999" customHeight="1" x14ac:dyDescent="0.35">
      <c r="B30" s="116"/>
      <c r="C30" s="120"/>
      <c r="D30" s="120"/>
      <c r="E30" s="121"/>
      <c r="F30" s="120"/>
      <c r="G30" s="120"/>
      <c r="H30" s="120"/>
      <c r="I30" s="120"/>
      <c r="J30" s="120"/>
      <c r="K30" s="119"/>
      <c r="M30" s="125"/>
      <c r="N30" s="125"/>
      <c r="O30" s="125"/>
      <c r="P30" s="125"/>
      <c r="Q30" s="125"/>
      <c r="R30" s="125"/>
      <c r="S30" s="125"/>
      <c r="T30" s="125"/>
      <c r="U30" s="125"/>
      <c r="V30" s="125"/>
      <c r="W30" s="125"/>
    </row>
    <row r="31" spans="2:23" ht="16.149999999999999" customHeight="1" x14ac:dyDescent="0.35">
      <c r="B31" s="116"/>
      <c r="C31" s="120"/>
      <c r="D31" s="120"/>
      <c r="E31" s="121"/>
      <c r="F31" s="120"/>
      <c r="G31" s="120"/>
      <c r="H31" s="120" t="str">
        <f>"500 merkkiä ("&amp;TEXT(LEN(E32),"0")&amp;" käytetty)"</f>
        <v>500 merkkiä (0 käytetty)</v>
      </c>
      <c r="I31" s="120"/>
      <c r="J31" s="120"/>
      <c r="K31" s="119"/>
      <c r="M31" s="125"/>
      <c r="N31" s="125"/>
      <c r="O31" s="125"/>
      <c r="P31" s="125"/>
      <c r="Q31" s="125"/>
      <c r="R31" s="125"/>
      <c r="S31" s="125"/>
      <c r="T31" s="125"/>
      <c r="U31" s="125"/>
      <c r="V31" s="125"/>
      <c r="W31" s="125"/>
    </row>
    <row r="32" spans="2:23" ht="113.15" customHeight="1" x14ac:dyDescent="0.35">
      <c r="B32" s="116"/>
      <c r="C32" s="695" t="s">
        <v>22</v>
      </c>
      <c r="D32" s="696"/>
      <c r="E32" s="700"/>
      <c r="F32" s="700"/>
      <c r="G32" s="700"/>
      <c r="H32" s="700"/>
      <c r="I32" s="700"/>
      <c r="J32" s="700"/>
      <c r="K32" s="330"/>
      <c r="M32" s="693"/>
      <c r="N32" s="694"/>
      <c r="O32" s="694"/>
      <c r="P32" s="694"/>
      <c r="Q32" s="694"/>
      <c r="R32" s="694"/>
      <c r="S32" s="694"/>
      <c r="T32" s="694"/>
      <c r="U32" s="694"/>
      <c r="V32" s="694"/>
      <c r="W32" s="694"/>
    </row>
    <row r="33" spans="2:23" ht="16.149999999999999" customHeight="1" x14ac:dyDescent="0.35">
      <c r="B33" s="326"/>
      <c r="C33" s="299"/>
      <c r="D33" s="299"/>
      <c r="E33" s="120"/>
      <c r="F33" s="120"/>
      <c r="G33" s="120"/>
      <c r="H33" s="120"/>
      <c r="I33" s="120"/>
      <c r="J33" s="120"/>
      <c r="K33" s="330"/>
      <c r="M33" s="125"/>
      <c r="N33" s="124"/>
      <c r="O33" s="124"/>
      <c r="P33" s="124"/>
      <c r="Q33" s="124"/>
      <c r="R33" s="124"/>
      <c r="S33" s="124"/>
      <c r="T33" s="124"/>
      <c r="U33" s="124"/>
      <c r="V33" s="124"/>
      <c r="W33" s="124"/>
    </row>
    <row r="34" spans="2:23" ht="16.149999999999999" customHeight="1" x14ac:dyDescent="0.35">
      <c r="B34" s="328"/>
      <c r="C34" s="329"/>
      <c r="D34" s="329"/>
      <c r="E34" s="329"/>
      <c r="F34" s="329"/>
      <c r="G34" s="329"/>
      <c r="H34" s="329"/>
      <c r="I34" s="329"/>
      <c r="J34" s="329"/>
      <c r="K34" s="331"/>
      <c r="M34" s="125"/>
      <c r="N34" s="125"/>
      <c r="O34" s="125"/>
      <c r="P34" s="125"/>
      <c r="Q34" s="125"/>
      <c r="R34" s="125"/>
      <c r="S34" s="125"/>
      <c r="T34" s="125"/>
      <c r="U34" s="125"/>
      <c r="V34" s="125"/>
      <c r="W34" s="125"/>
    </row>
    <row r="35" spans="2:23" ht="16.5" customHeight="1" x14ac:dyDescent="0.35">
      <c r="B35" s="325"/>
      <c r="C35" s="324" t="s">
        <v>21</v>
      </c>
      <c r="D35" s="120"/>
      <c r="E35" s="697"/>
      <c r="F35" s="698"/>
      <c r="G35" s="698"/>
      <c r="H35" s="698"/>
      <c r="I35" s="698"/>
      <c r="J35" s="699"/>
      <c r="K35" s="119"/>
      <c r="M35" s="693"/>
      <c r="N35" s="694"/>
      <c r="O35" s="694"/>
      <c r="P35" s="694"/>
      <c r="Q35" s="694"/>
      <c r="R35" s="694"/>
      <c r="S35" s="694"/>
      <c r="T35" s="694"/>
      <c r="U35" s="694"/>
      <c r="V35" s="694"/>
      <c r="W35" s="694"/>
    </row>
    <row r="36" spans="2:23" ht="16.149999999999999" customHeight="1" x14ac:dyDescent="0.35">
      <c r="B36" s="116"/>
      <c r="C36" s="120"/>
      <c r="D36" s="120"/>
      <c r="E36" s="121"/>
      <c r="F36" s="120"/>
      <c r="G36" s="120"/>
      <c r="H36" s="120"/>
      <c r="I36" s="120"/>
      <c r="J36" s="120"/>
      <c r="K36" s="119"/>
      <c r="M36" s="125"/>
      <c r="N36" s="125"/>
      <c r="O36" s="125"/>
      <c r="P36" s="125"/>
      <c r="Q36" s="125"/>
      <c r="R36" s="125"/>
      <c r="S36" s="125"/>
      <c r="T36" s="125"/>
      <c r="U36" s="125"/>
      <c r="V36" s="125"/>
      <c r="W36" s="125"/>
    </row>
    <row r="37" spans="2:23" ht="16.149999999999999" customHeight="1" x14ac:dyDescent="0.35">
      <c r="B37" s="116"/>
      <c r="C37" s="120"/>
      <c r="D37" s="120"/>
      <c r="E37" s="121"/>
      <c r="F37" s="120"/>
      <c r="G37" s="120"/>
      <c r="H37" s="120" t="str">
        <f>"500 merkkiä ("&amp;TEXT(LEN(E38),"0")&amp;" käytetty)"</f>
        <v>500 merkkiä (0 käytetty)</v>
      </c>
      <c r="I37" s="120"/>
      <c r="J37" s="120"/>
      <c r="K37" s="119"/>
      <c r="M37" s="125"/>
      <c r="N37" s="125"/>
      <c r="O37" s="125"/>
      <c r="P37" s="125"/>
      <c r="Q37" s="125"/>
      <c r="R37" s="125"/>
      <c r="S37" s="125"/>
      <c r="T37" s="125"/>
      <c r="U37" s="125"/>
      <c r="V37" s="125"/>
      <c r="W37" s="125"/>
    </row>
    <row r="38" spans="2:23" ht="113.15" customHeight="1" x14ac:dyDescent="0.35">
      <c r="B38" s="116"/>
      <c r="C38" s="695" t="s">
        <v>22</v>
      </c>
      <c r="D38" s="696"/>
      <c r="E38" s="700"/>
      <c r="F38" s="700"/>
      <c r="G38" s="700"/>
      <c r="H38" s="700"/>
      <c r="I38" s="700"/>
      <c r="J38" s="700"/>
      <c r="K38" s="330"/>
      <c r="M38" s="693"/>
      <c r="N38" s="694"/>
      <c r="O38" s="694"/>
      <c r="P38" s="694"/>
      <c r="Q38" s="694"/>
      <c r="R38" s="694"/>
      <c r="S38" s="694"/>
      <c r="T38" s="694"/>
      <c r="U38" s="694"/>
      <c r="V38" s="694"/>
      <c r="W38" s="694"/>
    </row>
    <row r="39" spans="2:23" ht="16.149999999999999" customHeight="1" x14ac:dyDescent="0.35">
      <c r="B39" s="326"/>
      <c r="C39" s="299"/>
      <c r="D39" s="299"/>
      <c r="E39" s="120"/>
      <c r="F39" s="120"/>
      <c r="G39" s="120"/>
      <c r="H39" s="120"/>
      <c r="I39" s="120"/>
      <c r="J39" s="120"/>
      <c r="K39" s="330"/>
      <c r="M39" s="125"/>
      <c r="N39" s="124"/>
      <c r="O39" s="124"/>
      <c r="P39" s="124"/>
      <c r="Q39" s="124"/>
      <c r="R39" s="124"/>
      <c r="S39" s="124"/>
      <c r="T39" s="124"/>
      <c r="U39" s="124"/>
      <c r="V39" s="124"/>
      <c r="W39" s="124"/>
    </row>
    <row r="40" spans="2:23" ht="16.149999999999999" customHeight="1" x14ac:dyDescent="0.35">
      <c r="B40" s="328"/>
      <c r="C40" s="329"/>
      <c r="D40" s="329"/>
      <c r="E40" s="329"/>
      <c r="F40" s="329"/>
      <c r="G40" s="329"/>
      <c r="H40" s="329"/>
      <c r="I40" s="329"/>
      <c r="J40" s="329"/>
      <c r="K40" s="331"/>
      <c r="M40" s="125"/>
      <c r="N40" s="125"/>
      <c r="O40" s="125"/>
      <c r="P40" s="125"/>
      <c r="Q40" s="125"/>
      <c r="R40" s="125"/>
      <c r="S40" s="125"/>
      <c r="T40" s="125"/>
      <c r="U40" s="125"/>
      <c r="V40" s="125"/>
      <c r="W40" s="125"/>
    </row>
    <row r="41" spans="2:23" ht="20.25" customHeight="1" x14ac:dyDescent="0.35">
      <c r="B41" s="325"/>
      <c r="C41" s="324" t="s">
        <v>21</v>
      </c>
      <c r="D41" s="120"/>
      <c r="E41" s="697"/>
      <c r="F41" s="698"/>
      <c r="G41" s="698"/>
      <c r="H41" s="698"/>
      <c r="I41" s="698"/>
      <c r="J41" s="699"/>
      <c r="K41" s="119"/>
      <c r="M41" s="693"/>
      <c r="N41" s="694"/>
      <c r="O41" s="694"/>
      <c r="P41" s="694"/>
      <c r="Q41" s="694"/>
      <c r="R41" s="694"/>
      <c r="S41" s="694"/>
      <c r="T41" s="694"/>
      <c r="U41" s="694"/>
      <c r="V41" s="694"/>
      <c r="W41" s="694"/>
    </row>
    <row r="42" spans="2:23" ht="16.149999999999999" customHeight="1" x14ac:dyDescent="0.35">
      <c r="B42" s="116"/>
      <c r="C42" s="120"/>
      <c r="D42" s="120"/>
      <c r="E42" s="121"/>
      <c r="F42" s="120"/>
      <c r="G42" s="120"/>
      <c r="H42" s="120"/>
      <c r="I42" s="120"/>
      <c r="J42" s="120"/>
      <c r="K42" s="119"/>
      <c r="M42" s="125"/>
      <c r="N42" s="125"/>
      <c r="O42" s="125"/>
      <c r="P42" s="125"/>
      <c r="Q42" s="125"/>
      <c r="R42" s="125"/>
      <c r="S42" s="125"/>
      <c r="T42" s="125"/>
      <c r="U42" s="125"/>
      <c r="V42" s="125"/>
      <c r="W42" s="125"/>
    </row>
    <row r="43" spans="2:23" ht="16.149999999999999" customHeight="1" x14ac:dyDescent="0.35">
      <c r="B43" s="116"/>
      <c r="C43" s="120"/>
      <c r="D43" s="120"/>
      <c r="E43" s="121"/>
      <c r="F43" s="120"/>
      <c r="G43" s="120"/>
      <c r="H43" s="120" t="str">
        <f>"500 merkkiä ("&amp;TEXT(LEN(E44),"0")&amp;" käytetty)"</f>
        <v>500 merkkiä (0 käytetty)</v>
      </c>
      <c r="I43" s="120"/>
      <c r="J43" s="120"/>
      <c r="K43" s="119"/>
      <c r="M43" s="125"/>
      <c r="N43" s="125"/>
      <c r="O43" s="125"/>
      <c r="P43" s="125"/>
      <c r="Q43" s="125"/>
      <c r="R43" s="125"/>
      <c r="S43" s="125"/>
      <c r="T43" s="125"/>
      <c r="U43" s="125"/>
      <c r="V43" s="125"/>
      <c r="W43" s="125"/>
    </row>
    <row r="44" spans="2:23" ht="113.15" customHeight="1" x14ac:dyDescent="0.35">
      <c r="B44" s="116"/>
      <c r="C44" s="695" t="s">
        <v>22</v>
      </c>
      <c r="D44" s="696"/>
      <c r="E44" s="700"/>
      <c r="F44" s="700"/>
      <c r="G44" s="700"/>
      <c r="H44" s="700"/>
      <c r="I44" s="700"/>
      <c r="J44" s="700"/>
      <c r="K44" s="330"/>
      <c r="M44" s="693"/>
      <c r="N44" s="694"/>
      <c r="O44" s="694"/>
      <c r="P44" s="694"/>
      <c r="Q44" s="694"/>
      <c r="R44" s="694"/>
      <c r="S44" s="694"/>
      <c r="T44" s="694"/>
      <c r="U44" s="694"/>
      <c r="V44" s="694"/>
      <c r="W44" s="694"/>
    </row>
    <row r="45" spans="2:23" ht="16.149999999999999" customHeight="1" x14ac:dyDescent="0.35">
      <c r="B45" s="326"/>
      <c r="C45" s="299"/>
      <c r="D45" s="299"/>
      <c r="E45" s="120"/>
      <c r="F45" s="120"/>
      <c r="G45" s="120"/>
      <c r="H45" s="120"/>
      <c r="I45" s="120"/>
      <c r="J45" s="120"/>
      <c r="K45" s="330"/>
      <c r="M45" s="125"/>
      <c r="N45" s="124"/>
      <c r="O45" s="124"/>
      <c r="P45" s="124"/>
      <c r="Q45" s="124"/>
      <c r="R45" s="124"/>
      <c r="S45" s="124"/>
      <c r="T45" s="124"/>
      <c r="U45" s="124"/>
      <c r="V45" s="124"/>
      <c r="W45" s="124"/>
    </row>
    <row r="46" spans="2:23" ht="16.149999999999999" customHeight="1" x14ac:dyDescent="0.35">
      <c r="B46" s="328"/>
      <c r="C46" s="329"/>
      <c r="D46" s="329"/>
      <c r="E46" s="329"/>
      <c r="F46" s="329"/>
      <c r="G46" s="329"/>
      <c r="H46" s="329"/>
      <c r="I46" s="329"/>
      <c r="J46" s="329"/>
      <c r="K46" s="331"/>
      <c r="M46" s="125"/>
      <c r="N46" s="125"/>
      <c r="O46" s="125"/>
      <c r="P46" s="125"/>
      <c r="Q46" s="125"/>
      <c r="R46" s="125"/>
      <c r="S46" s="125"/>
      <c r="T46" s="125"/>
      <c r="U46" s="125"/>
      <c r="V46" s="125"/>
      <c r="W46" s="125"/>
    </row>
    <row r="47" spans="2:23" ht="16.149999999999999" customHeight="1" x14ac:dyDescent="0.35">
      <c r="B47" s="325"/>
      <c r="C47" s="324" t="s">
        <v>21</v>
      </c>
      <c r="D47" s="120"/>
      <c r="E47" s="697"/>
      <c r="F47" s="698"/>
      <c r="G47" s="698"/>
      <c r="H47" s="698"/>
      <c r="I47" s="698"/>
      <c r="J47" s="699"/>
      <c r="K47" s="119"/>
      <c r="M47" s="693"/>
      <c r="N47" s="694"/>
      <c r="O47" s="694"/>
      <c r="P47" s="694"/>
      <c r="Q47" s="694"/>
      <c r="R47" s="694"/>
      <c r="S47" s="694"/>
      <c r="T47" s="694"/>
      <c r="U47" s="694"/>
      <c r="V47" s="694"/>
      <c r="W47" s="694"/>
    </row>
    <row r="48" spans="2:23" ht="16.149999999999999" customHeight="1" x14ac:dyDescent="0.35">
      <c r="B48" s="116"/>
      <c r="C48" s="120"/>
      <c r="D48" s="120"/>
      <c r="E48" s="121"/>
      <c r="F48" s="120"/>
      <c r="G48" s="120"/>
      <c r="H48" s="120"/>
      <c r="I48" s="120"/>
      <c r="J48" s="120"/>
      <c r="K48" s="119"/>
      <c r="M48" s="125"/>
      <c r="N48" s="125"/>
      <c r="O48" s="125"/>
      <c r="P48" s="125"/>
      <c r="Q48" s="125"/>
      <c r="R48" s="125"/>
      <c r="S48" s="125"/>
      <c r="T48" s="125"/>
      <c r="U48" s="125"/>
      <c r="V48" s="125"/>
      <c r="W48" s="125"/>
    </row>
    <row r="49" spans="2:23" ht="16.149999999999999" customHeight="1" x14ac:dyDescent="0.35">
      <c r="B49" s="116"/>
      <c r="C49" s="120"/>
      <c r="D49" s="120"/>
      <c r="E49" s="121"/>
      <c r="F49" s="120"/>
      <c r="G49" s="120"/>
      <c r="H49" s="120" t="str">
        <f>"500 merkkiä ("&amp;TEXT(LEN(E50),"0")&amp;" käytetty)"</f>
        <v>500 merkkiä (0 käytetty)</v>
      </c>
      <c r="I49" s="120"/>
      <c r="J49" s="120"/>
      <c r="K49" s="119"/>
      <c r="M49" s="125"/>
      <c r="N49" s="125"/>
      <c r="O49" s="125"/>
      <c r="P49" s="125"/>
      <c r="Q49" s="125"/>
      <c r="R49" s="125"/>
      <c r="S49" s="125"/>
      <c r="T49" s="125"/>
      <c r="U49" s="125"/>
      <c r="V49" s="125"/>
      <c r="W49" s="125"/>
    </row>
    <row r="50" spans="2:23" ht="113.15" customHeight="1" x14ac:dyDescent="0.35">
      <c r="B50" s="116"/>
      <c r="C50" s="695" t="s">
        <v>22</v>
      </c>
      <c r="D50" s="696"/>
      <c r="E50" s="700"/>
      <c r="F50" s="700"/>
      <c r="G50" s="700"/>
      <c r="H50" s="700"/>
      <c r="I50" s="700"/>
      <c r="J50" s="700"/>
      <c r="K50" s="330"/>
      <c r="M50" s="693"/>
      <c r="N50" s="694"/>
      <c r="O50" s="694"/>
      <c r="P50" s="694"/>
      <c r="Q50" s="694"/>
      <c r="R50" s="694"/>
      <c r="S50" s="694"/>
      <c r="T50" s="694"/>
      <c r="U50" s="694"/>
      <c r="V50" s="694"/>
      <c r="W50" s="694"/>
    </row>
    <row r="51" spans="2:23" ht="16.149999999999999" customHeight="1" x14ac:dyDescent="0.35">
      <c r="B51" s="326"/>
      <c r="C51" s="299"/>
      <c r="D51" s="299"/>
      <c r="E51" s="120"/>
      <c r="F51" s="120"/>
      <c r="G51" s="120"/>
      <c r="H51" s="120"/>
      <c r="I51" s="120"/>
      <c r="J51" s="120"/>
      <c r="K51" s="330"/>
      <c r="M51" s="125"/>
      <c r="N51" s="124"/>
      <c r="O51" s="124"/>
      <c r="P51" s="124"/>
      <c r="Q51" s="124"/>
      <c r="R51" s="124"/>
      <c r="S51" s="124"/>
      <c r="T51" s="124"/>
      <c r="U51" s="124"/>
      <c r="V51" s="124"/>
      <c r="W51" s="124"/>
    </row>
    <row r="52" spans="2:23" ht="16.149999999999999" customHeight="1" x14ac:dyDescent="0.35">
      <c r="B52" s="328"/>
      <c r="C52" s="329"/>
      <c r="D52" s="329"/>
      <c r="E52" s="329"/>
      <c r="F52" s="329"/>
      <c r="G52" s="329"/>
      <c r="H52" s="329"/>
      <c r="I52" s="329"/>
      <c r="J52" s="329"/>
      <c r="K52" s="331"/>
      <c r="M52" s="125"/>
      <c r="N52" s="125"/>
      <c r="O52" s="125"/>
      <c r="P52" s="125"/>
      <c r="Q52" s="125"/>
      <c r="R52" s="125"/>
      <c r="S52" s="125"/>
      <c r="T52" s="125"/>
      <c r="U52" s="125"/>
      <c r="V52" s="125"/>
      <c r="W52" s="125"/>
    </row>
    <row r="53" spans="2:23" ht="21.75" customHeight="1" x14ac:dyDescent="0.35">
      <c r="B53" s="325"/>
      <c r="C53" s="324" t="s">
        <v>21</v>
      </c>
      <c r="D53" s="120"/>
      <c r="E53" s="697"/>
      <c r="F53" s="698"/>
      <c r="G53" s="698"/>
      <c r="H53" s="698"/>
      <c r="I53" s="698"/>
      <c r="J53" s="699"/>
      <c r="K53" s="119"/>
      <c r="M53" s="693"/>
      <c r="N53" s="694"/>
      <c r="O53" s="694"/>
      <c r="P53" s="694"/>
      <c r="Q53" s="694"/>
      <c r="R53" s="694"/>
      <c r="S53" s="694"/>
      <c r="T53" s="694"/>
      <c r="U53" s="694"/>
      <c r="V53" s="694"/>
      <c r="W53" s="694"/>
    </row>
    <row r="54" spans="2:23" ht="16.149999999999999" customHeight="1" x14ac:dyDescent="0.35">
      <c r="B54" s="116"/>
      <c r="C54" s="120"/>
      <c r="D54" s="120"/>
      <c r="E54" s="121"/>
      <c r="F54" s="120"/>
      <c r="G54" s="120"/>
      <c r="H54" s="120"/>
      <c r="I54" s="120"/>
      <c r="J54" s="120"/>
      <c r="K54" s="119"/>
      <c r="M54" s="125"/>
      <c r="N54" s="125"/>
      <c r="O54" s="125"/>
      <c r="P54" s="125"/>
      <c r="Q54" s="125"/>
      <c r="R54" s="125"/>
      <c r="S54" s="125"/>
      <c r="T54" s="125"/>
      <c r="U54" s="125"/>
      <c r="V54" s="125"/>
      <c r="W54" s="125"/>
    </row>
    <row r="55" spans="2:23" ht="16.149999999999999" customHeight="1" x14ac:dyDescent="0.35">
      <c r="B55" s="116"/>
      <c r="C55" s="120"/>
      <c r="D55" s="120"/>
      <c r="E55" s="121"/>
      <c r="F55" s="120"/>
      <c r="G55" s="120"/>
      <c r="H55" s="120" t="str">
        <f>"500 merkkiä ("&amp;TEXT(LEN(E56),"0")&amp;" käytetty)"</f>
        <v>500 merkkiä (0 käytetty)</v>
      </c>
      <c r="I55" s="120"/>
      <c r="J55" s="120"/>
      <c r="K55" s="119"/>
      <c r="M55" s="125"/>
      <c r="N55" s="125"/>
      <c r="O55" s="125"/>
      <c r="P55" s="125"/>
      <c r="Q55" s="125"/>
      <c r="R55" s="125"/>
      <c r="S55" s="125"/>
      <c r="T55" s="125"/>
      <c r="U55" s="125"/>
      <c r="V55" s="125"/>
      <c r="W55" s="125"/>
    </row>
    <row r="56" spans="2:23" ht="113.15" customHeight="1" x14ac:dyDescent="0.35">
      <c r="B56" s="116"/>
      <c r="C56" s="695" t="s">
        <v>22</v>
      </c>
      <c r="D56" s="696"/>
      <c r="E56" s="700"/>
      <c r="F56" s="700"/>
      <c r="G56" s="700"/>
      <c r="H56" s="700"/>
      <c r="I56" s="700"/>
      <c r="J56" s="700"/>
      <c r="K56" s="330"/>
      <c r="M56" s="693"/>
      <c r="N56" s="694"/>
      <c r="O56" s="694"/>
      <c r="P56" s="694"/>
      <c r="Q56" s="694"/>
      <c r="R56" s="694"/>
      <c r="S56" s="694"/>
      <c r="T56" s="694"/>
      <c r="U56" s="694"/>
      <c r="V56" s="694"/>
      <c r="W56" s="694"/>
    </row>
    <row r="57" spans="2:23" ht="16.149999999999999" customHeight="1" x14ac:dyDescent="0.35">
      <c r="B57" s="326"/>
      <c r="C57" s="299"/>
      <c r="D57" s="299"/>
      <c r="E57" s="120"/>
      <c r="F57" s="120"/>
      <c r="G57" s="120"/>
      <c r="H57" s="120"/>
      <c r="I57" s="120"/>
      <c r="J57" s="120"/>
      <c r="K57" s="330"/>
      <c r="M57" s="124"/>
      <c r="N57" s="126"/>
      <c r="O57" s="126"/>
      <c r="P57" s="126"/>
      <c r="Q57" s="126"/>
      <c r="R57" s="126"/>
      <c r="S57" s="126"/>
      <c r="T57" s="126"/>
      <c r="U57" s="126"/>
      <c r="V57" s="126"/>
      <c r="W57" s="126"/>
    </row>
    <row r="58" spans="2:23" ht="16.149999999999999" customHeight="1" x14ac:dyDescent="0.35">
      <c r="B58" s="328"/>
      <c r="C58" s="329"/>
      <c r="D58" s="329"/>
      <c r="E58" s="329"/>
      <c r="F58" s="329"/>
      <c r="G58" s="329"/>
      <c r="H58" s="329"/>
      <c r="I58" s="329"/>
      <c r="J58" s="329"/>
      <c r="K58" s="331"/>
      <c r="M58" s="125"/>
      <c r="N58" s="124"/>
      <c r="O58" s="124"/>
      <c r="P58" s="124"/>
      <c r="Q58" s="124"/>
      <c r="R58" s="124"/>
      <c r="S58" s="124"/>
      <c r="T58" s="124"/>
      <c r="U58" s="124"/>
      <c r="V58" s="124"/>
      <c r="W58" s="124"/>
    </row>
    <row r="59" spans="2:23" ht="20.25" customHeight="1" x14ac:dyDescent="0.35">
      <c r="B59" s="325"/>
      <c r="C59" s="324" t="s">
        <v>21</v>
      </c>
      <c r="D59" s="120"/>
      <c r="E59" s="697"/>
      <c r="F59" s="698"/>
      <c r="G59" s="698"/>
      <c r="H59" s="698"/>
      <c r="I59" s="698"/>
      <c r="J59" s="699"/>
      <c r="K59" s="119"/>
      <c r="M59" s="693"/>
      <c r="N59" s="694"/>
      <c r="O59" s="694"/>
      <c r="P59" s="694"/>
      <c r="Q59" s="694"/>
      <c r="R59" s="694"/>
      <c r="S59" s="694"/>
      <c r="T59" s="694"/>
      <c r="U59" s="694"/>
      <c r="V59" s="694"/>
      <c r="W59" s="694"/>
    </row>
    <row r="60" spans="2:23" ht="16.149999999999999" customHeight="1" x14ac:dyDescent="0.35">
      <c r="B60" s="116"/>
      <c r="C60" s="120"/>
      <c r="D60" s="120"/>
      <c r="E60" s="121"/>
      <c r="F60" s="120"/>
      <c r="G60" s="120"/>
      <c r="H60" s="120"/>
      <c r="I60" s="120"/>
      <c r="J60" s="120"/>
      <c r="K60" s="119"/>
      <c r="M60" s="125"/>
      <c r="N60" s="125"/>
      <c r="O60" s="125"/>
      <c r="P60" s="125"/>
      <c r="Q60" s="125"/>
      <c r="R60" s="125"/>
      <c r="S60" s="125"/>
      <c r="T60" s="125"/>
      <c r="U60" s="125"/>
      <c r="V60" s="125"/>
      <c r="W60" s="125"/>
    </row>
    <row r="61" spans="2:23" ht="16.149999999999999" customHeight="1" x14ac:dyDescent="0.35">
      <c r="B61" s="116"/>
      <c r="C61" s="120"/>
      <c r="D61" s="120"/>
      <c r="E61" s="121"/>
      <c r="F61" s="120"/>
      <c r="G61" s="120"/>
      <c r="H61" s="120" t="str">
        <f>"500 merkkiä ("&amp;TEXT(LEN(E62),"0")&amp;" käytetty)"</f>
        <v>500 merkkiä (0 käytetty)</v>
      </c>
      <c r="I61" s="120"/>
      <c r="J61" s="120"/>
      <c r="K61" s="119"/>
      <c r="M61" s="125"/>
      <c r="N61" s="125"/>
      <c r="O61" s="125"/>
      <c r="P61" s="125"/>
      <c r="Q61" s="125"/>
      <c r="R61" s="125"/>
      <c r="S61" s="125"/>
      <c r="T61" s="125"/>
      <c r="U61" s="125"/>
      <c r="V61" s="125"/>
      <c r="W61" s="125"/>
    </row>
    <row r="62" spans="2:23" ht="113.15" customHeight="1" x14ac:dyDescent="0.35">
      <c r="B62" s="116"/>
      <c r="C62" s="695" t="s">
        <v>22</v>
      </c>
      <c r="D62" s="696"/>
      <c r="E62" s="700"/>
      <c r="F62" s="700"/>
      <c r="G62" s="700"/>
      <c r="H62" s="700"/>
      <c r="I62" s="700"/>
      <c r="J62" s="700"/>
      <c r="K62" s="330"/>
      <c r="M62" s="693"/>
      <c r="N62" s="694"/>
      <c r="O62" s="694"/>
      <c r="P62" s="694"/>
      <c r="Q62" s="694"/>
      <c r="R62" s="694"/>
      <c r="S62" s="694"/>
      <c r="T62" s="694"/>
      <c r="U62" s="694"/>
      <c r="V62" s="694"/>
      <c r="W62" s="694"/>
    </row>
    <row r="63" spans="2:23" ht="16.149999999999999" customHeight="1" x14ac:dyDescent="0.35">
      <c r="B63" s="326"/>
      <c r="C63" s="299"/>
      <c r="D63" s="299"/>
      <c r="E63" s="120"/>
      <c r="F63" s="120"/>
      <c r="G63" s="120"/>
      <c r="H63" s="120"/>
      <c r="I63" s="120"/>
      <c r="J63" s="120"/>
      <c r="K63" s="330"/>
      <c r="M63" s="125"/>
      <c r="N63" s="124"/>
      <c r="O63" s="124"/>
      <c r="P63" s="124"/>
      <c r="Q63" s="124"/>
      <c r="R63" s="124"/>
      <c r="S63" s="124"/>
      <c r="T63" s="124"/>
      <c r="U63" s="124"/>
      <c r="V63" s="124"/>
      <c r="W63" s="124"/>
    </row>
    <row r="64" spans="2:23" ht="16.149999999999999" customHeight="1" x14ac:dyDescent="0.35">
      <c r="B64" s="328"/>
      <c r="C64" s="329"/>
      <c r="D64" s="329"/>
      <c r="E64" s="329"/>
      <c r="F64" s="329"/>
      <c r="G64" s="329"/>
      <c r="H64" s="329"/>
      <c r="I64" s="329"/>
      <c r="J64" s="329"/>
      <c r="K64" s="331"/>
      <c r="M64" s="125"/>
      <c r="N64" s="125"/>
      <c r="O64" s="125"/>
      <c r="P64" s="125"/>
      <c r="Q64" s="125"/>
      <c r="R64" s="125"/>
      <c r="S64" s="125"/>
      <c r="T64" s="125"/>
      <c r="U64" s="125"/>
      <c r="V64" s="125"/>
      <c r="W64" s="125"/>
    </row>
    <row r="65" spans="2:23" ht="16.149999999999999" customHeight="1" x14ac:dyDescent="0.35">
      <c r="B65" s="325"/>
      <c r="C65" s="324" t="s">
        <v>21</v>
      </c>
      <c r="D65" s="120"/>
      <c r="E65" s="697"/>
      <c r="F65" s="698"/>
      <c r="G65" s="698"/>
      <c r="H65" s="698"/>
      <c r="I65" s="698"/>
      <c r="J65" s="699"/>
      <c r="K65" s="119"/>
      <c r="M65" s="693"/>
      <c r="N65" s="694"/>
      <c r="O65" s="694"/>
      <c r="P65" s="694"/>
      <c r="Q65" s="694"/>
      <c r="R65" s="694"/>
      <c r="S65" s="694"/>
      <c r="T65" s="694"/>
      <c r="U65" s="694"/>
      <c r="V65" s="694"/>
      <c r="W65" s="694"/>
    </row>
    <row r="66" spans="2:23" ht="16.149999999999999" customHeight="1" x14ac:dyDescent="0.35">
      <c r="B66" s="116"/>
      <c r="C66" s="120"/>
      <c r="D66" s="120"/>
      <c r="E66" s="121"/>
      <c r="F66" s="120"/>
      <c r="G66" s="120"/>
      <c r="H66" s="120"/>
      <c r="I66" s="120"/>
      <c r="J66" s="120"/>
      <c r="K66" s="119"/>
      <c r="M66" s="125"/>
      <c r="N66" s="125"/>
      <c r="O66" s="125"/>
      <c r="P66" s="125"/>
      <c r="Q66" s="125"/>
      <c r="R66" s="125"/>
      <c r="S66" s="125"/>
      <c r="T66" s="125"/>
      <c r="U66" s="125"/>
      <c r="V66" s="125"/>
      <c r="W66" s="125"/>
    </row>
    <row r="67" spans="2:23" ht="16.149999999999999" customHeight="1" x14ac:dyDescent="0.35">
      <c r="B67" s="116"/>
      <c r="C67" s="120"/>
      <c r="D67" s="120"/>
      <c r="E67" s="121"/>
      <c r="F67" s="120"/>
      <c r="G67" s="120"/>
      <c r="H67" s="120" t="str">
        <f>"500 merkkiä ("&amp;TEXT(LEN(E68),"0")&amp;" käytetty)"</f>
        <v>500 merkkiä (0 käytetty)</v>
      </c>
      <c r="I67" s="120"/>
      <c r="J67" s="120"/>
      <c r="K67" s="119"/>
      <c r="M67" s="125"/>
      <c r="N67" s="125"/>
      <c r="O67" s="125"/>
      <c r="P67" s="125"/>
      <c r="Q67" s="125"/>
      <c r="R67" s="125"/>
      <c r="S67" s="125"/>
      <c r="T67" s="125"/>
      <c r="U67" s="125"/>
      <c r="V67" s="125"/>
      <c r="W67" s="125"/>
    </row>
    <row r="68" spans="2:23" ht="113.15" customHeight="1" x14ac:dyDescent="0.35">
      <c r="B68" s="116"/>
      <c r="C68" s="695" t="s">
        <v>22</v>
      </c>
      <c r="D68" s="696"/>
      <c r="E68" s="700"/>
      <c r="F68" s="700"/>
      <c r="G68" s="700"/>
      <c r="H68" s="700"/>
      <c r="I68" s="700"/>
      <c r="J68" s="700"/>
      <c r="K68" s="330"/>
      <c r="M68" s="693"/>
      <c r="N68" s="694"/>
      <c r="O68" s="694"/>
      <c r="P68" s="694"/>
      <c r="Q68" s="694"/>
      <c r="R68" s="694"/>
      <c r="S68" s="694"/>
      <c r="T68" s="694"/>
      <c r="U68" s="694"/>
      <c r="V68" s="694"/>
      <c r="W68" s="694"/>
    </row>
    <row r="69" spans="2:23" ht="16.149999999999999" customHeight="1" x14ac:dyDescent="0.35">
      <c r="B69" s="326"/>
      <c r="C69" s="299"/>
      <c r="D69" s="299"/>
      <c r="E69" s="120"/>
      <c r="F69" s="120"/>
      <c r="G69" s="120"/>
      <c r="H69" s="120"/>
      <c r="I69" s="120"/>
      <c r="J69" s="120"/>
      <c r="K69" s="330"/>
      <c r="M69" s="125"/>
      <c r="N69" s="124"/>
      <c r="O69" s="124"/>
      <c r="P69" s="124"/>
      <c r="Q69" s="124"/>
      <c r="R69" s="124"/>
      <c r="S69" s="124"/>
      <c r="T69" s="124"/>
      <c r="U69" s="124"/>
      <c r="V69" s="124"/>
      <c r="W69" s="124"/>
    </row>
    <row r="70" spans="2:23" ht="16.149999999999999" customHeight="1" x14ac:dyDescent="0.35">
      <c r="B70" s="328"/>
      <c r="C70" s="329"/>
      <c r="D70" s="329"/>
      <c r="E70" s="329"/>
      <c r="F70" s="329"/>
      <c r="G70" s="329"/>
      <c r="H70" s="329"/>
      <c r="I70" s="329"/>
      <c r="J70" s="329"/>
      <c r="K70" s="331"/>
      <c r="M70" s="125"/>
      <c r="N70" s="125"/>
      <c r="O70" s="125"/>
      <c r="P70" s="125"/>
      <c r="Q70" s="125"/>
      <c r="R70" s="125"/>
      <c r="S70" s="125"/>
      <c r="T70" s="125"/>
      <c r="U70" s="125"/>
      <c r="V70" s="125"/>
      <c r="W70" s="125"/>
    </row>
    <row r="71" spans="2:23" ht="16.149999999999999" customHeight="1" x14ac:dyDescent="0.35">
      <c r="B71" s="325"/>
      <c r="C71" s="324" t="s">
        <v>21</v>
      </c>
      <c r="D71" s="120"/>
      <c r="E71" s="697"/>
      <c r="F71" s="698"/>
      <c r="G71" s="698"/>
      <c r="H71" s="698"/>
      <c r="I71" s="698"/>
      <c r="J71" s="699"/>
      <c r="K71" s="119"/>
      <c r="M71" s="693"/>
      <c r="N71" s="694"/>
      <c r="O71" s="694"/>
      <c r="P71" s="694"/>
      <c r="Q71" s="694"/>
      <c r="R71" s="694"/>
      <c r="S71" s="694"/>
      <c r="T71" s="694"/>
      <c r="U71" s="694"/>
      <c r="V71" s="694"/>
      <c r="W71" s="694"/>
    </row>
    <row r="72" spans="2:23" ht="16.149999999999999" customHeight="1" x14ac:dyDescent="0.35">
      <c r="B72" s="116"/>
      <c r="C72" s="120"/>
      <c r="D72" s="120"/>
      <c r="E72" s="121"/>
      <c r="F72" s="120"/>
      <c r="G72" s="120"/>
      <c r="H72" s="120"/>
      <c r="I72" s="120"/>
      <c r="J72" s="120"/>
      <c r="K72" s="119"/>
      <c r="M72" s="125"/>
      <c r="N72" s="125"/>
      <c r="O72" s="125"/>
      <c r="P72" s="125"/>
      <c r="Q72" s="125"/>
      <c r="R72" s="125"/>
      <c r="S72" s="125"/>
      <c r="T72" s="125"/>
      <c r="U72" s="125"/>
      <c r="V72" s="125"/>
      <c r="W72" s="125"/>
    </row>
    <row r="73" spans="2:23" ht="16.149999999999999" customHeight="1" x14ac:dyDescent="0.35">
      <c r="B73" s="116"/>
      <c r="C73" s="120"/>
      <c r="D73" s="120"/>
      <c r="E73" s="121"/>
      <c r="F73" s="120"/>
      <c r="G73" s="120"/>
      <c r="H73" s="120" t="str">
        <f>"500 merkkiä ("&amp;TEXT(LEN(E74),"0")&amp;" käytetty)"</f>
        <v>500 merkkiä (0 käytetty)</v>
      </c>
      <c r="I73" s="120"/>
      <c r="J73" s="120"/>
      <c r="K73" s="119"/>
      <c r="M73" s="125"/>
      <c r="N73" s="125"/>
      <c r="O73" s="125"/>
      <c r="P73" s="125"/>
      <c r="Q73" s="125"/>
      <c r="R73" s="125"/>
      <c r="S73" s="125"/>
      <c r="T73" s="125"/>
      <c r="U73" s="125"/>
      <c r="V73" s="125"/>
      <c r="W73" s="125"/>
    </row>
    <row r="74" spans="2:23" ht="113.15" customHeight="1" x14ac:dyDescent="0.35">
      <c r="B74" s="116"/>
      <c r="C74" s="695" t="s">
        <v>22</v>
      </c>
      <c r="D74" s="696"/>
      <c r="E74" s="700"/>
      <c r="F74" s="700"/>
      <c r="G74" s="700"/>
      <c r="H74" s="700"/>
      <c r="I74" s="700"/>
      <c r="J74" s="700"/>
      <c r="K74" s="330"/>
      <c r="M74" s="693"/>
      <c r="N74" s="694"/>
      <c r="O74" s="694"/>
      <c r="P74" s="694"/>
      <c r="Q74" s="694"/>
      <c r="R74" s="694"/>
      <c r="S74" s="694"/>
      <c r="T74" s="694"/>
      <c r="U74" s="694"/>
      <c r="V74" s="694"/>
      <c r="W74" s="694"/>
    </row>
    <row r="75" spans="2:23" ht="16.149999999999999" customHeight="1" x14ac:dyDescent="0.35">
      <c r="B75" s="327"/>
      <c r="C75" s="127"/>
      <c r="D75" s="127"/>
      <c r="E75" s="127"/>
      <c r="F75" s="127"/>
      <c r="G75" s="127"/>
      <c r="H75" s="127"/>
      <c r="I75" s="127"/>
      <c r="J75" s="127"/>
      <c r="K75" s="332"/>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50:W50"/>
    <mergeCell ref="M26:W26"/>
    <mergeCell ref="M32:W32"/>
    <mergeCell ref="M29:W29"/>
    <mergeCell ref="M35:W35"/>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74:D74"/>
    <mergeCell ref="E74:J74"/>
    <mergeCell ref="M74:W74"/>
    <mergeCell ref="E65:J65"/>
    <mergeCell ref="M65:W65"/>
    <mergeCell ref="C68:D68"/>
    <mergeCell ref="E68:J68"/>
    <mergeCell ref="M68:W68"/>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Aloita tästä'!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C7" sqref="C7"/>
    </sheetView>
  </sheetViews>
  <sheetFormatPr defaultColWidth="8.765625" defaultRowHeight="15.5" x14ac:dyDescent="0.35"/>
  <cols>
    <col min="1" max="1" width="3.765625" style="20" customWidth="1"/>
    <col min="2" max="2" width="22.53515625" style="129" customWidth="1"/>
    <col min="3" max="3" width="73.765625" style="20" customWidth="1"/>
    <col min="4" max="4" width="2.07421875" style="20" customWidth="1"/>
    <col min="5" max="16384" width="8.765625" style="20"/>
  </cols>
  <sheetData>
    <row r="1" spans="1:10" ht="16.149999999999999" customHeight="1" x14ac:dyDescent="0.35">
      <c r="A1" s="13" t="s">
        <v>388</v>
      </c>
    </row>
    <row r="2" spans="1:10" ht="52.9" customHeight="1" x14ac:dyDescent="0.35">
      <c r="B2" s="688" t="s">
        <v>539</v>
      </c>
      <c r="C2" s="688"/>
      <c r="D2" s="688"/>
    </row>
    <row r="3" spans="1:10" ht="16.149999999999999" customHeight="1" x14ac:dyDescent="0.35">
      <c r="B3" s="130"/>
    </row>
    <row r="4" spans="1:10" ht="16.149999999999999" customHeight="1" x14ac:dyDescent="0.35">
      <c r="B4" s="131" t="s">
        <v>537</v>
      </c>
      <c r="C4" s="132"/>
      <c r="D4" s="133"/>
      <c r="F4" s="639" t="s">
        <v>88</v>
      </c>
      <c r="G4" s="640"/>
      <c r="H4" s="641"/>
    </row>
    <row r="5" spans="1:10" ht="16.149999999999999" customHeight="1" x14ac:dyDescent="0.35">
      <c r="B5" s="134"/>
      <c r="C5" s="27"/>
      <c r="D5" s="28"/>
    </row>
    <row r="6" spans="1:10" ht="16.149999999999999" customHeight="1" x14ac:dyDescent="0.35">
      <c r="B6" s="135"/>
      <c r="C6" s="136" t="s">
        <v>538</v>
      </c>
      <c r="D6" s="28"/>
      <c r="E6" s="104"/>
      <c r="F6" s="704"/>
      <c r="G6" s="704"/>
      <c r="H6" s="704"/>
      <c r="I6" s="704"/>
      <c r="J6" s="704"/>
    </row>
    <row r="7" spans="1:10" ht="16.149999999999999" customHeight="1" x14ac:dyDescent="0.35">
      <c r="B7" s="90" t="s">
        <v>534</v>
      </c>
      <c r="C7" s="559"/>
      <c r="D7" s="28"/>
      <c r="F7" s="704"/>
      <c r="G7" s="704"/>
      <c r="H7" s="704"/>
      <c r="I7" s="704"/>
      <c r="J7" s="704"/>
    </row>
    <row r="8" spans="1:10" ht="16.149999999999999" customHeight="1" x14ac:dyDescent="0.35">
      <c r="B8" s="90"/>
      <c r="C8" s="27"/>
      <c r="D8" s="28"/>
      <c r="F8" s="704"/>
      <c r="G8" s="704"/>
      <c r="H8" s="704"/>
      <c r="I8" s="704"/>
      <c r="J8" s="704"/>
    </row>
    <row r="9" spans="1:10" ht="16.149999999999999" customHeight="1" x14ac:dyDescent="0.35">
      <c r="B9" s="90" t="s">
        <v>535</v>
      </c>
      <c r="C9" s="559"/>
      <c r="D9" s="28"/>
      <c r="F9" s="704"/>
      <c r="G9" s="704"/>
      <c r="H9" s="704"/>
      <c r="I9" s="704"/>
      <c r="J9" s="704"/>
    </row>
    <row r="10" spans="1:10" ht="16.149999999999999" customHeight="1" x14ac:dyDescent="0.35">
      <c r="B10" s="135"/>
      <c r="C10" s="27"/>
      <c r="D10" s="28"/>
      <c r="F10" s="704"/>
      <c r="G10" s="704"/>
      <c r="H10" s="704"/>
      <c r="I10" s="704"/>
      <c r="J10" s="704"/>
    </row>
    <row r="11" spans="1:10" ht="16.149999999999999" customHeight="1" x14ac:dyDescent="0.35">
      <c r="B11" s="26" t="s">
        <v>536</v>
      </c>
      <c r="C11" s="450"/>
      <c r="D11" s="28"/>
      <c r="F11" s="704"/>
      <c r="G11" s="704"/>
      <c r="H11" s="704"/>
      <c r="I11" s="704"/>
      <c r="J11" s="704"/>
    </row>
    <row r="12" spans="1:10" ht="16.149999999999999" customHeight="1" x14ac:dyDescent="0.35">
      <c r="B12" s="257"/>
      <c r="C12" s="137"/>
      <c r="D12" s="138"/>
      <c r="F12" s="704"/>
      <c r="G12" s="704"/>
      <c r="H12" s="704"/>
      <c r="I12" s="704"/>
      <c r="J12" s="704"/>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F4:H4"/>
    <mergeCell ref="F6:J12"/>
    <mergeCell ref="B2:D2"/>
  </mergeCells>
  <hyperlinks>
    <hyperlink ref="F4:H4" location="'Aloita tästä'!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'Metatiedot (piiloon)'!$Q$3:$Q$16</xm:f>
          </x14:formula1>
          <xm:sqref>C9</xm:sqref>
        </x14:dataValidation>
        <x14:dataValidation type="list" allowBlank="1" showInputMessage="1" showErrorMessage="1" xr:uid="{00000000-0002-0000-0800-000001000000}">
          <x14:formula1>
            <xm:f>'Metatiedot (piiloon)'!$P$3:$P$39</xm:f>
          </x14:formula1>
          <xm:sqref>C7</xm:sqref>
        </x14:dataValidation>
        <x14:dataValidation type="list" allowBlank="1" showInputMessage="1" showErrorMessage="1" xr:uid="{00000000-0002-0000-0800-000002000000}">
          <x14:formula1>
            <xm:f>'Metatiedot (piiloon)'!$W$3:$W$6</xm:f>
          </x14:formula1>
          <xm:sqref>C11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6"/>
  <sheetViews>
    <sheetView showGridLines="0" zoomScaleNormal="100" workbookViewId="0">
      <selection activeCell="Q4" sqref="Q4:S4"/>
    </sheetView>
  </sheetViews>
  <sheetFormatPr defaultColWidth="9.23046875" defaultRowHeight="10" x14ac:dyDescent="0.2"/>
  <cols>
    <col min="1" max="2" width="2.765625" style="3" customWidth="1"/>
    <col min="3" max="3" width="8.76562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23046875" style="8" customWidth="1"/>
    <col min="11" max="11" width="6.3046875" style="3" customWidth="1"/>
    <col min="12" max="12" width="8.23046875" style="8" customWidth="1"/>
    <col min="13" max="13" width="2.765625" style="3" customWidth="1"/>
    <col min="14" max="14" width="8.23046875" style="3" customWidth="1"/>
    <col min="15" max="15" width="3.765625" style="3" customWidth="1"/>
    <col min="16" max="16384" width="9.23046875" style="3"/>
  </cols>
  <sheetData>
    <row r="1" spans="1:25" ht="16.149999999999999" customHeight="1" x14ac:dyDescent="0.2">
      <c r="A1" s="14" t="s">
        <v>278</v>
      </c>
      <c r="B1" s="14"/>
      <c r="C1" s="14"/>
      <c r="E1" s="7"/>
      <c r="F1" s="6"/>
      <c r="G1" s="7"/>
      <c r="H1" s="6"/>
      <c r="I1" s="7"/>
      <c r="J1" s="6"/>
      <c r="K1" s="7"/>
      <c r="L1" s="6"/>
      <c r="M1" s="7"/>
      <c r="N1" s="7"/>
    </row>
    <row r="2" spans="1:25" ht="84.65" customHeight="1" x14ac:dyDescent="0.35">
      <c r="B2" s="705" t="s">
        <v>540</v>
      </c>
      <c r="C2" s="705"/>
      <c r="D2" s="705"/>
      <c r="E2" s="705"/>
      <c r="F2" s="705"/>
      <c r="G2" s="705"/>
      <c r="H2" s="705"/>
      <c r="I2" s="705"/>
      <c r="J2" s="705"/>
      <c r="K2" s="705"/>
      <c r="L2" s="705"/>
      <c r="M2" s="705"/>
      <c r="N2" s="705"/>
      <c r="O2" s="705"/>
      <c r="P2" s="57"/>
      <c r="T2" s="20"/>
      <c r="U2" s="20"/>
      <c r="V2" s="20"/>
      <c r="W2" s="20"/>
      <c r="X2" s="20"/>
      <c r="Y2" s="20"/>
    </row>
    <row r="3" spans="1:25" ht="21" customHeight="1" x14ac:dyDescent="0.35">
      <c r="B3" s="707"/>
      <c r="C3" s="707"/>
      <c r="D3" s="707"/>
      <c r="E3" s="707"/>
      <c r="F3" s="707"/>
      <c r="G3" s="707"/>
      <c r="H3" s="707"/>
      <c r="I3" s="707"/>
      <c r="J3" s="707"/>
      <c r="K3" s="707"/>
      <c r="L3" s="707"/>
      <c r="M3" s="707"/>
      <c r="N3" s="707"/>
      <c r="O3" s="707"/>
      <c r="P3" s="57"/>
      <c r="T3" s="20"/>
      <c r="U3" s="20"/>
      <c r="V3" s="20"/>
      <c r="W3" s="20"/>
      <c r="X3" s="20"/>
      <c r="Y3" s="20"/>
    </row>
    <row r="4" spans="1:25" ht="16.149999999999999" customHeight="1" x14ac:dyDescent="0.35">
      <c r="B4" s="256"/>
      <c r="C4" s="132"/>
      <c r="D4" s="706"/>
      <c r="E4" s="706"/>
      <c r="F4" s="706"/>
      <c r="G4" s="706"/>
      <c r="H4" s="706"/>
      <c r="I4" s="706"/>
      <c r="J4" s="706"/>
      <c r="K4" s="706"/>
      <c r="L4" s="706"/>
      <c r="M4" s="706"/>
      <c r="N4" s="333"/>
      <c r="O4" s="133"/>
      <c r="P4" s="104"/>
      <c r="Q4" s="639" t="s">
        <v>88</v>
      </c>
      <c r="R4" s="640"/>
      <c r="S4" s="641"/>
      <c r="T4" s="300"/>
      <c r="U4" s="300"/>
      <c r="V4" s="300"/>
      <c r="W4" s="300"/>
      <c r="X4" s="300"/>
      <c r="Y4" s="300"/>
    </row>
    <row r="5" spans="1:25" ht="16.149999999999999" customHeight="1" x14ac:dyDescent="0.35">
      <c r="B5" s="26"/>
      <c r="C5" s="27"/>
      <c r="D5" s="454" t="s">
        <v>275</v>
      </c>
      <c r="E5" s="454"/>
      <c r="F5" s="454"/>
      <c r="G5" s="454"/>
      <c r="H5" s="454"/>
      <c r="I5" s="454"/>
      <c r="J5" s="454"/>
      <c r="K5" s="454"/>
      <c r="L5" s="454"/>
      <c r="M5" s="454"/>
      <c r="N5" s="156"/>
      <c r="O5" s="28"/>
      <c r="P5" s="104"/>
      <c r="Q5" s="104"/>
      <c r="R5" s="104"/>
      <c r="S5" s="104"/>
      <c r="T5" s="300"/>
      <c r="U5" s="300"/>
      <c r="V5" s="300"/>
      <c r="W5" s="300"/>
      <c r="X5" s="300"/>
      <c r="Y5" s="300"/>
    </row>
    <row r="6" spans="1:25" ht="16.149999999999999" customHeight="1" x14ac:dyDescent="0.35">
      <c r="B6" s="26"/>
      <c r="C6" s="27"/>
      <c r="D6" s="156"/>
      <c r="E6" s="334"/>
      <c r="F6" s="335"/>
      <c r="G6" s="334"/>
      <c r="H6" s="335"/>
      <c r="I6" s="334"/>
      <c r="J6" s="335"/>
      <c r="K6" s="335"/>
      <c r="L6" s="335"/>
      <c r="M6" s="334"/>
      <c r="N6" s="334"/>
      <c r="O6" s="28"/>
      <c r="P6" s="104"/>
      <c r="Q6" s="300"/>
      <c r="R6" s="300"/>
      <c r="S6" s="300"/>
      <c r="T6" s="300"/>
      <c r="U6" s="300"/>
      <c r="V6" s="300"/>
      <c r="W6" s="300"/>
      <c r="X6" s="300"/>
      <c r="Y6" s="300"/>
    </row>
    <row r="7" spans="1:25" ht="16.149999999999999" customHeight="1" x14ac:dyDescent="0.35">
      <c r="B7" s="26"/>
      <c r="C7" s="105" t="s">
        <v>393</v>
      </c>
      <c r="D7" s="336"/>
      <c r="E7" s="27"/>
      <c r="F7" s="337"/>
      <c r="G7" s="27"/>
      <c r="H7" s="337"/>
      <c r="I7" s="27"/>
      <c r="J7" s="337"/>
      <c r="K7" s="337"/>
      <c r="L7" s="337"/>
      <c r="M7" s="27"/>
      <c r="N7" s="563"/>
      <c r="O7" s="28"/>
      <c r="P7" s="104"/>
      <c r="Q7" s="300"/>
      <c r="R7" s="300"/>
      <c r="S7" s="300"/>
      <c r="T7" s="300"/>
      <c r="U7" s="300"/>
      <c r="V7" s="300"/>
      <c r="W7" s="300"/>
      <c r="X7" s="300"/>
      <c r="Y7" s="300"/>
    </row>
    <row r="8" spans="1:25" ht="16.149999999999999" customHeight="1" x14ac:dyDescent="0.35">
      <c r="B8" s="26"/>
      <c r="C8" s="27"/>
      <c r="D8" s="105"/>
      <c r="E8" s="27"/>
      <c r="F8" s="337"/>
      <c r="G8" s="27"/>
      <c r="H8" s="337"/>
      <c r="I8" s="27"/>
      <c r="J8" s="337"/>
      <c r="K8" s="337"/>
      <c r="L8" s="337"/>
      <c r="M8" s="27"/>
      <c r="N8" s="347"/>
      <c r="O8" s="28"/>
      <c r="P8" s="104"/>
      <c r="Q8" s="462"/>
      <c r="R8" s="300"/>
      <c r="S8" s="300"/>
      <c r="T8" s="300"/>
      <c r="U8" s="300"/>
      <c r="V8" s="300"/>
      <c r="W8" s="300"/>
      <c r="X8" s="300"/>
      <c r="Y8" s="300"/>
    </row>
    <row r="9" spans="1:25" ht="16.149999999999999" customHeight="1" x14ac:dyDescent="0.35">
      <c r="B9" s="257"/>
      <c r="C9" s="137"/>
      <c r="D9" s="345"/>
      <c r="E9" s="137"/>
      <c r="F9" s="338"/>
      <c r="G9" s="137"/>
      <c r="H9" s="338"/>
      <c r="I9" s="137"/>
      <c r="J9" s="338"/>
      <c r="K9" s="338"/>
      <c r="L9" s="338"/>
      <c r="M9" s="137"/>
      <c r="N9" s="137"/>
      <c r="O9" s="138"/>
      <c r="P9" s="104"/>
      <c r="Q9" s="20"/>
      <c r="R9" s="20"/>
      <c r="S9" s="20"/>
      <c r="T9" s="20"/>
      <c r="U9" s="20"/>
      <c r="V9" s="20"/>
      <c r="W9" s="20"/>
      <c r="X9" s="20"/>
      <c r="Y9" s="20"/>
    </row>
    <row r="10" spans="1:25" ht="16.149999999999999" customHeight="1" x14ac:dyDescent="0.35">
      <c r="B10" s="26"/>
      <c r="C10" s="27"/>
      <c r="D10" s="156"/>
      <c r="E10" s="334"/>
      <c r="F10" s="335"/>
      <c r="G10" s="334"/>
      <c r="H10" s="335"/>
      <c r="I10" s="334"/>
      <c r="J10" s="335"/>
      <c r="K10" s="335"/>
      <c r="L10" s="335"/>
      <c r="M10" s="334"/>
      <c r="N10" s="334"/>
      <c r="O10" s="28"/>
      <c r="P10" s="104"/>
      <c r="Q10" s="20"/>
      <c r="R10" s="20"/>
      <c r="S10" s="20"/>
      <c r="T10" s="20"/>
      <c r="U10" s="20"/>
      <c r="V10" s="20"/>
      <c r="W10" s="20"/>
      <c r="X10" s="20"/>
      <c r="Y10" s="20"/>
    </row>
    <row r="11" spans="1:25" ht="16.149999999999999" customHeight="1" x14ac:dyDescent="0.35">
      <c r="B11" s="26"/>
      <c r="C11" s="105" t="s">
        <v>389</v>
      </c>
      <c r="D11" s="336"/>
      <c r="E11" s="27"/>
      <c r="F11" s="337"/>
      <c r="G11" s="27"/>
      <c r="H11" s="337"/>
      <c r="I11" s="27"/>
      <c r="J11" s="337"/>
      <c r="K11" s="337"/>
      <c r="L11" s="337"/>
      <c r="M11" s="27"/>
      <c r="N11" s="563"/>
      <c r="O11" s="28"/>
      <c r="P11" s="104"/>
      <c r="Q11" s="20"/>
      <c r="R11" s="20"/>
      <c r="S11" s="20"/>
      <c r="T11" s="20"/>
      <c r="U11" s="20"/>
      <c r="V11" s="20"/>
      <c r="W11" s="20"/>
      <c r="X11" s="20"/>
      <c r="Y11" s="20"/>
    </row>
    <row r="12" spans="1:25" ht="16.149999999999999" customHeight="1" x14ac:dyDescent="0.35">
      <c r="B12" s="26"/>
      <c r="C12" s="27"/>
      <c r="D12" s="105"/>
      <c r="E12" s="27"/>
      <c r="F12" s="337"/>
      <c r="G12" s="27"/>
      <c r="H12" s="337"/>
      <c r="I12" s="27"/>
      <c r="J12" s="337"/>
      <c r="K12" s="337"/>
      <c r="L12" s="337"/>
      <c r="M12" s="27"/>
      <c r="N12" s="347"/>
      <c r="O12" s="28"/>
      <c r="P12" s="104"/>
      <c r="Q12" s="20"/>
      <c r="R12" s="20"/>
      <c r="S12" s="20"/>
      <c r="T12" s="20"/>
      <c r="U12" s="20"/>
      <c r="V12" s="20"/>
      <c r="W12" s="20"/>
      <c r="X12" s="20"/>
      <c r="Y12" s="20"/>
    </row>
    <row r="13" spans="1:25" ht="16.149999999999999" customHeight="1" x14ac:dyDescent="0.35">
      <c r="B13" s="257"/>
      <c r="C13" s="137"/>
      <c r="D13" s="345"/>
      <c r="E13" s="137"/>
      <c r="F13" s="338"/>
      <c r="G13" s="137"/>
      <c r="H13" s="338"/>
      <c r="I13" s="137"/>
      <c r="J13" s="338"/>
      <c r="K13" s="338"/>
      <c r="L13" s="338"/>
      <c r="M13" s="137"/>
      <c r="N13" s="137"/>
      <c r="O13" s="138"/>
      <c r="P13" s="104"/>
      <c r="Q13" s="20"/>
      <c r="R13" s="20"/>
      <c r="S13" s="20"/>
      <c r="T13" s="20"/>
      <c r="U13" s="20"/>
      <c r="V13" s="20"/>
      <c r="W13" s="20"/>
      <c r="X13" s="20"/>
      <c r="Y13" s="20"/>
    </row>
    <row r="14" spans="1:25" ht="16.149999999999999" customHeight="1" x14ac:dyDescent="0.35">
      <c r="B14" s="26"/>
      <c r="C14" s="27"/>
      <c r="D14" s="156"/>
      <c r="E14" s="334"/>
      <c r="F14" s="335"/>
      <c r="G14" s="334"/>
      <c r="H14" s="335"/>
      <c r="I14" s="334"/>
      <c r="J14" s="335"/>
      <c r="K14" s="335"/>
      <c r="L14" s="335"/>
      <c r="M14" s="334"/>
      <c r="N14" s="334"/>
      <c r="O14" s="28"/>
      <c r="P14" s="104"/>
      <c r="Q14" s="20"/>
      <c r="R14" s="20"/>
      <c r="S14" s="20"/>
      <c r="T14" s="20"/>
      <c r="U14" s="20"/>
      <c r="V14" s="20"/>
      <c r="W14" s="20"/>
      <c r="X14" s="20"/>
      <c r="Y14" s="20"/>
    </row>
    <row r="15" spans="1:25" ht="16.149999999999999" customHeight="1" x14ac:dyDescent="0.35">
      <c r="B15" s="26"/>
      <c r="C15" s="105" t="s">
        <v>390</v>
      </c>
      <c r="D15" s="336"/>
      <c r="E15" s="27"/>
      <c r="F15" s="337"/>
      <c r="G15" s="27"/>
      <c r="H15" s="337"/>
      <c r="I15" s="27"/>
      <c r="J15" s="337"/>
      <c r="K15" s="337"/>
      <c r="L15" s="337"/>
      <c r="M15" s="27"/>
      <c r="N15" s="563"/>
      <c r="O15" s="28"/>
      <c r="P15" s="104"/>
      <c r="Q15" s="20"/>
      <c r="R15" s="20"/>
      <c r="S15" s="20"/>
      <c r="T15" s="20"/>
      <c r="U15" s="20"/>
      <c r="V15" s="20"/>
      <c r="W15" s="20"/>
      <c r="X15" s="20"/>
      <c r="Y15" s="20"/>
    </row>
    <row r="16" spans="1:25" ht="16.149999999999999" customHeight="1" x14ac:dyDescent="0.35">
      <c r="B16" s="26"/>
      <c r="C16" s="27"/>
      <c r="D16" s="105"/>
      <c r="E16" s="27"/>
      <c r="F16" s="337"/>
      <c r="G16" s="27"/>
      <c r="H16" s="337"/>
      <c r="I16" s="27"/>
      <c r="J16" s="337"/>
      <c r="K16" s="337"/>
      <c r="L16" s="337"/>
      <c r="M16" s="27"/>
      <c r="N16" s="347"/>
      <c r="O16" s="28"/>
      <c r="P16" s="104"/>
      <c r="Q16" s="20"/>
      <c r="R16" s="20"/>
      <c r="S16" s="20"/>
      <c r="T16" s="20"/>
      <c r="U16" s="20"/>
      <c r="V16" s="20"/>
      <c r="W16" s="20"/>
      <c r="X16" s="20"/>
      <c r="Y16" s="20"/>
    </row>
    <row r="17" spans="2:25" ht="16.149999999999999" customHeight="1" x14ac:dyDescent="0.35">
      <c r="B17" s="257"/>
      <c r="C17" s="137"/>
      <c r="D17" s="345"/>
      <c r="E17" s="137"/>
      <c r="F17" s="338"/>
      <c r="G17" s="137"/>
      <c r="H17" s="338"/>
      <c r="I17" s="137"/>
      <c r="J17" s="338"/>
      <c r="K17" s="338"/>
      <c r="L17" s="338"/>
      <c r="M17" s="137"/>
      <c r="N17" s="137"/>
      <c r="O17" s="138"/>
      <c r="P17" s="104"/>
      <c r="Q17" s="20"/>
      <c r="R17" s="20"/>
      <c r="S17" s="20"/>
      <c r="T17" s="20"/>
      <c r="U17" s="20"/>
      <c r="V17" s="20"/>
      <c r="W17" s="20"/>
      <c r="X17" s="20"/>
      <c r="Y17" s="20"/>
    </row>
    <row r="18" spans="2:25" ht="16.149999999999999" customHeight="1" x14ac:dyDescent="0.35">
      <c r="B18" s="26"/>
      <c r="C18" s="27"/>
      <c r="D18" s="156"/>
      <c r="E18" s="334"/>
      <c r="F18" s="335"/>
      <c r="G18" s="334"/>
      <c r="H18" s="335"/>
      <c r="I18" s="334"/>
      <c r="J18" s="335"/>
      <c r="K18" s="335"/>
      <c r="L18" s="335"/>
      <c r="M18" s="334"/>
      <c r="N18" s="334"/>
      <c r="O18" s="28"/>
      <c r="P18" s="104"/>
      <c r="Q18" s="20"/>
      <c r="R18" s="20"/>
      <c r="S18" s="20"/>
      <c r="T18" s="20"/>
      <c r="U18" s="20"/>
      <c r="V18" s="20"/>
      <c r="W18" s="20"/>
      <c r="X18" s="20"/>
      <c r="Y18" s="20"/>
    </row>
    <row r="19" spans="2:25" ht="16.149999999999999" customHeight="1" x14ac:dyDescent="0.35">
      <c r="B19" s="26"/>
      <c r="C19" s="105" t="s">
        <v>394</v>
      </c>
      <c r="D19" s="336"/>
      <c r="E19" s="27"/>
      <c r="F19" s="337"/>
      <c r="G19" s="27"/>
      <c r="H19" s="337"/>
      <c r="I19" s="27"/>
      <c r="J19" s="337"/>
      <c r="K19" s="337"/>
      <c r="L19" s="337"/>
      <c r="M19" s="27"/>
      <c r="N19" s="563"/>
      <c r="O19" s="28"/>
      <c r="P19" s="104"/>
      <c r="Q19" s="20"/>
      <c r="R19" s="20"/>
      <c r="S19" s="20"/>
      <c r="T19" s="20"/>
      <c r="U19" s="20"/>
      <c r="V19" s="20"/>
      <c r="W19" s="20"/>
      <c r="X19" s="20"/>
      <c r="Y19" s="20"/>
    </row>
    <row r="20" spans="2:25" ht="16.149999999999999" customHeight="1" x14ac:dyDescent="0.35">
      <c r="B20" s="26"/>
      <c r="C20" s="27"/>
      <c r="D20" s="105"/>
      <c r="E20" s="27"/>
      <c r="F20" s="337"/>
      <c r="G20" s="27"/>
      <c r="H20" s="337"/>
      <c r="I20" s="27"/>
      <c r="J20" s="337"/>
      <c r="K20" s="337"/>
      <c r="L20" s="337"/>
      <c r="M20" s="27"/>
      <c r="N20" s="347"/>
      <c r="O20" s="28"/>
      <c r="P20" s="104"/>
      <c r="Q20" s="20"/>
      <c r="R20" s="20"/>
      <c r="S20" s="20"/>
      <c r="T20" s="20"/>
      <c r="U20" s="20"/>
      <c r="V20" s="20"/>
      <c r="W20" s="20"/>
      <c r="X20" s="20"/>
      <c r="Y20" s="20"/>
    </row>
    <row r="21" spans="2:25" ht="16.149999999999999" customHeight="1" x14ac:dyDescent="0.35">
      <c r="B21" s="257"/>
      <c r="C21" s="137"/>
      <c r="D21" s="345"/>
      <c r="E21" s="137"/>
      <c r="F21" s="338"/>
      <c r="G21" s="137"/>
      <c r="H21" s="338"/>
      <c r="I21" s="137"/>
      <c r="J21" s="338"/>
      <c r="K21" s="338"/>
      <c r="L21" s="338"/>
      <c r="M21" s="137"/>
      <c r="N21" s="137"/>
      <c r="O21" s="138"/>
      <c r="P21" s="20"/>
      <c r="Q21" s="20"/>
      <c r="R21" s="20"/>
      <c r="S21" s="20"/>
      <c r="T21" s="20"/>
      <c r="U21" s="20"/>
      <c r="V21" s="20"/>
      <c r="W21" s="20"/>
      <c r="X21" s="20"/>
      <c r="Y21" s="20"/>
    </row>
    <row r="22" spans="2:25" ht="16.149999999999999" customHeight="1" x14ac:dyDescent="0.35">
      <c r="B22" s="26"/>
      <c r="C22" s="132"/>
      <c r="D22" s="340"/>
      <c r="E22" s="132"/>
      <c r="F22" s="341"/>
      <c r="G22" s="132"/>
      <c r="H22" s="341"/>
      <c r="I22" s="132"/>
      <c r="J22" s="341"/>
      <c r="K22" s="132"/>
      <c r="L22" s="341"/>
      <c r="M22" s="132"/>
      <c r="N22" s="132"/>
      <c r="O22" s="28"/>
      <c r="P22" s="20"/>
      <c r="Q22" s="20"/>
      <c r="R22" s="20"/>
      <c r="S22" s="20"/>
      <c r="T22" s="20"/>
      <c r="U22" s="20"/>
      <c r="V22" s="20"/>
      <c r="W22" s="20"/>
      <c r="X22" s="20"/>
      <c r="Y22" s="20"/>
    </row>
    <row r="23" spans="2:25" ht="16.149999999999999" customHeight="1" x14ac:dyDescent="0.35">
      <c r="B23" s="26"/>
      <c r="C23" s="686" t="s">
        <v>395</v>
      </c>
      <c r="D23" s="686"/>
      <c r="E23" s="686"/>
      <c r="F23" s="686"/>
      <c r="G23" s="686"/>
      <c r="H23" s="686"/>
      <c r="I23" s="686"/>
      <c r="J23" s="686"/>
      <c r="K23" s="686"/>
      <c r="L23" s="686"/>
      <c r="M23" s="686"/>
      <c r="N23" s="149"/>
      <c r="O23" s="28"/>
      <c r="P23" s="20"/>
      <c r="Q23" s="20"/>
      <c r="R23" s="20"/>
      <c r="S23" s="20"/>
      <c r="T23" s="20"/>
      <c r="U23" s="20"/>
      <c r="V23" s="20"/>
      <c r="W23" s="20"/>
      <c r="X23" s="20"/>
      <c r="Y23" s="20"/>
    </row>
    <row r="24" spans="2:25" ht="16.149999999999999" customHeight="1" x14ac:dyDescent="0.35">
      <c r="B24" s="26"/>
      <c r="C24" s="686"/>
      <c r="D24" s="686"/>
      <c r="E24" s="686"/>
      <c r="F24" s="686"/>
      <c r="G24" s="686"/>
      <c r="H24" s="686"/>
      <c r="I24" s="686"/>
      <c r="J24" s="686"/>
      <c r="K24" s="686"/>
      <c r="L24" s="686"/>
      <c r="M24" s="686"/>
      <c r="N24" s="337"/>
      <c r="O24" s="28"/>
      <c r="P24" s="20"/>
      <c r="Q24" s="20"/>
      <c r="R24" s="20"/>
      <c r="S24" s="20"/>
      <c r="T24" s="20"/>
      <c r="U24" s="20"/>
      <c r="V24" s="20"/>
      <c r="W24" s="20"/>
      <c r="X24" s="20"/>
      <c r="Y24" s="20"/>
    </row>
    <row r="25" spans="2:25" ht="16.149999999999999" customHeight="1" x14ac:dyDescent="0.35">
      <c r="B25" s="257"/>
      <c r="C25" s="137"/>
      <c r="D25" s="345"/>
      <c r="E25" s="137"/>
      <c r="F25" s="338"/>
      <c r="G25" s="137"/>
      <c r="H25" s="338"/>
      <c r="I25" s="137"/>
      <c r="J25" s="338"/>
      <c r="K25" s="137"/>
      <c r="L25" s="338"/>
      <c r="M25" s="137"/>
      <c r="N25" s="338"/>
      <c r="O25" s="138"/>
      <c r="P25" s="20"/>
      <c r="Q25" s="20"/>
      <c r="R25" s="20"/>
      <c r="S25" s="20"/>
      <c r="T25" s="20"/>
      <c r="U25" s="20"/>
      <c r="V25" s="20"/>
      <c r="W25" s="20"/>
      <c r="X25" s="20"/>
      <c r="Y25" s="20"/>
    </row>
    <row r="26" spans="2:25" ht="16.149999999999999" customHeight="1" x14ac:dyDescent="0.35">
      <c r="B26" s="26"/>
      <c r="C26" s="132"/>
      <c r="D26" s="340"/>
      <c r="E26" s="132"/>
      <c r="F26" s="341"/>
      <c r="G26" s="132"/>
      <c r="H26" s="341"/>
      <c r="I26" s="132"/>
      <c r="J26" s="341"/>
      <c r="K26" s="132"/>
      <c r="L26" s="341"/>
      <c r="M26" s="132"/>
      <c r="N26" s="132"/>
      <c r="O26" s="28"/>
      <c r="P26" s="20"/>
      <c r="Q26" s="20"/>
      <c r="R26" s="20"/>
      <c r="S26" s="20"/>
      <c r="T26" s="20"/>
      <c r="U26" s="20"/>
      <c r="V26" s="20"/>
      <c r="W26" s="20"/>
      <c r="X26" s="20"/>
      <c r="Y26" s="20"/>
    </row>
    <row r="27" spans="2:25" ht="15.75" customHeight="1" x14ac:dyDescent="0.35">
      <c r="B27" s="26"/>
      <c r="C27" s="686" t="s">
        <v>391</v>
      </c>
      <c r="D27" s="686"/>
      <c r="E27" s="686"/>
      <c r="F27" s="686"/>
      <c r="G27" s="686"/>
      <c r="H27" s="686"/>
      <c r="I27" s="686"/>
      <c r="J27" s="686"/>
      <c r="K27" s="686"/>
      <c r="L27" s="686"/>
      <c r="M27" s="686"/>
      <c r="N27" s="149"/>
      <c r="O27" s="28"/>
      <c r="P27" s="20"/>
      <c r="Q27" s="20"/>
      <c r="R27" s="20"/>
      <c r="S27" s="20"/>
      <c r="T27" s="20"/>
      <c r="U27" s="20"/>
      <c r="V27" s="20"/>
      <c r="W27" s="20"/>
      <c r="X27" s="20"/>
      <c r="Y27" s="20"/>
    </row>
    <row r="28" spans="2:25" ht="16.149999999999999" customHeight="1" x14ac:dyDescent="0.35">
      <c r="B28" s="26"/>
      <c r="C28" s="686"/>
      <c r="D28" s="686"/>
      <c r="E28" s="686"/>
      <c r="F28" s="686"/>
      <c r="G28" s="686"/>
      <c r="H28" s="686"/>
      <c r="I28" s="686"/>
      <c r="J28" s="686"/>
      <c r="K28" s="686"/>
      <c r="L28" s="686"/>
      <c r="M28" s="686"/>
      <c r="N28" s="337"/>
      <c r="O28" s="28"/>
      <c r="P28" s="20"/>
      <c r="Q28" s="20"/>
      <c r="R28" s="20"/>
      <c r="S28" s="20"/>
      <c r="T28" s="20"/>
      <c r="U28" s="20"/>
      <c r="V28" s="20"/>
      <c r="W28" s="20"/>
      <c r="X28" s="20"/>
      <c r="Y28" s="20"/>
    </row>
    <row r="29" spans="2:25" ht="16.149999999999999" customHeight="1" x14ac:dyDescent="0.35">
      <c r="B29" s="257"/>
      <c r="C29" s="137"/>
      <c r="D29" s="345"/>
      <c r="E29" s="137"/>
      <c r="F29" s="338"/>
      <c r="G29" s="137"/>
      <c r="H29" s="338"/>
      <c r="I29" s="137"/>
      <c r="J29" s="338"/>
      <c r="K29" s="137"/>
      <c r="L29" s="338"/>
      <c r="M29" s="137"/>
      <c r="N29" s="338"/>
      <c r="O29" s="138"/>
      <c r="P29" s="20"/>
      <c r="Q29" s="20"/>
      <c r="R29" s="20"/>
      <c r="S29" s="20"/>
      <c r="T29" s="20"/>
      <c r="U29" s="20"/>
      <c r="V29" s="20"/>
      <c r="W29" s="20"/>
      <c r="X29" s="20"/>
      <c r="Y29" s="20"/>
    </row>
    <row r="30" spans="2:25" ht="16.149999999999999" customHeight="1" x14ac:dyDescent="0.35">
      <c r="B30" s="26"/>
      <c r="C30" s="132"/>
      <c r="D30" s="340"/>
      <c r="E30" s="132"/>
      <c r="F30" s="341"/>
      <c r="G30" s="132"/>
      <c r="H30" s="341"/>
      <c r="I30" s="132"/>
      <c r="J30" s="341"/>
      <c r="K30" s="132"/>
      <c r="L30" s="341"/>
      <c r="M30" s="132"/>
      <c r="N30" s="132"/>
      <c r="O30" s="28"/>
      <c r="P30" s="20"/>
      <c r="Q30" s="20"/>
      <c r="R30" s="20"/>
      <c r="S30" s="20"/>
      <c r="T30" s="20"/>
      <c r="U30" s="20"/>
      <c r="V30" s="20"/>
      <c r="W30" s="20"/>
      <c r="X30" s="20"/>
      <c r="Y30" s="20"/>
    </row>
    <row r="31" spans="2:25" ht="16.149999999999999" customHeight="1" x14ac:dyDescent="0.35">
      <c r="B31" s="26"/>
      <c r="C31" s="686" t="s">
        <v>396</v>
      </c>
      <c r="D31" s="686"/>
      <c r="E31" s="686"/>
      <c r="F31" s="686"/>
      <c r="G31" s="686"/>
      <c r="H31" s="686"/>
      <c r="I31" s="686"/>
      <c r="J31" s="686"/>
      <c r="K31" s="686"/>
      <c r="L31" s="686"/>
      <c r="M31" s="686"/>
      <c r="N31" s="149"/>
      <c r="O31" s="28"/>
      <c r="P31" s="20"/>
      <c r="Q31" s="20"/>
      <c r="R31" s="20"/>
      <c r="S31" s="20"/>
      <c r="T31" s="20"/>
      <c r="U31" s="20"/>
      <c r="V31" s="20"/>
      <c r="W31" s="20"/>
      <c r="X31" s="20"/>
      <c r="Y31" s="20"/>
    </row>
    <row r="32" spans="2:25" ht="16.149999999999999" customHeight="1" x14ac:dyDescent="0.35">
      <c r="B32" s="26"/>
      <c r="C32" s="686"/>
      <c r="D32" s="686"/>
      <c r="E32" s="686"/>
      <c r="F32" s="686"/>
      <c r="G32" s="686"/>
      <c r="H32" s="686"/>
      <c r="I32" s="686"/>
      <c r="J32" s="686"/>
      <c r="K32" s="686"/>
      <c r="L32" s="686"/>
      <c r="M32" s="686"/>
      <c r="N32" s="337"/>
      <c r="O32" s="28"/>
      <c r="P32" s="20"/>
      <c r="Q32" s="20"/>
      <c r="R32" s="20"/>
      <c r="S32" s="20"/>
      <c r="T32" s="20"/>
      <c r="U32" s="20"/>
      <c r="V32" s="20"/>
      <c r="W32" s="20"/>
      <c r="X32" s="20"/>
      <c r="Y32" s="20"/>
    </row>
    <row r="33" spans="2:25" ht="16.149999999999999" customHeight="1" x14ac:dyDescent="0.35">
      <c r="B33" s="257"/>
      <c r="C33" s="137"/>
      <c r="D33" s="345"/>
      <c r="E33" s="137"/>
      <c r="F33" s="338"/>
      <c r="G33" s="137"/>
      <c r="H33" s="338"/>
      <c r="I33" s="137"/>
      <c r="J33" s="338"/>
      <c r="K33" s="137"/>
      <c r="L33" s="338"/>
      <c r="M33" s="137"/>
      <c r="N33" s="338"/>
      <c r="O33" s="138"/>
      <c r="P33" s="20"/>
      <c r="Q33" s="20"/>
      <c r="R33" s="20"/>
      <c r="S33" s="20"/>
      <c r="T33" s="20"/>
      <c r="U33" s="20"/>
      <c r="V33" s="20"/>
      <c r="W33" s="20"/>
      <c r="X33" s="20"/>
      <c r="Y33" s="20"/>
    </row>
    <row r="34" spans="2:25" ht="16.149999999999999" customHeight="1" x14ac:dyDescent="0.35">
      <c r="B34" s="26"/>
      <c r="C34" s="132"/>
      <c r="D34" s="340"/>
      <c r="E34" s="132"/>
      <c r="F34" s="341"/>
      <c r="G34" s="132"/>
      <c r="H34" s="341"/>
      <c r="I34" s="132"/>
      <c r="J34" s="341"/>
      <c r="K34" s="132"/>
      <c r="L34" s="341"/>
      <c r="M34" s="132"/>
      <c r="N34" s="132"/>
      <c r="O34" s="28"/>
      <c r="P34" s="20"/>
      <c r="Q34" s="20"/>
      <c r="R34" s="20"/>
      <c r="S34" s="20"/>
      <c r="T34" s="20"/>
      <c r="U34" s="20"/>
      <c r="V34" s="20"/>
      <c r="W34" s="20"/>
      <c r="X34" s="20"/>
      <c r="Y34" s="20"/>
    </row>
    <row r="35" spans="2:25" ht="16.149999999999999" customHeight="1" x14ac:dyDescent="0.35">
      <c r="B35" s="26"/>
      <c r="C35" s="686" t="s">
        <v>397</v>
      </c>
      <c r="D35" s="686"/>
      <c r="E35" s="686"/>
      <c r="F35" s="686"/>
      <c r="G35" s="686"/>
      <c r="H35" s="686"/>
      <c r="I35" s="686"/>
      <c r="J35" s="686"/>
      <c r="K35" s="686"/>
      <c r="L35" s="686"/>
      <c r="M35" s="686"/>
      <c r="N35" s="149"/>
      <c r="O35" s="28"/>
      <c r="P35" s="20"/>
      <c r="Q35" s="20"/>
      <c r="R35" s="20"/>
      <c r="S35" s="20"/>
      <c r="T35" s="20"/>
      <c r="U35" s="20"/>
      <c r="V35" s="20"/>
      <c r="W35" s="20"/>
      <c r="X35" s="20"/>
      <c r="Y35" s="20"/>
    </row>
    <row r="36" spans="2:25" ht="16.149999999999999" customHeight="1" x14ac:dyDescent="0.35">
      <c r="B36" s="26"/>
      <c r="C36" s="686"/>
      <c r="D36" s="686"/>
      <c r="E36" s="686"/>
      <c r="F36" s="686"/>
      <c r="G36" s="686"/>
      <c r="H36" s="686"/>
      <c r="I36" s="686"/>
      <c r="J36" s="686"/>
      <c r="K36" s="686"/>
      <c r="L36" s="686"/>
      <c r="M36" s="686"/>
      <c r="N36" s="337"/>
      <c r="O36" s="28"/>
      <c r="P36" s="20"/>
      <c r="Q36" s="20"/>
      <c r="R36" s="20"/>
      <c r="S36" s="20"/>
      <c r="T36" s="20"/>
      <c r="U36" s="20"/>
      <c r="V36" s="20"/>
      <c r="W36" s="20"/>
      <c r="X36" s="20"/>
      <c r="Y36" s="20"/>
    </row>
    <row r="37" spans="2:25" ht="16.149999999999999" customHeight="1" x14ac:dyDescent="0.35">
      <c r="B37" s="257"/>
      <c r="C37" s="137"/>
      <c r="D37" s="345"/>
      <c r="E37" s="137"/>
      <c r="F37" s="338"/>
      <c r="G37" s="137"/>
      <c r="H37" s="338"/>
      <c r="I37" s="137"/>
      <c r="J37" s="338"/>
      <c r="K37" s="137"/>
      <c r="L37" s="338"/>
      <c r="M37" s="137"/>
      <c r="N37" s="338"/>
      <c r="O37" s="138"/>
      <c r="P37" s="104"/>
      <c r="Q37" s="20"/>
      <c r="R37" s="20"/>
      <c r="S37" s="20"/>
      <c r="T37" s="20"/>
      <c r="U37" s="20"/>
      <c r="V37" s="20"/>
      <c r="W37" s="20"/>
      <c r="X37" s="20"/>
      <c r="Y37" s="20"/>
    </row>
    <row r="38" spans="2:25" ht="16.149999999999999" customHeight="1" x14ac:dyDescent="0.35">
      <c r="B38" s="26"/>
      <c r="C38" s="27"/>
      <c r="D38" s="156"/>
      <c r="E38" s="334"/>
      <c r="F38" s="335"/>
      <c r="G38" s="334"/>
      <c r="H38" s="335"/>
      <c r="I38" s="334"/>
      <c r="J38" s="335"/>
      <c r="K38" s="335"/>
      <c r="L38" s="335"/>
      <c r="M38" s="334"/>
      <c r="N38" s="334"/>
      <c r="O38" s="28"/>
      <c r="P38" s="104"/>
      <c r="Q38" s="20"/>
      <c r="R38" s="20"/>
      <c r="S38" s="20"/>
      <c r="T38" s="20"/>
      <c r="U38" s="20"/>
      <c r="V38" s="20"/>
      <c r="W38" s="20"/>
      <c r="X38" s="20"/>
      <c r="Y38" s="20"/>
    </row>
    <row r="39" spans="2:25" ht="16.149999999999999" customHeight="1" x14ac:dyDescent="0.35">
      <c r="B39" s="26"/>
      <c r="C39" s="105" t="s">
        <v>398</v>
      </c>
      <c r="D39" s="336"/>
      <c r="E39" s="27"/>
      <c r="F39" s="337"/>
      <c r="G39" s="27"/>
      <c r="H39" s="337"/>
      <c r="I39" s="27"/>
      <c r="J39" s="337"/>
      <c r="K39" s="337"/>
      <c r="L39" s="337"/>
      <c r="M39" s="27"/>
      <c r="N39" s="347"/>
      <c r="O39" s="28"/>
      <c r="P39" s="104"/>
      <c r="Q39" s="20"/>
      <c r="R39" s="20"/>
      <c r="S39" s="20"/>
      <c r="T39" s="20"/>
      <c r="U39" s="20"/>
      <c r="V39" s="20"/>
      <c r="W39" s="20"/>
      <c r="X39" s="20"/>
      <c r="Y39" s="20"/>
    </row>
    <row r="40" spans="2:25" ht="16.149999999999999" customHeight="1" x14ac:dyDescent="0.35">
      <c r="B40" s="26"/>
      <c r="C40" s="27"/>
      <c r="D40" s="105"/>
      <c r="E40" s="27"/>
      <c r="F40" s="337"/>
      <c r="G40" s="27"/>
      <c r="H40" s="337"/>
      <c r="I40" s="27"/>
      <c r="J40" s="337"/>
      <c r="K40" s="337"/>
      <c r="L40" s="337"/>
      <c r="M40" s="27"/>
      <c r="N40" s="149"/>
      <c r="O40" s="28"/>
      <c r="P40" s="104"/>
      <c r="Q40" s="20"/>
      <c r="R40" s="20"/>
      <c r="S40" s="20"/>
      <c r="T40" s="20"/>
      <c r="U40" s="20"/>
      <c r="V40" s="20"/>
      <c r="W40" s="20"/>
      <c r="X40" s="20"/>
      <c r="Y40" s="20"/>
    </row>
    <row r="41" spans="2:25" ht="16.149999999999999" customHeight="1" x14ac:dyDescent="0.35">
      <c r="B41" s="257"/>
      <c r="C41" s="137"/>
      <c r="D41" s="345"/>
      <c r="E41" s="137"/>
      <c r="F41" s="338"/>
      <c r="G41" s="137"/>
      <c r="H41" s="338"/>
      <c r="I41" s="137"/>
      <c r="J41" s="338"/>
      <c r="K41" s="338"/>
      <c r="L41" s="338"/>
      <c r="M41" s="137"/>
      <c r="N41" s="137"/>
      <c r="O41" s="138"/>
      <c r="P41" s="20"/>
      <c r="Q41" s="20"/>
      <c r="R41" s="20"/>
      <c r="S41" s="20"/>
      <c r="T41" s="20"/>
      <c r="U41" s="20"/>
      <c r="V41" s="20"/>
      <c r="W41" s="20"/>
      <c r="X41" s="20"/>
      <c r="Y41" s="20"/>
    </row>
    <row r="42" spans="2:25" ht="16.149999999999999" customHeight="1" x14ac:dyDescent="0.35">
      <c r="B42" s="26"/>
      <c r="C42" s="27"/>
      <c r="D42" s="457"/>
      <c r="E42" s="457"/>
      <c r="F42" s="457"/>
      <c r="G42" s="457"/>
      <c r="H42" s="457"/>
      <c r="I42" s="457"/>
      <c r="J42" s="457"/>
      <c r="K42" s="457"/>
      <c r="L42" s="457"/>
      <c r="M42" s="457"/>
      <c r="N42" s="27"/>
      <c r="O42" s="28"/>
      <c r="P42" s="104"/>
      <c r="Q42" s="20"/>
      <c r="R42" s="20"/>
      <c r="S42" s="20"/>
      <c r="T42" s="20"/>
      <c r="U42" s="20"/>
      <c r="V42" s="20"/>
      <c r="W42" s="20"/>
      <c r="X42" s="20"/>
      <c r="Y42" s="20"/>
    </row>
    <row r="43" spans="2:25" ht="16.149999999999999" customHeight="1" x14ac:dyDescent="0.35">
      <c r="B43" s="26"/>
      <c r="C43" s="709" t="s">
        <v>399</v>
      </c>
      <c r="D43" s="709"/>
      <c r="E43" s="709"/>
      <c r="F43" s="709"/>
      <c r="G43" s="709"/>
      <c r="H43" s="709"/>
      <c r="I43" s="709"/>
      <c r="J43" s="709"/>
      <c r="K43" s="709"/>
      <c r="L43" s="709"/>
      <c r="M43" s="709"/>
      <c r="N43" s="27"/>
      <c r="O43" s="28"/>
      <c r="P43" s="104"/>
      <c r="Q43" s="20"/>
      <c r="R43" s="20"/>
      <c r="S43" s="20"/>
      <c r="T43" s="20"/>
      <c r="U43" s="20"/>
      <c r="V43" s="20"/>
      <c r="W43" s="20"/>
      <c r="X43" s="20"/>
      <c r="Y43" s="20"/>
    </row>
    <row r="44" spans="2:25" ht="16.149999999999999" customHeight="1" x14ac:dyDescent="0.35">
      <c r="B44" s="26"/>
      <c r="C44" s="709"/>
      <c r="D44" s="709"/>
      <c r="E44" s="709"/>
      <c r="F44" s="709"/>
      <c r="G44" s="709"/>
      <c r="H44" s="709"/>
      <c r="I44" s="709"/>
      <c r="J44" s="709"/>
      <c r="K44" s="709"/>
      <c r="L44" s="709"/>
      <c r="M44" s="709"/>
      <c r="N44" s="149"/>
      <c r="O44" s="28"/>
      <c r="P44" s="104"/>
      <c r="Q44" s="20"/>
      <c r="R44" s="20"/>
      <c r="S44" s="20"/>
      <c r="T44" s="20"/>
      <c r="U44" s="20"/>
      <c r="V44" s="20"/>
      <c r="W44" s="20"/>
      <c r="X44" s="20"/>
      <c r="Y44" s="20"/>
    </row>
    <row r="45" spans="2:25" ht="16.149999999999999" customHeight="1" x14ac:dyDescent="0.35">
      <c r="B45" s="26"/>
      <c r="C45" s="27"/>
      <c r="D45" s="457"/>
      <c r="E45" s="457"/>
      <c r="F45" s="344"/>
      <c r="G45" s="457"/>
      <c r="H45" s="344"/>
      <c r="I45" s="457"/>
      <c r="J45" s="344"/>
      <c r="K45" s="457"/>
      <c r="L45" s="344"/>
      <c r="M45" s="457"/>
      <c r="N45" s="27"/>
      <c r="O45" s="28"/>
      <c r="P45" s="104"/>
      <c r="Q45" s="20"/>
      <c r="R45" s="20"/>
      <c r="S45" s="20"/>
      <c r="T45" s="20"/>
      <c r="U45" s="20"/>
      <c r="V45" s="20"/>
      <c r="W45" s="20"/>
      <c r="X45" s="20"/>
      <c r="Y45" s="20"/>
    </row>
    <row r="46" spans="2:25" ht="16.149999999999999" customHeight="1" x14ac:dyDescent="0.35">
      <c r="B46" s="257"/>
      <c r="C46" s="137"/>
      <c r="D46" s="345"/>
      <c r="E46" s="137"/>
      <c r="F46" s="338"/>
      <c r="G46" s="137"/>
      <c r="H46" s="338"/>
      <c r="I46" s="137"/>
      <c r="J46" s="338"/>
      <c r="K46" s="137"/>
      <c r="L46" s="338"/>
      <c r="M46" s="137"/>
      <c r="N46" s="137"/>
      <c r="O46" s="138"/>
      <c r="P46" s="104"/>
      <c r="Q46" s="20"/>
      <c r="R46" s="20"/>
      <c r="S46" s="20"/>
      <c r="T46" s="20"/>
      <c r="U46" s="20"/>
      <c r="V46" s="20"/>
      <c r="W46" s="20"/>
      <c r="X46" s="20"/>
      <c r="Y46" s="20"/>
    </row>
    <row r="47" spans="2:25" ht="16.149999999999999" customHeight="1" x14ac:dyDescent="0.35">
      <c r="B47" s="26"/>
      <c r="C47" s="27"/>
      <c r="D47" s="457"/>
      <c r="E47" s="457"/>
      <c r="F47" s="457"/>
      <c r="G47" s="457"/>
      <c r="H47" s="457"/>
      <c r="I47" s="457"/>
      <c r="J47" s="457"/>
      <c r="K47" s="457"/>
      <c r="L47" s="457"/>
      <c r="M47" s="457"/>
      <c r="N47" s="27"/>
      <c r="O47" s="28"/>
      <c r="P47" s="104"/>
      <c r="Q47" s="20"/>
      <c r="R47" s="20"/>
      <c r="S47" s="20"/>
      <c r="T47" s="20"/>
      <c r="U47" s="20"/>
      <c r="V47" s="20"/>
      <c r="W47" s="20"/>
      <c r="X47" s="20"/>
      <c r="Y47" s="20"/>
    </row>
    <row r="48" spans="2:25" ht="16.149999999999999" customHeight="1" x14ac:dyDescent="0.35">
      <c r="B48" s="26"/>
      <c r="C48" s="348" t="s">
        <v>400</v>
      </c>
      <c r="D48" s="348"/>
      <c r="E48" s="348"/>
      <c r="F48" s="348"/>
      <c r="G48" s="348"/>
      <c r="H48" s="348"/>
      <c r="I48" s="348"/>
      <c r="J48" s="348"/>
      <c r="K48" s="348"/>
      <c r="L48" s="348"/>
      <c r="M48" s="348"/>
      <c r="N48" s="27"/>
      <c r="O48" s="28"/>
      <c r="P48" s="104"/>
      <c r="Q48" s="20"/>
      <c r="R48" s="20"/>
      <c r="S48" s="20"/>
      <c r="T48" s="20"/>
      <c r="U48" s="20"/>
      <c r="V48" s="20"/>
      <c r="W48" s="20"/>
      <c r="X48" s="20"/>
      <c r="Y48" s="20"/>
    </row>
    <row r="49" spans="2:25" ht="16.149999999999999" customHeight="1" x14ac:dyDescent="0.35">
      <c r="B49" s="26"/>
      <c r="C49" s="27"/>
      <c r="D49" s="457"/>
      <c r="E49" s="457"/>
      <c r="F49" s="344"/>
      <c r="G49" s="457"/>
      <c r="H49" s="344"/>
      <c r="I49" s="457"/>
      <c r="J49" s="344"/>
      <c r="K49" s="457"/>
      <c r="L49" s="344"/>
      <c r="M49" s="457"/>
      <c r="N49" s="149"/>
      <c r="O49" s="28"/>
      <c r="P49" s="104"/>
      <c r="Q49" s="20"/>
      <c r="R49" s="20"/>
      <c r="S49" s="20"/>
      <c r="T49" s="20"/>
      <c r="U49" s="20"/>
      <c r="V49" s="20"/>
      <c r="W49" s="20"/>
      <c r="X49" s="20"/>
      <c r="Y49" s="20"/>
    </row>
    <row r="50" spans="2:25" ht="16.149999999999999" customHeight="1" x14ac:dyDescent="0.35">
      <c r="B50" s="257"/>
      <c r="C50" s="137"/>
      <c r="D50" s="345"/>
      <c r="E50" s="137"/>
      <c r="F50" s="338"/>
      <c r="G50" s="137"/>
      <c r="H50" s="338"/>
      <c r="I50" s="137"/>
      <c r="J50" s="338"/>
      <c r="K50" s="137"/>
      <c r="L50" s="338"/>
      <c r="M50" s="137"/>
      <c r="N50" s="137"/>
      <c r="O50" s="138"/>
      <c r="P50" s="20"/>
      <c r="Q50" s="20"/>
      <c r="R50" s="20"/>
      <c r="S50" s="20"/>
      <c r="T50" s="20"/>
      <c r="U50" s="20"/>
      <c r="V50" s="20"/>
      <c r="W50" s="20"/>
      <c r="X50" s="20"/>
      <c r="Y50" s="20"/>
    </row>
    <row r="51" spans="2:25" ht="16.149999999999999" customHeight="1" x14ac:dyDescent="0.35">
      <c r="B51" s="26"/>
      <c r="C51" s="27"/>
      <c r="D51" s="105"/>
      <c r="E51" s="27"/>
      <c r="F51" s="337"/>
      <c r="G51" s="27"/>
      <c r="H51" s="337"/>
      <c r="I51" s="27"/>
      <c r="J51" s="337"/>
      <c r="K51" s="27"/>
      <c r="L51" s="337"/>
      <c r="M51" s="27"/>
      <c r="N51" s="27"/>
      <c r="O51" s="28"/>
      <c r="P51" s="20"/>
      <c r="Q51" s="20"/>
      <c r="R51" s="20"/>
      <c r="S51" s="20"/>
      <c r="T51" s="20"/>
      <c r="U51" s="20"/>
      <c r="V51" s="20"/>
      <c r="W51" s="20"/>
      <c r="X51" s="20"/>
      <c r="Y51" s="20"/>
    </row>
    <row r="52" spans="2:25" ht="16.149999999999999" customHeight="1" x14ac:dyDescent="0.35">
      <c r="B52" s="26"/>
      <c r="C52" s="686" t="s">
        <v>401</v>
      </c>
      <c r="D52" s="686"/>
      <c r="E52" s="686"/>
      <c r="F52" s="686"/>
      <c r="G52" s="686"/>
      <c r="H52" s="686"/>
      <c r="I52" s="686"/>
      <c r="J52" s="686"/>
      <c r="K52" s="686"/>
      <c r="L52" s="686"/>
      <c r="M52" s="686"/>
      <c r="N52" s="149"/>
      <c r="O52" s="28"/>
      <c r="P52" s="20"/>
      <c r="Q52" s="20"/>
      <c r="R52" s="20"/>
      <c r="S52" s="20"/>
      <c r="T52" s="20"/>
      <c r="U52" s="20"/>
      <c r="V52" s="20"/>
      <c r="W52" s="20"/>
      <c r="X52" s="20"/>
      <c r="Y52" s="20"/>
    </row>
    <row r="53" spans="2:25" ht="16.149999999999999" customHeight="1" x14ac:dyDescent="0.35">
      <c r="B53" s="26"/>
      <c r="C53" s="686"/>
      <c r="D53" s="686"/>
      <c r="E53" s="686"/>
      <c r="F53" s="686"/>
      <c r="G53" s="686"/>
      <c r="H53" s="686"/>
      <c r="I53" s="686"/>
      <c r="J53" s="686"/>
      <c r="K53" s="686"/>
      <c r="L53" s="686"/>
      <c r="M53" s="686"/>
      <c r="N53" s="337"/>
      <c r="O53" s="28"/>
      <c r="P53" s="20"/>
      <c r="Q53"/>
      <c r="R53"/>
      <c r="S53"/>
      <c r="T53"/>
      <c r="U53"/>
      <c r="V53"/>
      <c r="W53"/>
      <c r="X53"/>
      <c r="Y53" s="20"/>
    </row>
    <row r="54" spans="2:25" ht="16.149999999999999" customHeight="1" x14ac:dyDescent="0.35">
      <c r="B54" s="257"/>
      <c r="C54" s="137"/>
      <c r="D54" s="345"/>
      <c r="E54" s="137"/>
      <c r="F54" s="338"/>
      <c r="G54" s="137"/>
      <c r="H54" s="338"/>
      <c r="I54" s="137"/>
      <c r="J54" s="338"/>
      <c r="K54" s="137"/>
      <c r="L54" s="338"/>
      <c r="M54" s="137"/>
      <c r="N54" s="338"/>
      <c r="O54" s="138"/>
      <c r="Q54"/>
      <c r="R54"/>
      <c r="S54"/>
      <c r="T54"/>
      <c r="U54"/>
      <c r="V54"/>
      <c r="W54"/>
      <c r="X54"/>
      <c r="Y54" s="20"/>
    </row>
    <row r="55" spans="2:25" ht="16.149999999999999" customHeight="1" x14ac:dyDescent="0.35">
      <c r="B55" s="26"/>
      <c r="C55" s="132"/>
      <c r="D55" s="340"/>
      <c r="E55" s="132"/>
      <c r="F55" s="341"/>
      <c r="G55" s="132"/>
      <c r="H55" s="341"/>
      <c r="I55" s="132"/>
      <c r="J55" s="341"/>
      <c r="K55" s="132"/>
      <c r="L55" s="341"/>
      <c r="M55" s="132"/>
      <c r="N55" s="132"/>
      <c r="O55" s="28"/>
      <c r="Q55"/>
      <c r="R55"/>
      <c r="S55"/>
      <c r="T55"/>
      <c r="U55"/>
      <c r="V55"/>
      <c r="W55"/>
      <c r="X55"/>
      <c r="Y55" s="20"/>
    </row>
    <row r="56" spans="2:25" ht="16.149999999999999" customHeight="1" x14ac:dyDescent="0.35">
      <c r="B56" s="26"/>
      <c r="C56" s="336" t="s">
        <v>402</v>
      </c>
      <c r="D56" s="336"/>
      <c r="E56" s="336"/>
      <c r="F56" s="336"/>
      <c r="G56" s="336"/>
      <c r="H56" s="336"/>
      <c r="I56" s="336"/>
      <c r="J56" s="336"/>
      <c r="K56" s="336"/>
      <c r="L56" s="336"/>
      <c r="M56" s="336"/>
      <c r="N56" s="149"/>
      <c r="O56" s="28"/>
      <c r="Y56" s="20"/>
    </row>
    <row r="57" spans="2:25" ht="16.149999999999999" customHeight="1" x14ac:dyDescent="0.35">
      <c r="B57" s="26"/>
      <c r="C57" s="336"/>
      <c r="D57" s="336"/>
      <c r="E57" s="336"/>
      <c r="F57" s="336"/>
      <c r="G57" s="336"/>
      <c r="H57" s="336"/>
      <c r="I57" s="336"/>
      <c r="J57" s="336"/>
      <c r="K57" s="336"/>
      <c r="L57" s="336"/>
      <c r="M57" s="336"/>
      <c r="N57" s="337"/>
      <c r="O57" s="28"/>
      <c r="Y57" s="20"/>
    </row>
    <row r="58" spans="2:25" ht="16.149999999999999" customHeight="1" x14ac:dyDescent="0.35">
      <c r="B58" s="257"/>
      <c r="C58" s="137"/>
      <c r="D58" s="345"/>
      <c r="E58" s="137"/>
      <c r="F58" s="338"/>
      <c r="G58" s="137"/>
      <c r="H58" s="338"/>
      <c r="I58" s="137"/>
      <c r="J58" s="338"/>
      <c r="K58" s="137"/>
      <c r="L58" s="338"/>
      <c r="M58" s="137"/>
      <c r="N58" s="338"/>
      <c r="O58" s="138"/>
    </row>
    <row r="59" spans="2:25" ht="15.75" customHeight="1" x14ac:dyDescent="0.2">
      <c r="B59" s="389"/>
      <c r="C59" s="465"/>
      <c r="D59" s="466"/>
      <c r="E59" s="465"/>
      <c r="F59" s="467"/>
      <c r="G59" s="465"/>
      <c r="H59" s="467"/>
      <c r="I59" s="465"/>
      <c r="J59" s="467"/>
      <c r="K59" s="465"/>
      <c r="L59" s="467"/>
      <c r="M59" s="465"/>
      <c r="N59" s="465"/>
      <c r="O59" s="468"/>
    </row>
    <row r="60" spans="2:25" ht="15.5" x14ac:dyDescent="0.2">
      <c r="B60" s="390"/>
      <c r="C60" s="471" t="s">
        <v>474</v>
      </c>
      <c r="D60" s="472"/>
      <c r="E60" s="473"/>
      <c r="F60" s="474"/>
      <c r="G60" s="473"/>
      <c r="H60" s="474"/>
      <c r="I60" s="473"/>
      <c r="J60" s="474"/>
      <c r="K60" s="473"/>
      <c r="L60" s="474"/>
      <c r="M60" s="469"/>
      <c r="N60" s="469"/>
      <c r="O60" s="470"/>
    </row>
    <row r="61" spans="2:25" ht="15.5" x14ac:dyDescent="0.35">
      <c r="B61" s="390"/>
      <c r="C61" s="480" t="s">
        <v>475</v>
      </c>
      <c r="D61" s="472"/>
      <c r="E61" s="473"/>
      <c r="F61" s="474"/>
      <c r="G61" s="473"/>
      <c r="H61" s="474"/>
      <c r="I61" s="473"/>
      <c r="J61" s="474"/>
      <c r="K61" s="473"/>
      <c r="L61" s="120" t="str">
        <f>"500 merkkiä 
("&amp;TEXT(LEN(C62),"0")&amp;" käytetty)"</f>
        <v>500 merkkiä 
(0 käytetty)</v>
      </c>
      <c r="M61" s="469"/>
      <c r="N61" s="469"/>
      <c r="O61" s="470"/>
    </row>
    <row r="62" spans="2:25" s="115" customFormat="1" ht="113.15" customHeight="1" x14ac:dyDescent="0.35">
      <c r="B62" s="116"/>
      <c r="C62" s="712"/>
      <c r="D62" s="713"/>
      <c r="E62" s="713"/>
      <c r="F62" s="713"/>
      <c r="G62" s="713"/>
      <c r="H62" s="713"/>
      <c r="I62" s="713"/>
      <c r="J62" s="713"/>
      <c r="K62" s="713"/>
      <c r="L62" s="713"/>
      <c r="M62" s="714"/>
      <c r="N62" s="469"/>
      <c r="O62" s="470"/>
      <c r="P62" s="3"/>
      <c r="Q62" s="3"/>
      <c r="R62" s="3"/>
      <c r="S62" s="3"/>
      <c r="T62" s="123"/>
    </row>
    <row r="63" spans="2:25" x14ac:dyDescent="0.2">
      <c r="B63" s="391"/>
      <c r="C63" s="477"/>
      <c r="D63" s="478"/>
      <c r="E63" s="477"/>
      <c r="F63" s="479"/>
      <c r="G63" s="477"/>
      <c r="H63" s="479"/>
      <c r="I63" s="477"/>
      <c r="J63" s="479"/>
      <c r="K63" s="477"/>
      <c r="L63" s="479"/>
      <c r="M63" s="475"/>
      <c r="N63" s="475"/>
      <c r="O63" s="476"/>
    </row>
    <row r="64" spans="2:25" ht="15.5" x14ac:dyDescent="0.35">
      <c r="B64" s="26"/>
      <c r="C64" s="456"/>
      <c r="D64" s="456"/>
      <c r="E64" s="456"/>
      <c r="F64" s="456"/>
      <c r="G64" s="456"/>
      <c r="H64" s="456"/>
      <c r="I64" s="456"/>
      <c r="J64" s="456"/>
      <c r="K64" s="456"/>
      <c r="L64" s="456"/>
      <c r="M64" s="456"/>
      <c r="N64" s="27"/>
      <c r="O64" s="28"/>
      <c r="Q64" s="708" t="s">
        <v>293</v>
      </c>
      <c r="R64" s="708"/>
      <c r="S64" s="708"/>
      <c r="T64" s="708"/>
    </row>
    <row r="65" spans="2:20" ht="15" customHeight="1" x14ac:dyDescent="0.35">
      <c r="B65" s="26"/>
      <c r="C65" s="710" t="s">
        <v>292</v>
      </c>
      <c r="D65" s="710"/>
      <c r="E65" s="710"/>
      <c r="F65" s="710"/>
      <c r="G65" s="710"/>
      <c r="H65" s="710"/>
      <c r="I65" s="710"/>
      <c r="J65" s="710"/>
      <c r="K65" s="710"/>
      <c r="L65" s="710"/>
      <c r="M65" s="710"/>
      <c r="N65" s="27"/>
      <c r="O65" s="28"/>
      <c r="Q65" s="708"/>
      <c r="R65" s="708"/>
      <c r="S65" s="708"/>
      <c r="T65" s="708"/>
    </row>
    <row r="66" spans="2:20" ht="15.5" x14ac:dyDescent="0.35">
      <c r="B66" s="257"/>
      <c r="C66" s="711"/>
      <c r="D66" s="711"/>
      <c r="E66" s="711"/>
      <c r="F66" s="711"/>
      <c r="G66" s="711"/>
      <c r="H66" s="711"/>
      <c r="I66" s="711"/>
      <c r="J66" s="711"/>
      <c r="K66" s="711"/>
      <c r="L66" s="711"/>
      <c r="M66" s="711"/>
      <c r="N66" s="137"/>
      <c r="O66" s="138"/>
      <c r="Q66" s="708"/>
      <c r="R66" s="708"/>
      <c r="S66" s="708"/>
      <c r="T66" s="708"/>
    </row>
  </sheetData>
  <sheetProtection sheet="1" formatRows="0" selectLockedCells="1"/>
  <mergeCells count="13">
    <mergeCell ref="B2:O2"/>
    <mergeCell ref="D4:M4"/>
    <mergeCell ref="C52:M53"/>
    <mergeCell ref="B3:O3"/>
    <mergeCell ref="Q64:T66"/>
    <mergeCell ref="Q4:S4"/>
    <mergeCell ref="C23:M24"/>
    <mergeCell ref="C27:M28"/>
    <mergeCell ref="C35:M36"/>
    <mergeCell ref="C43:M44"/>
    <mergeCell ref="C65:M66"/>
    <mergeCell ref="C62:M62"/>
    <mergeCell ref="C31:M32"/>
  </mergeCells>
  <hyperlinks>
    <hyperlink ref="Q4:S4" location="'Aloita tästä'!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9</xdr:col>
                    <xdr:colOff>95250</xdr:colOff>
                    <xdr:row>64</xdr:row>
                    <xdr:rowOff>19050</xdr:rowOff>
                  </from>
                  <to>
                    <xdr:col>9</xdr:col>
                    <xdr:colOff>400050</xdr:colOff>
                    <xdr:row>65</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2.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E28E5-F8FE-48BC-9694-83677F748D3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224deaa-2345-49c6-a04a-fb3245061d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28</vt:i4>
      </vt:variant>
      <vt:variant>
        <vt:lpstr>Nimetyt alueet</vt:lpstr>
      </vt:variant>
      <vt:variant>
        <vt:i4>99</vt:i4>
      </vt:variant>
    </vt:vector>
  </HeadingPairs>
  <TitlesOfParts>
    <vt:vector size="127" baseType="lpstr">
      <vt:lpstr>Aloita tästä</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Indikaattorit ET 4</vt:lpstr>
      <vt:lpstr>Horisont. periaatteet</vt:lpstr>
      <vt:lpstr>Hankinta</vt:lpstr>
      <vt:lpstr>Metatiedot (piiloon)</vt:lpstr>
      <vt:lpstr>Budjetin perustiedot</vt:lpstr>
      <vt:lpstr>Palkkakust. yksikkökustannukset</vt:lpstr>
      <vt:lpstr>Tosiasiallinen palkkakust.</vt:lpstr>
      <vt:lpstr>Muut henkilöstökustannukset</vt:lpstr>
      <vt:lpstr>Ostopalvelut</vt:lpstr>
      <vt:lpstr>Käyttö- ja kiinteä omaisuus</vt:lpstr>
      <vt:lpstr>Matkakustannukset</vt:lpstr>
      <vt:lpstr>Muut hankekustannukset</vt:lpstr>
      <vt:lpstr>Hankkeen kustannukset</vt:lpstr>
      <vt:lpstr>Rahoitus</vt:lpstr>
      <vt:lpstr>EU-rahoitusosuus</vt:lpstr>
      <vt:lpstr>Ennakot</vt:lpstr>
      <vt:lpstr>Allekirjoitus</vt:lpstr>
      <vt:lpstr>N_Ajanjakso1</vt:lpstr>
      <vt:lpstr>N_Ajanjakso2</vt:lpstr>
      <vt:lpstr>N_Ajanjakso3</vt:lpstr>
      <vt:lpstr>N_Ajanjakso4</vt:lpstr>
      <vt:lpstr>N_Aloituspvm</vt:lpstr>
      <vt:lpstr>Aikataulu!N_EiTulosteta</vt:lpstr>
      <vt:lpstr>Rahoitus!N_EiTulosteta</vt:lpstr>
      <vt:lpstr>Suunnitelma!N_EiTulosteta</vt:lpstr>
      <vt:lpstr>'Indikaattorit ET 4'!N_EUrahoitustieto</vt:lpstr>
      <vt:lpstr>N_EUrahoitustieto</vt:lpstr>
      <vt:lpstr>'Indikaattorit ET 4'!N_HakijanNimi</vt:lpstr>
      <vt:lpstr>N_HakijanNimi</vt:lpstr>
      <vt:lpstr>N_HakijanNimiEN</vt:lpstr>
      <vt:lpstr>Hankinta!N_hankintojenohjeteksti</vt:lpstr>
      <vt:lpstr>'Indikaattorit ET 4'!N_HankkeenNimi</vt:lpstr>
      <vt:lpstr>N_HankkeenNimi</vt:lpstr>
      <vt:lpstr>N_HankkeenNimiEN</vt:lpstr>
      <vt:lpstr>N_Henkilöstökustannusmalli</vt:lpstr>
      <vt:lpstr>N_Jatkuvuus</vt:lpstr>
      <vt:lpstr>N_JärjestönRekisteröintinumero</vt:lpstr>
      <vt:lpstr>N_JärjestönRekisteröintipäivä</vt:lpstr>
      <vt:lpstr>N_Katuosoite</vt:lpstr>
      <vt:lpstr>N_Kohdealue</vt:lpstr>
      <vt:lpstr>N_Kohderyhmä</vt:lpstr>
      <vt:lpstr>N_KorotettuPerustelut</vt:lpstr>
      <vt:lpstr>N_Kotisivu</vt:lpstr>
      <vt:lpstr>'Indikaattorit ET 4'!N_Kustannusarviolisätiedot</vt:lpstr>
      <vt:lpstr>N_Kustannusarviolisätiedot</vt:lpstr>
      <vt:lpstr>N_KäynnistysPerustelut</vt:lpstr>
      <vt:lpstr>N_Lopetuspvm</vt:lpstr>
      <vt:lpstr>N_Ohjausryhmä</vt:lpstr>
      <vt:lpstr>N_OmarahoitusYhteensä</vt:lpstr>
      <vt:lpstr>N_Postinumero</vt:lpstr>
      <vt:lpstr>N_Postitoimipaikka</vt:lpstr>
      <vt:lpstr>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N_Riskiarvio</vt:lpstr>
      <vt:lpstr>N_SisältääköArvonlisäveroa</vt:lpstr>
      <vt:lpstr>N_Sähköposti</vt:lpstr>
      <vt:lpstr>N_TaustatilanneTarve</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N_Vaikuttavuus</vt:lpstr>
      <vt:lpstr>N_Varayhteyshenkilönnimi</vt:lpstr>
      <vt:lpstr>N_Varayhteyshenkilönnumero</vt:lpstr>
      <vt:lpstr>N_Varayhteyshenkilönsposti</vt:lpstr>
      <vt:lpstr>N_Viestintäsuunnitelma</vt:lpstr>
      <vt:lpstr>N_Yhteyshenkilönnimi</vt:lpstr>
      <vt:lpstr>N_Yhteyshenkilönnumero</vt:lpstr>
      <vt:lpstr>N_Yhteyshenkilönsposti</vt:lpstr>
      <vt:lpstr>N_Yleinennro</vt:lpstr>
      <vt:lpstr>N_Ytunnus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Hankinta!Tulostusalue</vt:lpstr>
      <vt:lpstr>'Hankkeen kustannukset'!Tulostusalue</vt:lpstr>
      <vt:lpstr>'Horisont. periaatteet'!Tulostusalue</vt:lpstr>
      <vt:lpstr>'Indikaattorit ET 1'!Tulostusalue</vt:lpstr>
      <vt:lpstr>'Indikaattorit ET 2'!Tulostusalue</vt:lpstr>
      <vt:lpstr>'Indikaattorit ET 3'!Tulostusalue</vt:lpstr>
      <vt:lpstr>'Indikaattorit ET 4'!Tulostusalue</vt:lpstr>
      <vt:lpstr>'Käyttö- ja kiinteä omaisuus'!Tulostusalue</vt:lpstr>
      <vt:lpstr>Matkakustannukset!Tulostusalue</vt:lpstr>
      <vt:lpstr>'Muut hankekustannukset'!Tulostusalue</vt:lpstr>
      <vt:lpstr>'Muut henkilöstökustannukset'!Tulostusalue</vt:lpstr>
      <vt:lpstr>Ostopalvelut!Tulostusalue</vt:lpstr>
      <vt:lpstr>'Palkkakust. yksikkökustannukset'!Tulostusalue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2022-05-05T12:58:07Z</cp:lastPrinted>
  <dcterms:created xsi:type="dcterms:W3CDTF">2005-12-19T10:09:56Z</dcterms:created>
  <dcterms:modified xsi:type="dcterms:W3CDTF">2023-02-14T14:02:46Z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