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3.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4.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5.xml" ContentType="application/vnd.openxmlformats-officedocument.drawing+xml"/>
  <Override PartName="/xl/ctrlProps/ctrlProp31.xml" ContentType="application/vnd.ms-excel.controlproperties+xml"/>
  <Override PartName="/xl/drawings/drawing6.xml" ContentType="application/vnd.openxmlformats-officedocument.drawing+xml"/>
  <Override PartName="/xl/ctrlProps/ctrlProp32.xml" ContentType="application/vnd.ms-excel.controlproperties+xml"/>
  <Override PartName="/xl/drawings/drawing7.xml" ContentType="application/vnd.openxmlformats-officedocument.drawing+xml"/>
  <Override PartName="/xl/ctrlProps/ctrlProp33.xml" ContentType="application/vnd.ms-excel.controlproperties+xml"/>
  <Override PartName="/xl/ctrlProps/ctrlProp34.xml" ContentType="application/vnd.ms-excel.controlproperties+xml"/>
  <Override PartName="/xl/drawings/drawing8.xml" ContentType="application/vnd.openxmlformats-officedocument.drawing+xml"/>
  <Override PartName="/xl/ctrlProps/ctrlProp35.xml" ContentType="application/vnd.ms-excel.controlproperties+xml"/>
  <Override PartName="/xl/drawings/drawing9.xml" ContentType="application/vnd.openxmlformats-officedocument.drawing+xml"/>
  <Override PartName="/xl/ctrlProps/ctrlProp36.xml" ContentType="application/vnd.ms-excel.controlproperties+xml"/>
  <Override PartName="/xl/drawings/drawing10.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omments1.xml" ContentType="application/vnd.openxmlformats-officedocument.spreadsheetml.comments+xml"/>
  <Override PartName="/xl/drawings/drawing11.xml" ContentType="application/vnd.openxmlformats-officedocument.drawing+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fileSharing readOnlyRecommended="1"/>
  <workbookPr showInkAnnotation="0" updateLinks="never" codeName="TämäTyökirja"/>
  <mc:AlternateContent xmlns:mc="http://schemas.openxmlformats.org/markup-compatibility/2006">
    <mc:Choice Requires="x15">
      <x15ac:absPath xmlns:x15ac="http://schemas.microsoft.com/office/spreadsheetml/2010/11/ac" url="L:\"/>
    </mc:Choice>
  </mc:AlternateContent>
  <xr:revisionPtr revIDLastSave="0" documentId="8_{8D76AAD4-8B7A-4CE8-A01A-83D7D35F5633}" xr6:coauthVersionLast="36" xr6:coauthVersionMax="36" xr10:uidLastSave="{00000000-0000-0000-0000-000000000000}"/>
  <bookViews>
    <workbookView xWindow="0" yWindow="0" windowWidth="21570" windowHeight="7080" tabRatio="825" xr2:uid="{00000000-000D-0000-FFFF-FFFF00000000}"/>
  </bookViews>
  <sheets>
    <sheet name="Aloita tästä" sheetId="80" r:id="rId1"/>
    <sheet name="Metatiedot (piiloon)" sheetId="86" state="hidden" r:id="rId2"/>
    <sheet name="Hakijan tiedot" sheetId="1" r:id="rId3"/>
    <sheet name="3v EU-rahoitus" sheetId="99" r:id="rId4"/>
    <sheet name="Siirron saajat" sheetId="100" r:id="rId5"/>
    <sheet name="Yhteistyötahot" sheetId="101" r:id="rId6"/>
    <sheet name="Suunnitelma" sheetId="2" r:id="rId7"/>
    <sheet name="Aikataulu" sheetId="4" r:id="rId8"/>
    <sheet name="Toimien tyypit ja teemat" sheetId="90" r:id="rId9"/>
    <sheet name="Indikaattorit ET 1" sheetId="114" r:id="rId10"/>
    <sheet name="Indikaattorit ET 2" sheetId="115" r:id="rId11"/>
    <sheet name="Indikaattorit ET 3" sheetId="116" r:id="rId12"/>
    <sheet name="Indikaattorit ET 4" sheetId="117" r:id="rId13"/>
    <sheet name="Horisont. periaatteet" sheetId="120" r:id="rId14"/>
    <sheet name="Hankinta" sheetId="121" r:id="rId15"/>
    <sheet name="Budjetin perustiedot" sheetId="16" r:id="rId16"/>
    <sheet name="Ostopalvelut" sheetId="96" r:id="rId17"/>
    <sheet name="Käyttö- ja kiinteä omaisuus" sheetId="85" r:id="rId18"/>
    <sheet name="Muut hankekustannukset" sheetId="97" r:id="rId19"/>
    <sheet name="Hankkeen kustannukset" sheetId="25" r:id="rId20"/>
    <sheet name="Rahoitus" sheetId="109" r:id="rId21"/>
    <sheet name="EU-rahoitusosuus" sheetId="110" r:id="rId22"/>
    <sheet name="Ennakot" sheetId="26" r:id="rId23"/>
    <sheet name="Allekirjoitus" sheetId="122" r:id="rId24"/>
  </sheets>
  <externalReferences>
    <externalReference r:id="rId25"/>
    <externalReference r:id="rId26"/>
  </externalReferences>
  <definedNames>
    <definedName name="N_Erityistavoite" localSheetId="23">[1]Suunnitelma!#REF!</definedName>
    <definedName name="N_Erityistavoite">[2]Suunnitelma!#REF!</definedName>
    <definedName name="N_EUrahoitusosuus" localSheetId="23">'[1]Budjetin perustiedot'!#REF!</definedName>
    <definedName name="N_EUrahoitusosuus">#REF!</definedName>
    <definedName name="N_EUrahoitustieto" localSheetId="23">'[1]Hakijan tiedot'!$B$40</definedName>
    <definedName name="N_EUrahoitustieto">'[2]Hakijan tiedot'!$B$40</definedName>
    <definedName name="N_hankintojenohjeteksti" localSheetId="23">#REF!</definedName>
    <definedName name="N_hankintojenohjeteksti">#REF!</definedName>
    <definedName name="N_Henkilöstökustannusmalli">#REF!</definedName>
    <definedName name="N_Kohdealue">[2]Suunnitelma!#REF!</definedName>
    <definedName name="N_Kohderyhmä">[2]Suunnitelma!#REF!</definedName>
    <definedName name="N_Kustannusarviolisätiedot" localSheetId="23">'[1]Budjetin perustiedot'!$B$12</definedName>
    <definedName name="N_Kustannusarviolisätiedot">#REF!</definedName>
    <definedName name="N_Kustannusmalli" localSheetId="23">'[1]Budjetin perustiedot'!#REF!</definedName>
    <definedName name="N_Kustannusmalli">#REF!</definedName>
    <definedName name="N_Riskiarvio">[2]Suunnitelma!#REF!</definedName>
    <definedName name="N_Sisällysluettelo" localSheetId="23">'[1]Aloita tästä'!#REF!</definedName>
    <definedName name="N_Sisällysluettelo">'[2]Aloita tästä'!#REF!</definedName>
    <definedName name="N_SisältääköArvonlisäveroa" localSheetId="23">'[1]Budjetin perustiedot'!#REF!</definedName>
    <definedName name="N_SisältääköArvonlisäveroa">#REF!</definedName>
    <definedName name="N_Tavoite1Toiminto1Kuvaus">[2]Suunnitelma!#REF!</definedName>
    <definedName name="N_Tavoite1Toiminto2Tulostavoite">[2]Suunnitelma!#REF!</definedName>
    <definedName name="N_Tavoite1Toiminto3" localSheetId="23">[1]Suunnitelma!#REF!</definedName>
    <definedName name="N_Tavoite1Toiminto3">[2]Suunnitelma!#REF!</definedName>
    <definedName name="N_Tavoite1Toiminto3Kuvaus" localSheetId="23">[1]Suunnitelma!#REF!</definedName>
    <definedName name="N_Tavoite1Toiminto3Kuvaus">[2]Suunnitelma!#REF!</definedName>
    <definedName name="N_Tavoite1Toiminto3Tulostavoite" localSheetId="23">[1]Suunnitelma!#REF!</definedName>
    <definedName name="N_Tavoite1Toiminto3Tulostavoite">[2]Suunnitelma!#REF!</definedName>
    <definedName name="N_Tavoite2" localSheetId="23">[1]Suunnitelma!#REF!</definedName>
    <definedName name="N_Tavoite2">[2]Suunnitelma!#REF!</definedName>
    <definedName name="N_Tavoite2Toiminto1" localSheetId="23">[1]Suunnitelma!#REF!</definedName>
    <definedName name="N_Tavoite2Toiminto1">[2]Suunnitelma!#REF!</definedName>
    <definedName name="N_Tavoite2Toiminto1Kuvaus" localSheetId="23">[1]Suunnitelma!#REF!</definedName>
    <definedName name="N_Tavoite2Toiminto1Kuvaus">[2]Suunnitelma!#REF!</definedName>
    <definedName name="N_Tavoite2Toiminto1Tulostavoite" localSheetId="23">[1]Suunnitelma!#REF!</definedName>
    <definedName name="N_Tavoite2Toiminto1Tulostavoite">[2]Suunnitelma!#REF!</definedName>
    <definedName name="N_Tavoite2Toiminto2" localSheetId="23">[1]Suunnitelma!#REF!</definedName>
    <definedName name="N_Tavoite2Toiminto2">[2]Suunnitelma!#REF!</definedName>
    <definedName name="N_Tavoite2Toiminto2Kuvaus" localSheetId="23">[1]Suunnitelma!#REF!</definedName>
    <definedName name="N_Tavoite2Toiminto2Kuvaus">[2]Suunnitelma!#REF!</definedName>
    <definedName name="N_Tavoite2Toiminto2Tulostavoite" localSheetId="23">[1]Suunnitelma!#REF!</definedName>
    <definedName name="N_Tavoite2Toiminto2Tulostavoite">[2]Suunnitelma!#REF!</definedName>
    <definedName name="N_Tavoite2Toiminto3" localSheetId="23">[1]Suunnitelma!#REF!</definedName>
    <definedName name="N_Tavoite2Toiminto3">[2]Suunnitelma!#REF!</definedName>
    <definedName name="N_Tavoite2Toiminto3Kuvaus" localSheetId="23">[1]Suunnitelma!#REF!</definedName>
    <definedName name="N_Tavoite2Toiminto3Kuvaus">[2]Suunnitelma!#REF!</definedName>
    <definedName name="N_Tavoite2Toiminto3Tulostavoite" localSheetId="23">[1]Suunnitelma!#REF!</definedName>
    <definedName name="N_Tavoite2Toiminto3Tulostavoite">[2]Suunnitelma!#REF!</definedName>
    <definedName name="N_Tavoite3" localSheetId="23">[1]Suunnitelma!#REF!</definedName>
    <definedName name="N_Tavoite3">[2]Suunnitelma!#REF!</definedName>
    <definedName name="N_Tavoite3Toiminto1" localSheetId="23">[1]Suunnitelma!#REF!</definedName>
    <definedName name="N_Tavoite3Toiminto1">[2]Suunnitelma!#REF!</definedName>
    <definedName name="N_Tavoite3Toiminto1Kuvaus" localSheetId="23">[1]Suunnitelma!#REF!</definedName>
    <definedName name="N_Tavoite3Toiminto1Kuvaus">[2]Suunnitelma!#REF!</definedName>
    <definedName name="N_Tavoite3Toiminto1Tulostavoite" localSheetId="23">[1]Suunnitelma!#REF!</definedName>
    <definedName name="N_Tavoite3Toiminto1Tulostavoite">[2]Suunnitelma!#REF!</definedName>
    <definedName name="N_Tavoite3Toiminto2" localSheetId="23">[1]Suunnitelma!#REF!</definedName>
    <definedName name="N_Tavoite3Toiminto2">[2]Suunnitelma!#REF!</definedName>
    <definedName name="N_Tavoite3Toiminto2Kuvaus" localSheetId="23">[1]Suunnitelma!#REF!</definedName>
    <definedName name="N_Tavoite3Toiminto2Kuvaus">[2]Suunnitelma!#REF!</definedName>
    <definedName name="N_Tavoite3Toiminto2Tulostavoite" localSheetId="23">[1]Suunnitelma!#REF!</definedName>
    <definedName name="N_Tavoite3Toiminto2Tulostavoite">[2]Suunnitelma!#REF!</definedName>
    <definedName name="N_Tavoite3Toiminto3" localSheetId="23">[1]Suunnitelma!#REF!</definedName>
    <definedName name="N_Tavoite3Toiminto3">[2]Suunnitelma!#REF!</definedName>
    <definedName name="N_Tavoite3Toiminto3Kuvaus" localSheetId="23">[1]Suunnitelma!#REF!</definedName>
    <definedName name="N_Tavoite3Toiminto3Kuvaus">[2]Suunnitelma!#REF!</definedName>
    <definedName name="N_Tavoite3Toiminto3Tulostavoite" localSheetId="23">[1]Suunnitelma!#REF!</definedName>
    <definedName name="N_Tavoite3Toiminto3Tulostavoite">[2]Suunnitelma!#REF!</definedName>
    <definedName name="N_Viestintäsuunnitelma">[2]Suunnitelma!#REF!</definedName>
    <definedName name="N_VälillisetKustannuksetKerroin" localSheetId="23">'[1]Budjetin perustiedot'!#REF!</definedName>
    <definedName name="N_VälillisetKustannuksetKerroin">#REF!</definedName>
    <definedName name="_xlnm.Print_Area" localSheetId="3">'3v EU-rahoitus'!$B$6:$F$34</definedName>
    <definedName name="_xlnm.Print_Area" localSheetId="7">Aikataulu!$B$2:$K$75</definedName>
    <definedName name="_xlnm.Print_Area" localSheetId="23">Allekirjoitus!$B$7:$K$55</definedName>
    <definedName name="_xlnm.Print_Area" localSheetId="15">'Budjetin perustiedot'!$B$4:$C$11</definedName>
    <definedName name="_xlnm.Print_Area" localSheetId="22">Ennakot!$B$3:$D$10</definedName>
    <definedName name="_xlnm.Print_Area" localSheetId="21">'EU-rahoitusosuus'!$B$2:$E$27</definedName>
    <definedName name="_xlnm.Print_Area" localSheetId="2">'Hakijan tiedot'!$B$1:$J$137</definedName>
    <definedName name="_xlnm.Print_Area" localSheetId="14">Hankinta!$B$3:$K$200</definedName>
    <definedName name="_xlnm.Print_Area" localSheetId="19">'Hankkeen kustannukset'!$B$2:$D$25</definedName>
    <definedName name="_xlnm.Print_Area" localSheetId="13">'Horisont. periaatteet'!$B$3:$L$36</definedName>
    <definedName name="_xlnm.Print_Area" localSheetId="9">'Indikaattorit ET 1'!$B$4:$O$67</definedName>
    <definedName name="_xlnm.Print_Area" localSheetId="10">'Indikaattorit ET 2'!$B$6:$L$78</definedName>
    <definedName name="_xlnm.Print_Area" localSheetId="11">'Indikaattorit ET 3'!$B$5:$L$46</definedName>
    <definedName name="_xlnm.Print_Area" localSheetId="12">'Indikaattorit ET 4'!$B$4:$L$35</definedName>
    <definedName name="_xlnm.Print_Area" localSheetId="17">'Käyttö- ja kiinteä omaisuus'!$B$2:$F$23</definedName>
    <definedName name="_xlnm.Print_Area" localSheetId="18">'Muut hankekustannukset'!$B$2:$E$9</definedName>
    <definedName name="_xlnm.Print_Area" localSheetId="16">Ostopalvelut!$B$2:$E$22</definedName>
    <definedName name="_xlnm.Print_Area" localSheetId="20">Rahoitus!$G$4:$J$45</definedName>
    <definedName name="_xlnm.Print_Area" localSheetId="4">'Siirron saajat'!$B$5:$K$104</definedName>
    <definedName name="_xlnm.Print_Area" localSheetId="6">Suunnitelma!$B$2:$L$111</definedName>
    <definedName name="_xlnm.Print_Area" localSheetId="8">'Toimien tyypit ja teemat'!$B$4:$D$12</definedName>
    <definedName name="_xlnm.Print_Area" localSheetId="5">Yhteistyötahot!$B$5:$K$91</definedName>
    <definedName name="Z_4B7031FE_A209_4425_A537_9C5805C2F335_.wvu.PrintArea" localSheetId="2" hidden="1">'Hakijan tiedot'!$B$2:$K$142</definedName>
    <definedName name="Z_4B7031FE_A209_4425_A537_9C5805C2F335_.wvu.PrintArea" localSheetId="9" hidden="1">'Indikaattorit ET 1'!$D$1:$M$57</definedName>
    <definedName name="Z_4B7031FE_A209_4425_A537_9C5805C2F335_.wvu.PrintArea" localSheetId="10" hidden="1">'Indikaattorit ET 2'!$C$1:$J$3</definedName>
    <definedName name="Z_4B7031FE_A209_4425_A537_9C5805C2F335_.wvu.PrintArea" localSheetId="11" hidden="1">'Indikaattorit ET 3'!$C$1:$K$3</definedName>
    <definedName name="Z_4B7031FE_A209_4425_A537_9C5805C2F335_.wvu.PrintArea" localSheetId="12" hidden="1">'Indikaattorit ET 4'!$C$1:$K$3</definedName>
    <definedName name="Z_4B7031FE_A209_4425_A537_9C5805C2F335_.wvu.PrintArea" localSheetId="6" hidden="1">Suunnitelma!$C$2:$M$111</definedName>
  </definedNames>
  <calcPr calcId="191029"/>
  <customWorkbookViews>
    <customWorkbookView name="Mauriala Kristiina SM - Oma näkymä" guid="{4B7031FE-A209-4425-A537-9C5805C2F335}" mergeInterval="0" personalView="1" maximized="1" windowWidth="1916" windowHeight="927" activeSheetId="3"/>
  </customWorkbookViews>
</workbook>
</file>

<file path=xl/calcChain.xml><?xml version="1.0" encoding="utf-8"?>
<calcChain xmlns="http://schemas.openxmlformats.org/spreadsheetml/2006/main">
  <c r="I64" i="121" l="1"/>
  <c r="I67" i="121"/>
  <c r="I24" i="121"/>
  <c r="I27" i="121"/>
  <c r="I103" i="121"/>
  <c r="I106" i="121"/>
  <c r="I143" i="121"/>
  <c r="I146" i="121"/>
  <c r="I183" i="121"/>
  <c r="I186" i="121"/>
  <c r="D6" i="25" l="1"/>
  <c r="J89" i="2" l="1"/>
  <c r="J84" i="2"/>
  <c r="J94" i="2" l="1"/>
  <c r="J99" i="2"/>
  <c r="J33" i="120" l="1"/>
  <c r="J26" i="120"/>
  <c r="J22" i="120"/>
  <c r="C10" i="16" l="1"/>
  <c r="J109" i="2" l="1"/>
  <c r="J104" i="2"/>
  <c r="J79" i="2"/>
  <c r="J75" i="2"/>
  <c r="J72" i="2"/>
  <c r="J68" i="2"/>
  <c r="J65" i="2"/>
  <c r="J61" i="2"/>
  <c r="C2" i="16" l="1"/>
  <c r="J30" i="117" l="1"/>
  <c r="J41" i="116" l="1"/>
  <c r="J73" i="115"/>
  <c r="L61" i="114"/>
  <c r="J29" i="2" l="1"/>
  <c r="J26" i="2"/>
  <c r="I102" i="100" l="1"/>
  <c r="I95" i="100"/>
  <c r="I88" i="100"/>
  <c r="I81" i="100"/>
  <c r="I74" i="100"/>
  <c r="I67" i="100"/>
  <c r="I60" i="100"/>
  <c r="I53" i="100"/>
  <c r="I46" i="100"/>
  <c r="I39" i="100"/>
  <c r="I32" i="100"/>
  <c r="I25" i="100"/>
  <c r="I18" i="100"/>
  <c r="I89" i="101"/>
  <c r="I83" i="101"/>
  <c r="I77" i="101"/>
  <c r="I71" i="101"/>
  <c r="I65" i="101"/>
  <c r="I59" i="101"/>
  <c r="I53" i="101"/>
  <c r="I47" i="101"/>
  <c r="I44" i="101"/>
  <c r="I41" i="101"/>
  <c r="I35" i="101"/>
  <c r="I29" i="101"/>
  <c r="I23" i="101"/>
  <c r="I17" i="101"/>
  <c r="J32" i="109" l="1"/>
  <c r="C9" i="26" l="1"/>
  <c r="C26" i="110"/>
  <c r="H7" i="109"/>
  <c r="H44" i="109"/>
  <c r="B27" i="109"/>
  <c r="C27" i="109"/>
  <c r="D27" i="109"/>
  <c r="E27" i="109"/>
  <c r="F27" i="109"/>
  <c r="B28" i="109"/>
  <c r="C28" i="109"/>
  <c r="D28" i="109"/>
  <c r="E28" i="109"/>
  <c r="F28" i="109"/>
  <c r="B29" i="109"/>
  <c r="C29" i="109"/>
  <c r="D29" i="109"/>
  <c r="E29" i="109"/>
  <c r="F29" i="109"/>
  <c r="B30" i="109"/>
  <c r="C30" i="109"/>
  <c r="D30" i="109"/>
  <c r="E30" i="109"/>
  <c r="F30" i="109"/>
  <c r="B31" i="109"/>
  <c r="C31" i="109"/>
  <c r="D31" i="109"/>
  <c r="E31" i="109"/>
  <c r="F31" i="109"/>
  <c r="C8" i="97"/>
  <c r="C22" i="85"/>
  <c r="C21" i="96"/>
  <c r="I46" i="2" l="1"/>
  <c r="J56" i="2"/>
  <c r="J51" i="2"/>
  <c r="J39" i="2"/>
  <c r="J22" i="2"/>
  <c r="I11" i="100"/>
  <c r="H73" i="4" l="1"/>
  <c r="H67" i="4"/>
  <c r="H61" i="4"/>
  <c r="H55" i="4"/>
  <c r="H49" i="4"/>
  <c r="H43" i="4"/>
  <c r="H37" i="4"/>
  <c r="H31" i="4"/>
  <c r="H25" i="4"/>
  <c r="H13" i="4"/>
  <c r="H19" i="4"/>
  <c r="H7" i="4"/>
  <c r="I11" i="101"/>
  <c r="E2" i="97" l="1"/>
  <c r="D5" i="26"/>
  <c r="B41" i="1"/>
  <c r="B137" i="1"/>
  <c r="D23" i="110" l="1"/>
  <c r="D24" i="110" s="1"/>
  <c r="D22" i="109" l="1"/>
  <c r="D23" i="109"/>
  <c r="D24" i="109"/>
  <c r="D25" i="109"/>
  <c r="D26" i="109"/>
  <c r="D21" i="109"/>
  <c r="F22" i="109"/>
  <c r="F23" i="109"/>
  <c r="F24" i="109"/>
  <c r="F25" i="109"/>
  <c r="F26" i="109"/>
  <c r="F21" i="109"/>
  <c r="E22" i="109"/>
  <c r="E23" i="109"/>
  <c r="E24" i="109"/>
  <c r="E25" i="109"/>
  <c r="E26" i="109"/>
  <c r="E21" i="109"/>
  <c r="F33" i="109" l="1"/>
  <c r="E33" i="109"/>
  <c r="D33" i="109"/>
  <c r="C22" i="109"/>
  <c r="C23" i="109"/>
  <c r="C24" i="109"/>
  <c r="C25" i="109"/>
  <c r="C26" i="109"/>
  <c r="C21" i="109"/>
  <c r="B22" i="109"/>
  <c r="B23" i="109"/>
  <c r="B24" i="109"/>
  <c r="B25" i="109"/>
  <c r="B26" i="109"/>
  <c r="B21" i="109"/>
  <c r="C33" i="109" l="1"/>
  <c r="H36" i="109" s="1"/>
  <c r="B33" i="109"/>
  <c r="H35" i="109" s="1"/>
  <c r="H37" i="109"/>
  <c r="H38" i="109" l="1"/>
  <c r="D8" i="25" l="1"/>
  <c r="E2" i="96"/>
  <c r="F2" i="85" l="1"/>
  <c r="D7" i="25" s="1"/>
  <c r="D5" i="25" s="1"/>
  <c r="D9" i="25" l="1"/>
  <c r="D4" i="25" l="1"/>
  <c r="H4" i="109" s="1"/>
  <c r="I11" i="109" s="1"/>
  <c r="I16" i="109" s="1"/>
  <c r="C25" i="25" l="1"/>
  <c r="D4" i="110" l="1"/>
  <c r="E9" i="110" s="1"/>
  <c r="C8" i="26"/>
  <c r="J40" i="109"/>
  <c r="J41" i="109" s="1"/>
  <c r="E10" i="110" l="1"/>
  <c r="E14" i="110"/>
  <c r="E13" i="110"/>
  <c r="E20" i="110"/>
  <c r="E19" i="110"/>
  <c r="E15" i="110"/>
  <c r="E22" i="110"/>
  <c r="E21" i="110"/>
  <c r="E16" i="110"/>
  <c r="E11" i="110"/>
  <c r="E18" i="110"/>
  <c r="E17" i="110"/>
  <c r="E12" i="110"/>
  <c r="E23" i="110" l="1"/>
  <c r="E24" i="1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Virtanen Sanna SM</author>
  </authors>
  <commentList>
    <comment ref="C1" authorId="0" shapeId="0" xr:uid="{00000000-0006-0000-0F00-000001000000}">
      <text>
        <r>
          <rPr>
            <b/>
            <sz val="9"/>
            <color indexed="81"/>
            <rFont val="Tahoma"/>
            <family val="2"/>
          </rPr>
          <t>Virtanen Sanna SM:</t>
        </r>
        <r>
          <rPr>
            <sz val="9"/>
            <color indexed="81"/>
            <rFont val="Tahoma"/>
            <family val="2"/>
          </rPr>
          <t xml:space="preserve">
mikä tämä on?</t>
        </r>
      </text>
    </comment>
  </commentList>
</comments>
</file>

<file path=xl/sharedStrings.xml><?xml version="1.0" encoding="utf-8"?>
<sst xmlns="http://schemas.openxmlformats.org/spreadsheetml/2006/main" count="833" uniqueCount="522">
  <si>
    <t>Uusi hakemus</t>
  </si>
  <si>
    <t>Hakija</t>
  </si>
  <si>
    <t>Kyllä</t>
  </si>
  <si>
    <t>Ei</t>
  </si>
  <si>
    <t>Muu EU-rahoitus</t>
  </si>
  <si>
    <t>Rahoituslähde/ohjelma:</t>
  </si>
  <si>
    <t xml:space="preserve">Rahoituksen määrä: </t>
  </si>
  <si>
    <t>Hakijaorganisaation nimi:</t>
  </si>
  <si>
    <t>Hakijaorganisaation nimi englanniksi:</t>
  </si>
  <si>
    <t>Yhteistyötahot</t>
  </si>
  <si>
    <t>Ohjausryhmä</t>
  </si>
  <si>
    <t>Yhteistyötahon määritelmä:</t>
  </si>
  <si>
    <t>•Yhteistyötaho osallistuu hankkeen toimintoihin ja voi toteuttaa osan tai osaa niistä.</t>
  </si>
  <si>
    <t>•Yhteistyötahon kustannuksia ei kateta hankkeen varoista.</t>
  </si>
  <si>
    <t>•Yhteistyötaholle ei siirretä EU-rahoitusosuutta.</t>
  </si>
  <si>
    <t>•Yhteistyötaho voi osallistua hankkeen yhteisrahoitukseen.</t>
  </si>
  <si>
    <t>Hankkeen nimi englanniksi</t>
  </si>
  <si>
    <t>AIKATAULU</t>
  </si>
  <si>
    <t>Jakso</t>
  </si>
  <si>
    <t>Jakson aikana toteutettavat toiminnot</t>
  </si>
  <si>
    <t>Hankinnan kohde</t>
  </si>
  <si>
    <t>Hankintayksikkö</t>
  </si>
  <si>
    <t>Onko hankinnasta valitettu markkinaoikeuteen?</t>
  </si>
  <si>
    <t>Avoin menettely</t>
  </si>
  <si>
    <t>Rajoitettu menettely</t>
  </si>
  <si>
    <t>Neuvottelumenettely</t>
  </si>
  <si>
    <t>Suorahankinta</t>
  </si>
  <si>
    <t>Kilpailullinen neuvottelumenettely</t>
  </si>
  <si>
    <t>Puitejärjestely</t>
  </si>
  <si>
    <t>Suunnittelukilpailu</t>
  </si>
  <si>
    <t>Muu menettely</t>
  </si>
  <si>
    <t>Hankintailmoitus</t>
  </si>
  <si>
    <t>Tarjouspyyntö</t>
  </si>
  <si>
    <t>Hankintapäätös</t>
  </si>
  <si>
    <t>Sopimus</t>
  </si>
  <si>
    <t>Muu hankinta-asiakirja</t>
  </si>
  <si>
    <t>Avauspöytäkirja</t>
  </si>
  <si>
    <t>Tyyppi</t>
  </si>
  <si>
    <t>Mikä taho hankkii edellisessä kohdassa kuvatun laitteen, palvelun, rakennuksen tms.?</t>
  </si>
  <si>
    <t>Jos hankinnasta on valitettu markkinaoikeuteen, anna tässä valituksen päivämäärä ja tieto asian käsittelytilanteesta markkinaoikeudessa.</t>
  </si>
  <si>
    <t xml:space="preserve">Hakemukseen on liitettävä seuraavat asiakirjat: </t>
  </si>
  <si>
    <t>Allekirjoitus</t>
  </si>
  <si>
    <t>Paikka</t>
  </si>
  <si>
    <t>Nimen selvennys</t>
  </si>
  <si>
    <t>Päivämäärä</t>
  </si>
  <si>
    <t xml:space="preserve">Hakija voi antaa suostumuksen päätösten sähköiseen tiedoksiantoon. Tällöin päätös annetaan tiedoksi asianomaiselle hakijalle järjestelmän kautta sähköisesti. Sähköisestä tiedoksiannosta säädetään laissa sähköisestä asioinnista viranomaistoiminnassa (13/2003). </t>
  </si>
  <si>
    <t>Hakemuksen allekirjoittavat henkilöt, joilla on organisaation nimenkirjoitusoikeus.</t>
  </si>
  <si>
    <t>Asema organisaatiossa</t>
  </si>
  <si>
    <t>Hakijaorganisaation nimi</t>
  </si>
  <si>
    <t>Hankkeen nimi</t>
  </si>
  <si>
    <t>Lisätietoja:</t>
  </si>
  <si>
    <t>Valitse</t>
  </si>
  <si>
    <t>Sisältävätkö hankkeen kustannukset arvonlisäveroa?</t>
  </si>
  <si>
    <t>EU-rahoitusosuus %</t>
  </si>
  <si>
    <t>Palkan peruste</t>
  </si>
  <si>
    <t>Euroa</t>
  </si>
  <si>
    <t>YHTEENSÄ</t>
  </si>
  <si>
    <t>Selite</t>
  </si>
  <si>
    <t>Rahoitus</t>
  </si>
  <si>
    <t>Yksityinen</t>
  </si>
  <si>
    <t>Julkinen</t>
  </si>
  <si>
    <t>Tarkistusruutu (tämän pitää olla nolla)</t>
  </si>
  <si>
    <t>Hankkeen kustannukset</t>
  </si>
  <si>
    <t>Välittömät kustannukset</t>
  </si>
  <si>
    <t>Välilliset kustannukset</t>
  </si>
  <si>
    <t>VUOSIKOHTAINEN BUDJETOINTI</t>
  </si>
  <si>
    <t>Vuosi</t>
  </si>
  <si>
    <t>Perustelut ennakon hakemiselle</t>
  </si>
  <si>
    <t>Ennakkoa haetaan euroa</t>
  </si>
  <si>
    <t>Turvapaikka-, maahanmuutto- ja kotouttamisrahasto</t>
  </si>
  <si>
    <t>OHJE</t>
  </si>
  <si>
    <t>Aikataulu</t>
  </si>
  <si>
    <t>Ennakot</t>
  </si>
  <si>
    <t>PALAA TÄSTÄ KANSISIVULLE</t>
  </si>
  <si>
    <t>Lomake on kirjoitussuojattu niin, että vain täytettävät kohdat ovat valittavissa ja muokattavissa.</t>
  </si>
  <si>
    <t>Erityistavoite</t>
  </si>
  <si>
    <t>Erityistoimi</t>
  </si>
  <si>
    <t>Hankeavustus</t>
  </si>
  <si>
    <t>Paikallisten ja alueellisten viranomaisten ja kansalaisjärjestöjen toteuttamat kotouttamistoimenpiteet</t>
  </si>
  <si>
    <t>Toimet säilöönoton tehokkaiden vaihtoehtojen kehittämiseksi ja toteuttamiseksi</t>
  </si>
  <si>
    <t>Tuettu vapaaehtoinen paluu ja uudelleenkotouttamisohjelmat ja niihin liittyvät toiminnot</t>
  </si>
  <si>
    <t>Toimenpiteet, jotka on kohdennettu muita heikommassa asemassa oleviin henkilöihin</t>
  </si>
  <si>
    <t>Kolmansissa maissa toteuttavat hankkeet, joilla pyritään torjumaan jäsenvaltioihin kohdistuvaa muuttopainetta</t>
  </si>
  <si>
    <t>Operatiivinen tuki</t>
  </si>
  <si>
    <t xml:space="preserve">Yhteensä </t>
  </si>
  <si>
    <t>Kustannus</t>
  </si>
  <si>
    <t>Ylittääkö hankinta EU-kynnysarvon?</t>
  </si>
  <si>
    <t>Onko kyseessä puolustus- ja turvallisuushankintalain mukainen hankinta?</t>
  </si>
  <si>
    <t>Perustelut valitulle hankintamenettelylle ja muuta tietoa hankinnasta</t>
  </si>
  <si>
    <t>Hankintamenettelypäätös</t>
  </si>
  <si>
    <t>Määritä tässä hankinnan kohde, joka voi olla esim. laite, palvelu tai rakennus.</t>
  </si>
  <si>
    <t>Avustustyypit</t>
  </si>
  <si>
    <t>Hankeavustus (hankinta)</t>
  </si>
  <si>
    <t>Hätäapu</t>
  </si>
  <si>
    <t xml:space="preserve">Onko hankkeelle haettu muuta EU-rahoitusta? </t>
  </si>
  <si>
    <t>Hakijaorganisaation y-tunnus:</t>
  </si>
  <si>
    <t>Hakijaorganisaation postinumero:</t>
  </si>
  <si>
    <t>Hakijaorganisaation postitoimipaikka:</t>
  </si>
  <si>
    <t xml:space="preserve">Hakijaorganisaation yleinen sähköpostiosoite: </t>
  </si>
  <si>
    <t>Hakijaorganisaation www-sivujen osoite:</t>
  </si>
  <si>
    <t>Saako sähköpostiosoitetta käyttää rahaston viestintään?</t>
  </si>
  <si>
    <t>Siirron saajat</t>
  </si>
  <si>
    <t>Siirron saajan 1 nimi:</t>
  </si>
  <si>
    <t>SUUNNITELMA</t>
  </si>
  <si>
    <t>Kyllä/Ei</t>
  </si>
  <si>
    <t>Erityispainopisteet</t>
  </si>
  <si>
    <t>Erityistavoitteet</t>
  </si>
  <si>
    <t>ET1: Turvapaikka- ja vastaanottojärjestelmät</t>
  </si>
  <si>
    <t>ET2: Laillinen muuttoliike ja kotouttaminen</t>
  </si>
  <si>
    <t>ET3: Laittoman muuttoliikkeen torjunta ja paluu</t>
  </si>
  <si>
    <t>Hankkeen aloituspäivämäärä</t>
  </si>
  <si>
    <t>Hankkeen lopetuspäivämäärä</t>
  </si>
  <si>
    <t>Hakemuksen kustannusmalli</t>
  </si>
  <si>
    <t>EU-rahoitusosuus</t>
  </si>
  <si>
    <t>Ostopalvelut</t>
  </si>
  <si>
    <t>Käyttö- ja kiinteä omaisuus</t>
  </si>
  <si>
    <t>Muut hankekustannukset</t>
  </si>
  <si>
    <t>Muu rahoitus</t>
  </si>
  <si>
    <t>Avustusta hakeva organisaatio</t>
  </si>
  <si>
    <t>Siirron saajan 2 nimi:</t>
  </si>
  <si>
    <t>Suunnitelma</t>
  </si>
  <si>
    <t>Tukitoimikoodit</t>
  </si>
  <si>
    <t>Toimityyppikoodit</t>
  </si>
  <si>
    <t>Suunnitelma-välilehti</t>
  </si>
  <si>
    <t>Aikataulu-välilehti</t>
  </si>
  <si>
    <t>Budjetin perustiedot-välilehti</t>
  </si>
  <si>
    <t>Ostopalvelut-välilehti</t>
  </si>
  <si>
    <t>Muut hankekustannukset-välilehti</t>
  </si>
  <si>
    <t>Ennakot-välilehti</t>
  </si>
  <si>
    <t>Korjattu / täydennetty hakemus</t>
  </si>
  <si>
    <t>Jos hanke käynnistetään ennen avustuspäätöstä, esitä perustelut tässä.</t>
  </si>
  <si>
    <t>Hakijaorganisaation yleinen puhelinnumero:</t>
  </si>
  <si>
    <t>Kustannusmallit</t>
  </si>
  <si>
    <t>Euro</t>
  </si>
  <si>
    <t>Rahoitus yhteensä (EU-rahoitus + omarahoitus + muu rahoitus)</t>
  </si>
  <si>
    <t>Ajanjakso</t>
  </si>
  <si>
    <t xml:space="preserve">Siirron saaja </t>
  </si>
  <si>
    <t>Hankkeen kustannukset yhteensä vähennettynä tuotoilla</t>
  </si>
  <si>
    <t xml:space="preserve">Onko hankkeelle myönnetty muuta EU-rahoitusta? </t>
  </si>
  <si>
    <t>Hakijaorganisaation postiosoite:</t>
  </si>
  <si>
    <t xml:space="preserve">Ilmoita tahot (ei henkilöiden nimiä), jotka suunnitellaan kutsuttavan ohjausryhmään </t>
  </si>
  <si>
    <t>Ei painopistealuetta</t>
  </si>
  <si>
    <t>Hankkeen toimet eivät liity mihinkään näistä</t>
  </si>
  <si>
    <t>Hankkeen tiivistelmä</t>
  </si>
  <si>
    <t>Hankkeen päämäärä</t>
  </si>
  <si>
    <t>Hankkeen kohderyhmä</t>
  </si>
  <si>
    <t>Siirron saajan 3 nimi:</t>
  </si>
  <si>
    <t>Siirron saajan 4 nimi:</t>
  </si>
  <si>
    <t>Siirron saajan 5 nimi:</t>
  </si>
  <si>
    <t>Siirron saajan 6 nimi:</t>
  </si>
  <si>
    <t>Siirron saajan 7 nimi:</t>
  </si>
  <si>
    <t>Siirron saajan 8 nimi:</t>
  </si>
  <si>
    <t>Siirron saajan 9 nimi:</t>
  </si>
  <si>
    <t>Siirron saajan 10 nimi:</t>
  </si>
  <si>
    <t>Siirron saajan 11 nimi:</t>
  </si>
  <si>
    <t>Siirron saajan 12 nimi:</t>
  </si>
  <si>
    <t>Siirron saajan 13 nimi:</t>
  </si>
  <si>
    <t>Siirron saajan 14 nimi:</t>
  </si>
  <si>
    <t>ET 1: 001 Vastaanotto-olosuhteet</t>
  </si>
  <si>
    <t>ET 1: 002 Turvapaikkakäytännöt</t>
  </si>
  <si>
    <t>001 Kansallisten strategioiden kehittäminen</t>
  </si>
  <si>
    <t>002 Valmiuksen kehittäminen</t>
  </si>
  <si>
    <t>003 Kolmansien maiden kansalaisten koulutus</t>
  </si>
  <si>
    <t>004 Tilastollisten välineiden, menetelmien ja indikaattoreiden kehittäminen</t>
  </si>
  <si>
    <t>005 Tietojen ja parhaiden käytänteiden vaihto</t>
  </si>
  <si>
    <t>006 Jäsenvaltioiden yhteyset toimet/operaatiot</t>
  </si>
  <si>
    <t>007 Kampanjat ja tiedotus</t>
  </si>
  <si>
    <t>008 Asiantuntijoiden vaihto ja tilapäinen siirto</t>
  </si>
  <si>
    <t>009 Tutkimukset, pilottihankkeet, riskienarviointi</t>
  </si>
  <si>
    <t>010 Valmistelu- ja seurantatoimet, hallinnolliset ja tekniset toimet</t>
  </si>
  <si>
    <t>011 Apu- ja tukipalveluiden tarjoaminen kolmansien maiden kansalaisille</t>
  </si>
  <si>
    <t>012 Infrastruktuuri</t>
  </si>
  <si>
    <t>013 Välineistö</t>
  </si>
  <si>
    <t>ET 1: 004 Lasten asema muuttoliikkeessä</t>
  </si>
  <si>
    <t>ET 1: 003 Unionin säännöstön täytäntöönpano</t>
  </si>
  <si>
    <t>ET 1: 005 Henkilöt, joilla on erityisiä vastaanottoon ja menettelyihin liittyviä tarpeita</t>
  </si>
  <si>
    <t>ET 1: 006 Uudelleensijoittaminen tai humanitaarinen maahanpääsy</t>
  </si>
  <si>
    <t>ET 1: 007 Jäsenvaltioiden väliseen yhteisvastuuseen tähtäävät toimet</t>
  </si>
  <si>
    <t>ET 1: 008 Operatiivinen tuki</t>
  </si>
  <si>
    <t>ET 2: 001 Kotouttamisstrategioiden kehittäminen</t>
  </si>
  <si>
    <t>ET 2: 002 Ihmiskaupan uhrit</t>
  </si>
  <si>
    <t>ET 2: 003 Kotouttamistoimenpiteet – tiedotus ja orientaatio, keskitetyt asiointipisteet</t>
  </si>
  <si>
    <t>ET 2: 004 Kotouttamistoimenpiteet – kielikoulutus</t>
  </si>
  <si>
    <t>ET 2: 005 Kotouttamistoimenpiteet – kansalaistaitokurssit ja muu koulutus</t>
  </si>
  <si>
    <t>ET 2: 006 Kotouttamistoimenpiteet – esittely, osallistuminen, yhteydenpito vastaanottavan yhteiskunnan kanssa</t>
  </si>
  <si>
    <t>ET 2: 007 Kotouttamistoimenpiteet – perustarpeet</t>
  </si>
  <si>
    <t>ET 2: 008 Lähtöä edeltävät toimenpiteet</t>
  </si>
  <si>
    <t>ET 2: 009 Liikkuvuusjärjestelyt</t>
  </si>
  <si>
    <t>ET 2: 010 Laillisen oleskeluluvan saaminen</t>
  </si>
  <si>
    <t>ET 2: 011 Operatiivinen tuki</t>
  </si>
  <si>
    <t>ET 2: 012 Haavoittuvassa asemassa olevat henkilöt, mukaan lukien ilman huoltajaa olevat alaikäiset</t>
  </si>
  <si>
    <t>ET 3: 001 Vaihtoehdot säilöönotolle</t>
  </si>
  <si>
    <t>ET 3: 002 Vastaanoton/säilöönoton olosuhteet</t>
  </si>
  <si>
    <t xml:space="preserve">ET 3: 003 Palauttamismenettelyt </t>
  </si>
  <si>
    <t xml:space="preserve">ET 3: 004 Avustettu vapaaehtoinen paluu </t>
  </si>
  <si>
    <t>ET 3: 005 Uudelleenkotoutumista koskeva apu</t>
  </si>
  <si>
    <t>ET 3: 006 Muutto/palautustoimet</t>
  </si>
  <si>
    <t>ET 3: 007 Pakkoon perustuvan paluun valvontajärjestelmä</t>
  </si>
  <si>
    <t>ET 3: 008 Muita heikommassa asemassa olevat henkilöt / ilman huoltajaa saapuvat alaikäiset</t>
  </si>
  <si>
    <t>ET 3: 009 Toimenpiteet, joilla puututaan laittoman muuttoliikkeen kannustimiin</t>
  </si>
  <si>
    <t>ET 3: 010 Operatiivinen tuki</t>
  </si>
  <si>
    <t>Toimenpiteet, jotka on kohdennettu haavoittuvassa asemassa oleviin henkilöihin ja sellaisiin kansainvälistä suojelua hakeviin henkilöihin, joilla on erityisiä vastaanottoon tai menettelyihin liittyviä tarpeita, myös toimenpiteet, joilla varmistetaan alaikäisten, erityisesti ilman huoltajaa saapuvien alaikäisten, tehokas suojelu muun muassa sellaisten vaihtoehtoisten hoitojärjestelmien avulla, jotka eivät kuulu laitoshoidon piiriin.</t>
  </si>
  <si>
    <t>Hankkeen riskiarvio</t>
  </si>
  <si>
    <t>Hankkeen vaikutukset ja vaikuttavuus</t>
  </si>
  <si>
    <t>Yhteistyötahon 1 nimi:</t>
  </si>
  <si>
    <t>Onko hankkeella yhteistyötahoja?</t>
  </si>
  <si>
    <t>Hankintamenettelyt</t>
  </si>
  <si>
    <t>Valitse käytettävä hankintamenettely</t>
  </si>
  <si>
    <t>Yhteistyötahon 2 nimi:</t>
  </si>
  <si>
    <t>Yhteistyötahon 14 nimi:</t>
  </si>
  <si>
    <t>Yhteistyötahon 13 nimi:</t>
  </si>
  <si>
    <t>Yhteistyötahon 12 nimi:</t>
  </si>
  <si>
    <t>Yhteistyötahon 11 nimi:</t>
  </si>
  <si>
    <t>Yhteistyötahon 10 nimi:</t>
  </si>
  <si>
    <t>Yhteistyötahon 9 nimi:</t>
  </si>
  <si>
    <t>Yhteistyötahon 8 nimi:</t>
  </si>
  <si>
    <t>Yhteistyötahon 6 nimi:</t>
  </si>
  <si>
    <t>Yhteistyötahon 5 nimi:</t>
  </si>
  <si>
    <t>Yhteistyötahon 4 nimi:</t>
  </si>
  <si>
    <t>Yhteistyötahon 3 nimi:</t>
  </si>
  <si>
    <t xml:space="preserve">Hankkeen taustatilanteen ja tarpeen kuvaus </t>
  </si>
  <si>
    <t>Nimi</t>
  </si>
  <si>
    <t>Välilliset kustannukset -kerroin</t>
  </si>
  <si>
    <t>Voit siirtyä muokattavasta kentästä toiseen painamalla enter- tai sarkainnäppäintä.</t>
  </si>
  <si>
    <t xml:space="preserve">• Jos avustuksen hakija on  yksityisoikeudellinen oikeushenkilö, on sen lisäksi toimitettava kaksi viimeisintä tilinpäätöstä, jotka sisältävät taseen, tuloslaskelman ja toimintakertomuksen.  </t>
  </si>
  <si>
    <t>Yhteyshenkilön nimi</t>
  </si>
  <si>
    <t>Yhteyshenkilön puhelinnumero</t>
  </si>
  <si>
    <t>Yhteyshenkilön sähköpostiosoite</t>
  </si>
  <si>
    <t>Varayhteyshenkilön nimi</t>
  </si>
  <si>
    <t>Varahteyshenkilön puhelinnumero</t>
  </si>
  <si>
    <t>Varayhteyshenkilön sähköpostiosoite</t>
  </si>
  <si>
    <t>Korotettuun EU-rahoitukseen oikeuttavat toimet</t>
  </si>
  <si>
    <t xml:space="preserve">EU-rahoitusosuus on lähtökohtaisesti 75 %. Jos hankkeen toimet kohdistuvat johonkin näistä toimista, hankkeelle voidaan hakea korotettua EU-rahoitusta, joka on enintään 90 %. 
</t>
  </si>
  <si>
    <t>Menettelyä ei ole vielä päätetty</t>
  </si>
  <si>
    <t xml:space="preserve">Lisätietoja hakemuksen kustannusarvioon liittyen. </t>
  </si>
  <si>
    <t>Euroa (€)</t>
  </si>
  <si>
    <t>Käyttöaste hankkeessa (%)</t>
  </si>
  <si>
    <t>Vakuutan/vakuutamme hakemuksen tiedot oikeiksi.</t>
  </si>
  <si>
    <t>3v EU-rahoitus-välilehti</t>
  </si>
  <si>
    <t>HAKIJAN VIIMEISEN KOLMEN VUODEN AIKANA SAAMA EU-RAHOITUS</t>
  </si>
  <si>
    <t>EU-rahoitus €</t>
  </si>
  <si>
    <t>YHTEISTYÖTAHOT</t>
  </si>
  <si>
    <t>Yhteistyötahot-välilehti</t>
  </si>
  <si>
    <t>Siirron saajat-välilehti</t>
  </si>
  <si>
    <t>SIIRRON SAAJAT</t>
  </si>
  <si>
    <t>INDIKAATTORIT - ERITYISTAVOITE 1</t>
  </si>
  <si>
    <t>INDIKAATTORIT - ERITYISTAVOITE 2</t>
  </si>
  <si>
    <t>INDIKAATTORIT - ERITYISTAVOITE 3</t>
  </si>
  <si>
    <t>Indikaattorit et 1 -välilehti</t>
  </si>
  <si>
    <t>Indikaattorit et 2-välilehti</t>
  </si>
  <si>
    <t>Indikaattorit et 3-välilehti</t>
  </si>
  <si>
    <t>KUSTANNUSARVION PERUSTIEDOT</t>
  </si>
  <si>
    <t>KUSTANNUSLAJI - OSTOPALVELUT</t>
  </si>
  <si>
    <t>Hankkeen kustannukset-välilehti</t>
  </si>
  <si>
    <t>YHTEENVETO HANKKEEN KUSTANNUKSISTA</t>
  </si>
  <si>
    <t>ENNAKOT</t>
  </si>
  <si>
    <t xml:space="preserve">HAKEMUKSEN ALLEKIRJOITUS </t>
  </si>
  <si>
    <t>Allekirjoitus-välilehti</t>
  </si>
  <si>
    <t>Aikatauluta hanke 3-6 kuukauden jaksoissa.</t>
  </si>
  <si>
    <t xml:space="preserve">Minkään indikaattoreista ei ennakoida soveltuvan hankkeeseen. 
</t>
  </si>
  <si>
    <t>Valitse tämä jos hanketoiminnan ei ennakoida tuottavan ohjelman indikaattoreilla mitattavia tuloksia.</t>
  </si>
  <si>
    <t>Hankintojen lukumäärä</t>
  </si>
  <si>
    <t>TÄMÄ VÄLILEHTI PIILOSSA HAKIJOILTA</t>
  </si>
  <si>
    <t>Organisaatio</t>
  </si>
  <si>
    <t>Julkinen vai yksityinen</t>
  </si>
  <si>
    <t>Määrä</t>
  </si>
  <si>
    <t>Siirron saaja</t>
  </si>
  <si>
    <t>Julkinen rahoitus</t>
  </si>
  <si>
    <t>Yksityinen rahoitus</t>
  </si>
  <si>
    <t>Omarahoitus</t>
  </si>
  <si>
    <t xml:space="preserve">EU-rahoitusosuus </t>
  </si>
  <si>
    <t>Muu rahoittaja</t>
  </si>
  <si>
    <t xml:space="preserve">Hankkeen tuottojen erittely </t>
  </si>
  <si>
    <t>Hakijan omarahoitus</t>
  </si>
  <si>
    <t>Siirron saajan omarahoitus</t>
  </si>
  <si>
    <t>Siirron saaja 1</t>
  </si>
  <si>
    <t>Siirron saaja 2</t>
  </si>
  <si>
    <t>Rahoituksen yhteenveto hallintoviranomaista varten</t>
  </si>
  <si>
    <t>Rahoittaja</t>
  </si>
  <si>
    <t xml:space="preserve">Hankkeen omarahoitus ja muu rahoitus </t>
  </si>
  <si>
    <t>HANKKEEN KUSTANNUKSET</t>
  </si>
  <si>
    <t>%</t>
  </si>
  <si>
    <t>Siirron saaja 3</t>
  </si>
  <si>
    <t>€</t>
  </si>
  <si>
    <t xml:space="preserve">Avustuksen saajalle jäävä EU-rahoitusosuus </t>
  </si>
  <si>
    <t xml:space="preserve">Siirron saajalle siirrettävä EU-rahoitusosuus </t>
  </si>
  <si>
    <t>Siirron saaja 4</t>
  </si>
  <si>
    <t>Siirron saaja 5</t>
  </si>
  <si>
    <t>Siirron saaja 6</t>
  </si>
  <si>
    <t>Siirron saaja 7</t>
  </si>
  <si>
    <t>Siirron saaja 8</t>
  </si>
  <si>
    <t>Siirron saaja 9</t>
  </si>
  <si>
    <t>Siirron saaja 10</t>
  </si>
  <si>
    <t>Siirron saaja 11</t>
  </si>
  <si>
    <t>Siirron saaja 12</t>
  </si>
  <si>
    <t>Siirron saaja 13</t>
  </si>
  <si>
    <t>Siirron saaja 14</t>
  </si>
  <si>
    <t>SIIRRON SAAJILLE SIIRRETTÄVÄN EU-RAHOITUSOSUUDEN ERITTELY</t>
  </si>
  <si>
    <t>Rahoitus-välilehti</t>
  </si>
  <si>
    <t>EU-rahoitusosuus-välilehti</t>
  </si>
  <si>
    <t>Hakemus</t>
  </si>
  <si>
    <t>Onko hakijaorganisaatio saanut EU-rahoitusta viimeisen kolmen vuoden aikana?</t>
  </si>
  <si>
    <t>Anna tarvittaessa lisätietoja haetusta tai myönnetystä EU-rahoituksesta.</t>
  </si>
  <si>
    <t>Hakijan tiedot -välilehti</t>
  </si>
  <si>
    <r>
      <t xml:space="preserve">Alla olevista välilehtien nimistä </t>
    </r>
    <r>
      <rPr>
        <sz val="12"/>
        <color theme="1"/>
        <rFont val="Arial"/>
        <family val="2"/>
      </rPr>
      <t>pääset</t>
    </r>
    <r>
      <rPr>
        <sz val="12"/>
        <rFont val="Arial"/>
        <family val="2"/>
      </rPr>
      <t xml:space="preserve"> siirtymään kyseiselle välilehdelle.</t>
    </r>
  </si>
  <si>
    <t>Hakijan tiedot</t>
  </si>
  <si>
    <t>3v EU-rahoitus</t>
  </si>
  <si>
    <t>Indikaattorit ET 1</t>
  </si>
  <si>
    <t>Käytännön vinkkejä:</t>
  </si>
  <si>
    <t>Rahoittajatyypit</t>
  </si>
  <si>
    <t>Hakulomakkeen välilehdet</t>
  </si>
  <si>
    <t>Indikaattorit ET 2</t>
  </si>
  <si>
    <t>Indikaattorit ET 3</t>
  </si>
  <si>
    <t>Hankinta-välilehti</t>
  </si>
  <si>
    <t xml:space="preserve">Hankinta </t>
  </si>
  <si>
    <t>Yhteistyötahon rooli hankkeessa ja hakemuksen valmistelussa:</t>
  </si>
  <si>
    <t>Siirron saajan rooli hankkeessa ja hakemuksen valmistelussa:</t>
  </si>
  <si>
    <t>Hankkeen viestintäsuunnitelma</t>
  </si>
  <si>
    <t>Erityisten teemojen koodit</t>
  </si>
  <si>
    <t>001 Yhteistyö kolmansien maiden kanssa</t>
  </si>
  <si>
    <t>002 Kolmansissa maissa toteutettavat toimet tai kolmansiin maihin liittyvät toimet</t>
  </si>
  <si>
    <t>003 Ei mikään edellä mainituista</t>
  </si>
  <si>
    <t>Hankekoodit-välilehti</t>
  </si>
  <si>
    <t>O.1.1.1 joista oikeudellista apua saaneiden osallistujien määrä</t>
  </si>
  <si>
    <t xml:space="preserve">O.1.1.2 joista apua saaneiden haavoittuvassa asemassa olevien osallistujien määrä </t>
  </si>
  <si>
    <t>O.1.3.1 joista ilman huoltajaa saapuville alaikäisille tarkoitettujen äskettäin avattujen paikkojen määrä</t>
  </si>
  <si>
    <t>O.2.6 Liikkuvuusjärjestelyistä hyötyvien osallistujien määrä.</t>
  </si>
  <si>
    <t>O.1.1 Tukea saaneiden osallistujien määrä, erikseen täsmentäen</t>
  </si>
  <si>
    <t>O.1.2 Koulutustoimiin osallistujien määrä</t>
  </si>
  <si>
    <t>O.1.4 Korjattujen tai kunnostettujen, unionin säännöstön mukaisten paikkojen määrä vastaanottoinfrastruktuurissa, erikseen täsmentäen</t>
  </si>
  <si>
    <t>O.1.4.1 joista ilman huoltajaa saapuville alaikäisille tarkoitettujen korjattujen tai kunnostettujen paikkojen määrä</t>
  </si>
  <si>
    <t>R.1.5 Niiden osallistujien määrä, jotka katsovat, että koulutuksesta on hyötyä heidän työlleen.</t>
  </si>
  <si>
    <t>R.1.6 Niiden osallistujien määrä, jotka raportoivat kolmen kuukauden kuluttua koulutuksesta, että he käyttävät koulutuksessa hankkimiaan taitoja ja osaamista.</t>
  </si>
  <si>
    <t>R.1.7 Niiden henkilöiden määrä, joihin on sovellettu säilöönoton vaihtoehtoja, erikseen täsmentäen</t>
  </si>
  <si>
    <t>R.1.7.1 niiden ilman huoltajaa saapuneiden alaikäisten määrä, joihin on sovellettu säilöönoton vaihtoehtoja;</t>
  </si>
  <si>
    <t>R.1.7.2 niiden perheiden määrä, joihin on sovellettu säilöönoton vaihtoehtoja;</t>
  </si>
  <si>
    <t>R.2.11 Niiden osallistujien määrä, jotka hakivat pitkään oleskelleen ulkomaalaisen asemaa.</t>
  </si>
  <si>
    <t>R.2.10  Niiden osallistujien määrä, jotka hakivat kolmannessa maassa hankkimansa pätevyyden tai ammattitaidon tunnustamista tai arviointia.Niiden osallistujien määrä, jotka hakivat kolmannessa maassa hankkimansa pätevyyden tai ammattitaidon tunnustamista tai arviointia.</t>
  </si>
  <si>
    <t xml:space="preserve">R.2.9 Niiden osallistujien määrä, jotka ilmoittivat pitävänsä toimea kotoutumisensa kannalta hyödyllisenä. </t>
  </si>
  <si>
    <t>R.2.8 Niiden kielikursseille osallistuneiden henkilöiden määrä, joiden vastaanottavan maan kielessä saavuttama taitotaso on kielikurssin päättyessä parantunut kieliä koskevan yhteisen eurooppalaisen viitekehyksen tai vastaavan kansallisen viitekehyksen mukaan vähintään yhdellä tasolla.</t>
  </si>
  <si>
    <t>R.2.7 Sellaisten kotouttamishankkeiden määrä, joissa tuensaajia ovat paikallis- ja alueviranomaiset.</t>
  </si>
  <si>
    <t>O.2.5 Niiden osallistujien määrä, jotka saavat tietoa tai apua perheenyhdistämisen hakemiseen.</t>
  </si>
  <si>
    <t xml:space="preserve">O.2.4 Niiden tietopakettien ja -kampanjoiden määrä, joilla lisätään laillisten unioniin suuntautuvien muuttoliikekanavien tuntemusta. </t>
  </si>
  <si>
    <t>O.2.3.3 henkilökohtaista ammatillista ohjausta saaneiden osallistujien määrä.</t>
  </si>
  <si>
    <t>O.2.3.2  kansalaistaidon kurssille osallistuneiden henkilöiden määrä;</t>
  </si>
  <si>
    <t>O.2.3.1 kielikurssille osallistuneiden henkilöiden määrä;</t>
  </si>
  <si>
    <t>O.2.3 Tukea saaneiden osallistujien määrä, erikseen täsmentäen</t>
  </si>
  <si>
    <t>O.2.2 Niiden paikallisten ja alueellisten viranomaisen määrä, joita on tuettu kotouttamistoimenpiteiden toteuttamisessa.</t>
  </si>
  <si>
    <t>O.2.1 Lähtöä edeltäviin toimenpiteisiin osallistuneiden henkilöiden määrä.</t>
  </si>
  <si>
    <t>O.3.1 Koulutustoimiin osallistujien määrä.</t>
  </si>
  <si>
    <t xml:space="preserve">O.3.2 Hankittujen välineiden määrä, mukaan lukien hankittujen tai päivitettyjen tieto- ja viestintäteknisten järjestelmien määrä. </t>
  </si>
  <si>
    <t>O.3.3 Uudelleenkotoutumista koskevaa apua saaneiden palaajien määrä.</t>
  </si>
  <si>
    <t>O.3.4 Paikkojen määrä perustetuissa säilöönottokeskuksissa.</t>
  </si>
  <si>
    <t>O.3.5  Paikkojen määrä korjatuissa tai kunnostetuissa säilöönottokeskuksissa.</t>
  </si>
  <si>
    <t>R.3.6 Vapaaehtoisesti palanneiden henkilöiden määrä.</t>
  </si>
  <si>
    <t>R.3.7  Maasta poistettujen henkilöiden määrä.</t>
  </si>
  <si>
    <t>R.3.8 Niiden palaajien määrä, joihin on sovellettu säilöönoton vaihtoehtoja.</t>
  </si>
  <si>
    <t>Kuvaile hankkeen taustatilannetta. Mihin haasteeseen, ongelmaan tai tarpeeseen hankkeella haetaan ratkaisua? Miten tarve on kartoitettu tai tullut esiin? Mihin kohderyhmään haasteet tai tarpeet liittyvät? Miten hankkeen valmistelussa on varmistettu yhteistyö sidosryhmien kanssa ja kumppanuuden toteutuminen? Miten on huomioitu mahdollisen aiemman hanketoiminnan tulokset?</t>
  </si>
  <si>
    <t>Määritä hankkeen kohderyhmä eli tahot tai henkilöt, joihin hankkeen toimenpiteet kohdistuvat. Arvioi hankkeessa tavoiteltavan kohderyhmän koko. Määritä myös hankkeen lopulliset hyödynsaajat, jotka hyötyvät hankkeella aikaansaaduista vaikutuksista. Miten hankkeen kohderyhmää on osallistettu hankkeen suunnitteluun? Miten varmistetaan kohderyhmän tavoittaminen hankkeessa?</t>
  </si>
  <si>
    <r>
      <t>Mikä on hankkeen päämäärä? Minkälaista</t>
    </r>
    <r>
      <rPr>
        <sz val="12"/>
        <rFont val="Arial"/>
        <family val="2"/>
      </rPr>
      <t xml:space="preserve"> taustatilanteeseen ja tarpeeseen liittyvää pitkän aikavälin muutosvaikutusta hankkeella tavoitellaan? 
</t>
    </r>
  </si>
  <si>
    <t>Indikaattorit et 4-välilehti</t>
  </si>
  <si>
    <t>INDIKAATTORIT - ERITYISTAVOITE 4</t>
  </si>
  <si>
    <t>Jäsenvaltiosta toiseen siirrettyjen kansainvälistä suojelua hakevien tai saavien hakijoiden määrä.</t>
  </si>
  <si>
    <t>R.4.3.</t>
  </si>
  <si>
    <t>O.4.2. Lähtöä edeltävää tukea saaneiden osallistujien määrä.</t>
  </si>
  <si>
    <t>O.4.1. Koulutukseen osallistuneen henkilöstön määrä</t>
  </si>
  <si>
    <t>R.4.4. Uudelleensijoitettujen henkilöiden määrä.</t>
  </si>
  <si>
    <t xml:space="preserve">R.4.5. Humanitaarisen maahanpääsyn nojalla maahan päässeiden henkilöiden määrä.
</t>
  </si>
  <si>
    <t>ET4: Yhteisvastuu ja oikeudenmukainen vastuunjako</t>
  </si>
  <si>
    <t>ET 4: 001 Siirrot toiseen jäsenvaltioon (”uudelleensijoittaminen”)</t>
  </si>
  <si>
    <t>ET 4: 002 Jäsenvaltion toiselle jäsenvaltiolle antama tuki, mukaan lukien EASOlle tarjottava tuki</t>
  </si>
  <si>
    <t>ET 4: 003 Uudelleensijoittaminen (19 artikla)</t>
  </si>
  <si>
    <t>ET 4: 004 Humanitaarinen maahanpääsy (19 artikla)</t>
  </si>
  <si>
    <t>ET 4: 005 Jäsenvaltion toiselle jäsenvaltiolle antama tuki vastaanottoinfrastruktuurin osalta</t>
  </si>
  <si>
    <t>ET 4: 006 Operatiivinen tuki</t>
  </si>
  <si>
    <t>Indikaattorit ET 4</t>
  </si>
  <si>
    <t xml:space="preserve">Jos on, mistä rahoituslähteestä/-ohjelmasta, mille ajanjaksolle ja kuinka paljon? </t>
  </si>
  <si>
    <t>Rahoituslähde/-ohjelma:</t>
  </si>
  <si>
    <t>Jos vastaat kyllä, täytä tiedot "3v EU-rahoitus" välilehdelle tai toimita lista EU-rahoituksesta liitteenä.</t>
  </si>
  <si>
    <t>Rahoituslähde/-ohjelma</t>
  </si>
  <si>
    <t>Jos on, mistä rahoituslähteestä/-ohjelmasta, mille ajanjaksolle ja kuinka paljon?</t>
  </si>
  <si>
    <t>KUSTANNUSLAJI - KÄYTTÖOMAISUUS JA KIINTEÄ OMAISUUS</t>
  </si>
  <si>
    <t>KUSTANNUSLAJI - MUUT HANKEKUSTANNUKSET</t>
  </si>
  <si>
    <t xml:space="preserve">näkyy siinä myös siihen mennessä kirjoitettujen merkkien määrä. </t>
  </si>
  <si>
    <t>Kuvaile, miten ja missä hankkeen vaikutukset näkyvät lyhyellä tai pitkällä aikavälillä. Kuvaile hankkeen tuottama pidemmän aikavälin vaikuttavuus hankkeen kohderyhmän, hyödynsaajien ja koko toimialan näkökulmasta.  Mitä muutoksia hanke saa aikaan nykytilaan verrattuna? Mikä on hankkeen lisäarvo?</t>
  </si>
  <si>
    <t>Jos vastaat kyllä, täytä tiedot yhteistyötahoista välilehdelle "Yhteistyötahot".</t>
  </si>
  <si>
    <t>Perustele valinta. Miten hanke toteuttaa korkeampaan tukeen oikeuttavia toimia? Liittyvätkö kaikki hankkeen toiminnot näihin toimiin?</t>
  </si>
  <si>
    <t>Onko hankkeella siirron saajia? Jos vastaat kyllä, täytä tiedot siirron saajista välilehdelle "Siirron saajat".</t>
  </si>
  <si>
    <t>Tosiasialliset kustannukset</t>
  </si>
  <si>
    <t>Yksikkökustannukset</t>
  </si>
  <si>
    <t>Ei palkkakustannuksia</t>
  </si>
  <si>
    <t>Jos hakija on yksityisoikeudellinen tai julkisoikeudellinen oikeushenkilö, tulee hakemuksessa antaa selvitys rahanpesun ja terrorismin rahoittamisen estämisestä annetun lain (444/2017) 5 ja 7  §:n mukaisista tosiasiallisista omistajista ja edunsaajista. Hakijan ollessa viranomainen kohtaa ei tarvitse täyttää.</t>
  </si>
  <si>
    <t>Valitse käytettävä hankintamenettely, jos siitä on tehty päätös.</t>
  </si>
  <si>
    <t>Valittu hankintamenettely pitää aina perustella. Voit lisäksi kuvailla hankintaprosessia vapaamuotoisesti. Jos hankinta on tehty, ilmoita toimittaja tässä.</t>
  </si>
  <si>
    <t xml:space="preserve">Valitse käytettävä hankintamenettely, jos siitä on tehty päätös. </t>
  </si>
  <si>
    <t>1. Hankinnat (kansallisen ja EU-kynnysarvon ylittävät sekä puolustus- ja turvallisuushankintalain mukaiset hankinnat)</t>
  </si>
  <si>
    <r>
      <t>Ylittääkö hankinta kansallisen kynnysarvon?</t>
    </r>
    <r>
      <rPr>
        <b/>
        <sz val="12"/>
        <rFont val="Arial"/>
        <family val="2"/>
      </rPr>
      <t xml:space="preserve">  </t>
    </r>
  </si>
  <si>
    <t>2. Hankinnat (kansallisen ja EU-kynnysarvon ylittävät sekä puolustus- ja turvallisuushankintalain mukaiset hankinnat)</t>
  </si>
  <si>
    <r>
      <t>Ylittääkö hankinta kansallisen kynnysarvon?</t>
    </r>
    <r>
      <rPr>
        <b/>
        <sz val="12"/>
        <rFont val="Arial"/>
        <family val="2"/>
      </rPr>
      <t xml:space="preserve"> </t>
    </r>
  </si>
  <si>
    <t>3. Hankinnat (kansallisen ja EU-kynnysarvon ylittävät sekä puolustus- ja turvallisuushankintalain mukaiset hankinnat)</t>
  </si>
  <si>
    <t>4. Hankinnat (kansallisen ja EU-kynnysarvon ylittävät sekä puolustus- ja turvallisuushankintalain mukaiset hankinnat)</t>
  </si>
  <si>
    <t>5. Hankinnat (kansallisen ja EU-kynnysarvon ylittävät sekä puolustus- ja turvallisuushankintalain mukaiset hankinnat)</t>
  </si>
  <si>
    <t>Mihin tietoihin arvioitu indikaattorilukema perustuu?</t>
  </si>
  <si>
    <t>Kerro tässä minkä tietojen pohjalta arvioidut indikaattorilukemat on määritetty.</t>
  </si>
  <si>
    <t>Valitse, kyllä mikäli organisaatiosi on saanut EU-rahoitusta kolmen viimeisen vuoden aikana. Mikäli organisaatiosi on saanut EU-rahoitusta, tee tarkempi erittely välilehdelle 3v EU-rahoitus.</t>
  </si>
  <si>
    <t xml:space="preserve"> </t>
  </si>
  <si>
    <t xml:space="preserve">Kyseisen tehtävän viimeisin vuotuinen bruttotyövoimakustannus </t>
  </si>
  <si>
    <t xml:space="preserve">Kyseisen työntekijän viimeisin vuotuinen bruttotyövoimakustannus </t>
  </si>
  <si>
    <t>Saman palkkaluokan työntekijöiden bruttotyövoimakustannusten keskiarvo</t>
  </si>
  <si>
    <t>Vähintään kolmen vastaavan tehtävän bruttotyövoimakustannusten keskiarvo</t>
  </si>
  <si>
    <t>Työsopimus tai vastaava asiakirja (valitse vain jos mikään edellisistä ei sovellu)</t>
  </si>
  <si>
    <t>Siirron saajat (hankekumppanit)</t>
  </si>
  <si>
    <t>Jos teksti ei mahdu riville, voit leventää saraketta taulukon reunasta.</t>
  </si>
  <si>
    <t>Kiinteämääräinen korvaus 40 %</t>
  </si>
  <si>
    <t>Kiinteämääräinen korvaus 7 %</t>
  </si>
  <si>
    <t>Omarahoituksella tarkoitetaan hakijan tai siirron saajan osuutta hankkeen rahoituksesta, josta se vastaa itse. Lisäksi hankkeella voi olla muuta ulkopuolista rahoitusta. Kirjaa tähän kunkin rajoittajan nimi ja rahoitusosuus sekä tieto siitä onko kyse yksityisestä vai julkisesta rahoituksesta.</t>
  </si>
  <si>
    <t>Ennakkoa voi hakea vain jos sen tarve on perusteltua hankkeen toteutuksen kannalta. Julkisyhteisölle ennakkoa voidaan maksaa vain jos siihen on erityisiä syitä. Perustele tässä tarve ennakon hakemiselle. Ennakkoa voidaan myöntää enintään 30 prosenttia haetun EU-avustuksen määrästä.</t>
  </si>
  <si>
    <t xml:space="preserve">
Perustellusta syistä avustusta voidaan myöntää kustannuksiin, jotka ovat syntyneet ennen avustuspäätöksen tekemistä,
kuitenkin aikaisintaan hakemuksen vireille tulosta lähtien. Kevään 2022 haussa avustusta voidaan myöntää takautuvasti 1.1.2021 jälkeen syntyneisiin kustannuksiin, hanke ei saa olla kuitenkaan vielä päättynyt.</t>
  </si>
  <si>
    <t>Siirron saajia, hankintoja ja ennakoita koskevat välisivut tulee täyttää tapauskohtaisesti.</t>
  </si>
  <si>
    <t>Osassa tietokentistä on vieressä mainittu tekstin maksimipituus ja kun kirjoitat tekstiä tietokenttään,</t>
  </si>
  <si>
    <t xml:space="preserve">- tietokentän sisällä rivinvaihtoja pystyy halutessaan lisäämään alt+enter -toiminnolla
</t>
  </si>
  <si>
    <t>- jos yhdistetty tietokenttä ei suostu ottamaan muualta kopioitua tekstiä, voi painaa ensin F2 ja liittää tekstin sen jälkeen</t>
  </si>
  <si>
    <t xml:space="preserve">Ilmoita tässä, jos hankkeelle on myönnetty muuta EU-rahoitusta. Erittele myönnetyn EU-rahoituksen rahoituslähde/-ohjelma. Erittele lisäksi ajanjakso, jolle rahoitus on myönnetty sekä rahoituksen määrä. Lisätietoja-kohdassa voit antaa tarkempia tietoa muusta haetusta rahoituksesta. </t>
  </si>
  <si>
    <t xml:space="preserve">Ilmoita tässä, jos hankkelle on haettu muuta EU-rahoitusta. Erittele haetun EU-rahoituksen rahoituslähde/-ohjelma. Erittele lisäksi ajanjakso, jolle rahoitusta on haettu sekä rahoituksen määrä. Ilmoita myös ajankohta, jolloin hakemuksesta tehdään päätös. Lisätietoja-kohdassa voit antaa tarkempia tietoa muusta haetusta rahoituksesta. </t>
  </si>
  <si>
    <t xml:space="preserve">Varayhteyshenkilöön ollaan yhteydessä hakemukseen/hankkeeseen liittyen ja hänelle lähetään tiedoksi päätökset sekä hallintoviranomaisen tiedotteet.
Lisäksi varayhteyshenkilö voi valita, että hänelle lähetetään myös muuta tietoa rahastoista, kuten kutsuja rahastojen tilaisuuksiin. Mikäli varayhteyshenkilölle voi lähettää myös muuta tietoa rahastoista, valitse Kyllä. </t>
  </si>
  <si>
    <r>
      <t>Yhteyshenkilöön ollaan yhteydessä</t>
    </r>
    <r>
      <rPr>
        <sz val="12"/>
        <color theme="1"/>
        <rFont val="Arial"/>
        <family val="2"/>
      </rPr>
      <t xml:space="preserve"> hakemuksee</t>
    </r>
    <r>
      <rPr>
        <sz val="12"/>
        <rFont val="Arial"/>
        <family val="2"/>
      </rPr>
      <t xml:space="preserve">n/hankkeeseen liittyen ja yhteyshenkilölle lähetään tiedoksi päätökset sekä </t>
    </r>
    <r>
      <rPr>
        <sz val="12"/>
        <color theme="1"/>
        <rFont val="Arial"/>
        <family val="2"/>
      </rPr>
      <t>hallintov</t>
    </r>
    <r>
      <rPr>
        <sz val="12"/>
        <rFont val="Arial"/>
        <family val="2"/>
      </rPr>
      <t xml:space="preserve">iranomaisen tiedotteet. Lisäksi yhteyshenkilö voi valita, että hänelle lähetetään myös muuta tietoa rahastoista, kuten kutsuja rahastojen tilaisuuksiin. Mikäli yhteyshenkilölle voi lähettää myös muuta tietoa rahastoista, valitse Kyllä. </t>
    </r>
  </si>
  <si>
    <t>Hankkeelle tulee perustaa ohjausryhmä, joka seuraa ja ohjaa hankkeen etenemistä. Kirjaa tähän ohjausryhmän jäseniksi suunnitellut tahot (ei henkilöiden nimiä). Hankkeelle suositellaan perustettavan oma ohjausryhmänsä, mutta perustelluissa tapauksissa myös jo jokin olemassa oleva ryhmä voi toimia hankkeen ohjausryhmänä.</t>
  </si>
  <si>
    <t>Täytä tämä sivu jos vastasit kyllä Hakijan tiedot -sivulla kysymykseen "Onko hankkeella siirron saajia".</t>
  </si>
  <si>
    <t>Täytä tämä sivu jos vastasit kyllä Hakijan tiedot -sivulla olleeseen kysymykseen "Onko hakijaroganisaatio saanut EU-rahoitusta viimeisen 3 vuoden aikana".</t>
  </si>
  <si>
    <t>Täytä tämä sivu jos vastasit kyllä Hakijan tiedot -sivulla kysymykseen "Onko hankkeella yhteistyötahoja".</t>
  </si>
  <si>
    <t>HORISONTAALISET PERIAATTEET</t>
  </si>
  <si>
    <t>EU:N PERUSOIKEUSASIAKIRJAN MUKAISET OIKEUDET JA PERIAATTEET</t>
  </si>
  <si>
    <t>Hakija vakuuttaa, että hankkeessa noudatetaan EU:n perusoikeuskirjan mukaisia oikeuksia ja periaatteita.</t>
  </si>
  <si>
    <t>Turvalliset työolot</t>
  </si>
  <si>
    <t>Syrjintäkielto kaikelle syrjinnälle</t>
  </si>
  <si>
    <t>Vammaisten sopeutuminen yhteiskuntaan. Huomioitu erityisesti saavutettavuus työvälineiden suhteen ja esteettömyys työtilojen suhteen.</t>
  </si>
  <si>
    <t>Henkilötietojen suoja</t>
  </si>
  <si>
    <t>Ympäristönsuojelu</t>
  </si>
  <si>
    <t>Kulttuurillinen, uskonnollinen ja kielellinen monimuotoisuus</t>
  </si>
  <si>
    <t>Miten sukupuolten tasa-arvo huomioidaan hankkeen suunnittelussa ja toteutuksessa?</t>
  </si>
  <si>
    <t>Kuvaa tässä, miten eroavaisuudet miesten/naisten/tyttöjen/poikien/muiden sukupuoli-identiteettien edustajien asemassa, mahdollisuuksissa, tarpeissa ja haavoittuvuuksissa on huomioitu hankkeen suunnitteluvaiheessa. Varmista hanketta suunniteltaessa, että hanketoiminnoilla (esimerkiksi resurssien jakaminen, osallistuja- tai toimitilavalinnat, hankeviestintä) ei ole eriarvoisuutta lisääviä vaikutuksia.</t>
  </si>
  <si>
    <t>Miten yhdenvertaisuus ja syrjimättömyys huomioidaan hankkeen suunnittelussa ja toteutuksessa?</t>
  </si>
  <si>
    <t xml:space="preserve">Kuvaa tässä, miten hankkeessa huomioidaan sukupuoleen, rotuun tai etniseen alkuperään, uskontoon tai vakaumukseen, vammaisuuteen, ikään tai sukupuoliseen suuntautumiseen perustuvan syrjinnän estäminen, etenkin esteettömyyden ja saavutettavuuden huomioiminen. Varmista hanketta suunniteltaessa, että hanketoiminnoilla (esimerkiksi resurssien jakaminen, osallistuja- tai toimitilavalinnat, hankeviestintä) ei ole eriarvoisuutta lisääviä vaikutuksia. </t>
  </si>
  <si>
    <t>KESTÄVÄ KEHITYS</t>
  </si>
  <si>
    <t>Hankkeen odotetut vaikutukset koskien ekologista, taloudellista ja sosiaalista kestävyyttä</t>
  </si>
  <si>
    <t>Arvioi tässä millaisia odotettuja vaikutuksia hankkeella on kestävän kehityksen periaatteen näkökulmasta arvioimalla missä määrin ja minkälaisia odotettuja vaikutuksia hankkeella on: 
- ekologiseen kestävyyteen kuten luonnonvarojen käytön kestävyyteen, ilmastonmuutoksen aiheuttamien riskien vähentämiseen, kasvihuonekaasujen vähenemiseen, luonnon monimuotoisuuteen tai vesistöjen tilaan,
- taloudelliseen kestävyyteen huomioiden etenkin materiaalit ja jätteet, uusiutuvien energialähteiden käyttö, aineettomien tuotteiden ja palvelujen kehittäminen tai liikkuminen ja logistiikka,
- sosiaaliseen ja kulttuuriseen kestävyyteen huomioiden etenkin yhteisöjen ja yhteiskunnan eheys, perus- ja ihmisoikeuksien sekä tasa-arvon toteutuminen, toimiva demokratia ja niiden säilyminen sukupolvelta toiselle.</t>
  </si>
  <si>
    <t>Arvioi millaisia odotettuja vaikutuksia hankkeella on kestävän kehityksen periaatteen näkökulmasta.</t>
  </si>
  <si>
    <t>Horisontaaliset periaatteet</t>
  </si>
  <si>
    <t xml:space="preserve">Varmista, ylittääkö hankinta kansallisen tai EU-kynnysarvon. Kynnysarvon alittavat hankinnat eivät kuulu hankintalain (1397/2016) piiriin eikä niitä ole siksi tarpeen sisällyttää tälle sivulle.  
Varmista, onko kyse puolustus- tai turvallisuushankintalain (1531/2011) mukaisesta hankinnasta. Puolustus- ja turvallisuushankinnoissa säädetyn kansallisen kynnysarvon alittavissa hankinnoissa on hankintayksiköiden noudatettava omia sisäisiä hankintasääntöjä ja -ohjeita.
</t>
  </si>
  <si>
    <t>Varmista, ylittääkö hankinta kansallisen tai EU-kynnysarvon. Kynnysarvon alittavat hankinnat eivät kuulu hankintalain (1397/2016) piiriin eikä niitä ole siksi tarpeen sisällyttää tälle sivulle.   
Varmista, onko kyse puolustus- tai turvallisuushankintalain (1531/2011) mukaisesta hankinnasta. Puolustus- ja turvallisuushankinnoissa säädetyn kansallisen kynnysarvon alittavissa hankinnoissa on hankintayksiköiden noudatettava omia sisäisiä hankintasääntöjä ja -ohjeita.</t>
  </si>
  <si>
    <t xml:space="preserve">Varmista, ylittääkö hankinta kansallisen tai EU-kynnysarvon. Kynnysarvon alittavat hankinnat eivät kuulu hankintalain (1397/2016) piiriin eikä niitä ole siksi tarpeen sisällyttää tälle sivulle.   
Varmista, onko kyse puolustus- tai turvallisuushankintalain (1531/2011) mukaisesta hankinnasta. Puolustus- ja turvallisuushankinnoissa säädetyn kansallisen kynnysarvon alittavissa hankinnoissa on hankintayksiköiden noudatettava omia sisäisiä hankintasääntöjä ja -ohjeita.
</t>
  </si>
  <si>
    <t>Varmista, ylittääkö hankinta kansallisen tai EU-kynnysarvon. Kynnysarvon alittavat hankinnat eivät kuulu hankintalain (1397/2016) piiriin eikä niitä ole siksi tarpeen sisällyttää tälle sivulle.  
Varmista, onko kyse puolustus- tai turvallisuushankintalain (1531/2011) mukaisesta hankinnasta. Puolustus- ja turvallisuushankinnoissa säädetyn kansallisen kynnysarvon alittavissa hankinnoissa on hankintayksiköiden noudatettava omia sisäisiä hankintasääntöjä ja -ohjeita.</t>
  </si>
  <si>
    <t>Tukitoimi</t>
  </si>
  <si>
    <t>Toimityyppi</t>
  </si>
  <si>
    <t>Erityiset teemat</t>
  </si>
  <si>
    <t>TUKITOIMI, TOIMITYYPPI JA ERITYISET TEEMAT</t>
  </si>
  <si>
    <t>Valitse:</t>
  </si>
  <si>
    <t xml:space="preserve">Valitse valikoista hankkeeseen parhaiten soveltuva tukitoimi ja toimityyppi. Voit valita vain yhden kutakin. Valitse lisäksi erityinen teema -valikosta, liittyykö hanke kolmansien maiden kanssa tehtävään yhteistyöhön tai toteutetaanko hanke kolmannessa maassa. </t>
  </si>
  <si>
    <t xml:space="preserve">Rahaston tuloksia ja vaikutuksia seurataan kaikille hankkeille yhteisillä indikaattoreilla. Indikaattorit ovat erityistavoitekohtaisia. Aseta kullekin hankkeen kannalta relevantille indikaattorille tavoitearvo. Toteuma raportoidaan myöhemmissä raporteissa. Jos indikaattori ei ole hankkeen kannalta relevantti, jätä kohta täyttämättä. 
</t>
  </si>
  <si>
    <t xml:space="preserve">Jokaiselle kynnysarvon (kansallinen tai EU-kynnysarvo) ylittävälle hankinnalle täytetään oma kohtansa. </t>
  </si>
  <si>
    <t xml:space="preserve">Jos et lähetä hakemusta sähköisen kanavan kautta, tulosta ja allekirjoita käsin alla olevat kohdat. </t>
  </si>
  <si>
    <t>Vakuutan/Vakuutamme, että edustamaani organisaatiota tai organisaation edustajaa ei ole tuomittu edellisen kahden vuoden aikana luvattoman ulkomaisen työvoiman käytöstä tai työnantajan ulkomaalaisrikkomuksesta eikä sille ole määrätty työsopimuslain mukaista seuraamusmaksua.</t>
  </si>
  <si>
    <t xml:space="preserve">Jos hakemukseen sisältyy palkkakustannusten yksikkökustannuksia, joiden laskentaperusteena on käytetty työntekijöiden aiempia palkkakustannuksia, vakuutamme, että hakijaorganisaatio on saanut suostumukset palkkatietojen toimittamiseen. </t>
  </si>
  <si>
    <t xml:space="preserve">Sitoudumme hakijaorganisaation omarahoitusosuuteen. </t>
  </si>
  <si>
    <t xml:space="preserve">Yksilöi hankkeessa mukana olevat siirron saajat (=hankekumppanit). </t>
  </si>
  <si>
    <t xml:space="preserve">Hankkeen nimen tulisi olla lyhyt ja sen toimintaa kuvaava. Nimeä käytetään rahastojen viestinnässä ja sen tulisi edistää hankkeen näkyvyyttä. Valitse siksi hankkeelle helposti muistettava ja mielenkiintoa herättävä nimi. On suositeltavaa luoda hankkeen nimestä lyhenne ja sisällyttää se nimeen. Englanninkielistä nimeä käytetään mm. ohjelman tuloksista viestittäessä. </t>
  </si>
  <si>
    <t>Hankkeen voi aloittaa sen jälkeen kun avustuspäätös on tehty. Hakuilmoituksesta voit tarkistaa arvioidun aikataulun päätösten laatimiselle ja ajankohdan, jolloin hankkeiden tulee viimeistään käynnistyä. Huomioi hankkeen käynnistämisessä mahdolliset valmistelusta aiheutuvat viiveet. Määritä hankkeen aloituspäivämääräksi kuukauden 1. päivä ja lopetuspäivämääräksi kuukauden viimeinen päivä.</t>
  </si>
  <si>
    <t>Hankkeen päämäärällä tarkoitetaan hankkeella tavoiteltavaa pitkän ajan muutosvaikutusta esim. hankkeen kohderyhmän, tärkeimpien hyödynsaajien, prosessien tai menettelyiden kannalta. Päämäärä liittyy hankkeen taustalla olevaan toimialalla tunnistettuun haasteeseen, ongelmaan, tarpeeseen tai tekijään, jota on tarpeen vahvistaa. Huomioi, että hankkeen tulee olla päämäärältään rahaston ohjelman ja toimeenpanosuunnitelman mukainen.</t>
  </si>
  <si>
    <t xml:space="preserve">Ennen kun kirjaat hankkeen kohderyhmän, pohdi seuraavia kysymyksiä. Kohdistetaanko hankkeen toiminnot kolmansien maiden kansalaisiin tai kolmansien maiden kansalaisten parissa työskenteleviin asiantuntijoihin esim. viranomaistahoissa, järjestöissä tms.? Kohdistuuko hanke haavoittuvassa asemassa oleviin? Määrittele tarkemmin, mihin haavoittuvassa asemassa olevien ryhmään. </t>
  </si>
  <si>
    <t>Tavoitteilla tarkoitetaan lyhyen aikavälin tavoitteita, joiden ajatellaan olevan saavutettavissa suunnitellulla toiminnalla ja joiden saavuttaminen on mitattavissa (esim. tietyn kohderyhmän osaamisen lisääminen).</t>
  </si>
  <si>
    <t xml:space="preserve">Ilmoita hankkeen toteutusjaksot 3-6 kuukauden jaksoissa. Mieti jaksotusta esim. raportoinnin näkökulmasta.
</t>
  </si>
  <si>
    <t xml:space="preserve">Kuvaa tässä lyhyesti mitä hankkeessa kyseisellä jaksolla tapahtuu (esimerkiksi toimintojen käynnistyminen, hankintojen vaiheet, raportit, viestintätoimet). Toimintojen tarkempia sisältöjä ei tule toistaa tässä.
</t>
  </si>
  <si>
    <t xml:space="preserve">Määritä hankkeelle 1-3 hankinnan kohdetta. Kuvaa tarvittaessa hankinnan eri osioita.
</t>
  </si>
  <si>
    <t>Hankinnan kohde 1</t>
  </si>
  <si>
    <t>Hankinnan kohde 1 - Tulostavoite</t>
  </si>
  <si>
    <t xml:space="preserve">Ilmoita tulostavoite määritellylle hankinnan kohteelle. </t>
  </si>
  <si>
    <t>Hankinnan kohde 2</t>
  </si>
  <si>
    <t>Hankinnan kohde 2 - Tulostavoite</t>
  </si>
  <si>
    <t>Hankinnan kohde 3</t>
  </si>
  <si>
    <t>Hankinnan kohde 3 - Tulostavoite</t>
  </si>
  <si>
    <t xml:space="preserve">Kuvaile tässä hankkeen viestintäsuunnitelman pääpiirteet (mm. viestinnän tavoitteet, kanavat ja keinot, kohderyhmät, mittarit) ja kerro, minkälainen rooli viestinnällä on hankkeen onnistumisessa. Kuvaile tässä lisäksi, millä konkreettisilla keinoilla Euroopan uninonilta saatavan avustuksen näkyvyyteen liittyvistä velvoitteista huolehditaan. </t>
  </si>
  <si>
    <t>Pohdi hankkeen toteuttamiseen liittyviä riskejä ja kuvaile, miten niihin on varauduttu. Arvioi riskien todennäköisyyttä ja mahdollisia seurauksia ja mieti toimenpiteitä niiden varalta. Riskit voivat liittyä esimerkiksi hankkeen toimintaympäristöön, hallintoon, henkilöstöön, kohderyhmään, hankkeen talouteen tai rahoitukseen, tai toiminnan suhteeseen julkisiin palveluihin tai muihin hankkeisiin.</t>
  </si>
  <si>
    <t xml:space="preserve">Kuvaile tiivissä muodossa hankkeen tarkoitus, toimenpiteet ja odotettavat tulokset. Hankkeen tiivistelmä julkaistaan rahastojen verkkosivuilla. Myös mm. Euroopan komissio voi käyttää hankkeen tiivistelmää viestinnässään. </t>
  </si>
  <si>
    <t>O.1.3 Hankkeen tuella avattujen unionin säännöstön mukaisten paikkojen määrä vastaanottoinfrastruktuurissa, erikseen täsmentäen:</t>
  </si>
  <si>
    <t>Arvonlisävero on tukikelpoinen kustannus, jos hakija ei saa siitä palautusta, ja se jää hakijalle lopulliseksi kustannukseksi. Hanketoteuttajan on toimitettava tätä hanketta koskeva verottajan ALV-ohjaus ensimmäisen maksatushakemuksen yhteydessä.</t>
  </si>
  <si>
    <t>Viestintä</t>
  </si>
  <si>
    <t>Hankkeen tavoitteet</t>
  </si>
  <si>
    <t>Hankinta, johon kustannus liittyy</t>
  </si>
  <si>
    <t>Hankkeen suunnitellussa toiminnassa huomioidaan erityisesti seuraavien periaatteiden noudattaminen:</t>
  </si>
  <si>
    <t>Toimien tyypit ja teemat</t>
  </si>
  <si>
    <t>Yksityisoikeudelliset oikeushenkilöt: Hakijaorganisaation rekisteröintinumero:</t>
  </si>
  <si>
    <t xml:space="preserve">Huom! Hakijaorganisaation sähköpostia käytetään rahastojen viestinnässä, joten sen tulee olla  organisaation virallinen sähköposti, esim. organisaation kirjaamon sähköposti. Kirjoita sähköposti oikeassa muodossa, kuten kirjaamo@virasto.fi. </t>
  </si>
  <si>
    <t>Saatavilla olevat hankintaan liittyvät asiakirjat</t>
  </si>
  <si>
    <t>Jatkuvuus</t>
  </si>
  <si>
    <t>Kuvaile tässä kohdassa miten hankkeen tai toiminnan tulosten jatkuvuus varmistetaan hankkeen päätyttyä. Miten hankinnan kohteet otetaan käyttöön ja miten niitä käytetään hankkeen päättymisen jälkeen? Mikä on hankinnan kohteen arvioitu käyttöikä? Onko hankinnan kohteella useampia käyttäjätahoja (esim. muut viranomaiset) ja miten mahdollinen laajempi hyödynnettävyys varmistetaan?</t>
  </si>
  <si>
    <t xml:space="preserve">Tarkemmat ohjeet avustuksen hakemiseen löytyvät Hakijan oppaasta </t>
  </si>
  <si>
    <t>Budjetin perustiedot</t>
  </si>
  <si>
    <t xml:space="preserve">• Jos hakemus toimitetaan sähköpostitse tai paperihakemuksena sisäministeriön kirjaamoon: 
   - hakijaorganisaation nimenkirjoitusoikeuden osoittava asiakirja 
   - valtakirja mikäli hakemuksen allekirjoittaja on muu kuin nimenkirjoitusoikeuden osoittavassa asiakirjassa nimetty 
      henkilö/nimetyt henkilöt </t>
  </si>
  <si>
    <t>Hankeavustus hankinnat 1 prosentin kustannusmalli</t>
  </si>
  <si>
    <t>Jos hakemukseen on budjetoitu palkkakustannuksia, on avustuksen saajan vakuutettava, ettei hakijaorganisaation edustajaa ole tuomittu edellisen kahden vuoden aikana rikoslain (39/1889) 47 luvun 6 a §:n perusteella luvattoman ulkomaisen työvoiman käytöstä, ulkomaalaislain (301/2004) 186 §:n perusteella työnantajan ulkomaalaisrikkomuksesta eikä sille ole määrätty työsopimuslain (55/2001) 11 a luvun 3 §:n mukaista seuraamusmaksua. Organisaation edustajalla tarkoitetaan rikoslain 47 luvun 8 §:n 1 momentin 2 kohdan mukaisesti työnantajana olevan oikeushenkilön lakimääräisen tai muun päättävän elimen jäsentä sekä sitä, joka työnantajan sijasta johtaa ja valvoo työtä. Vaatimus perustuu valtionavustuslain 7 §:n 2 momentissa asetettuihin avustuksen myöntämisen yleisiin edellytyksiin.</t>
  </si>
  <si>
    <t>Vakuutamme, että hakijaorganisaatio (tai avustuksen siirronsaaja) ei ole konkurssissa, ei ole laiminlyönyt oleellisesti veroja tai sosiaaliturvamaksuja, eikä hanketoteuttajan avainhenkilö ole syyllistynyt aiemmin rikokseen avustuksia haettaessa tai asetettu liiketoimintakieltoon.</t>
  </si>
  <si>
    <t>Vakuutan/vakuutamme, että hakijaorganisaatio (tai avustuksen siirronsaaja) tai näissä organisaatioissa edustus-, päätös- tai valvontavaltaa käyttävät edustajat tai tosiasialliset omistajat ja edunsaajat eivät ole varainhoitoasetuksen 136 artiklan 1 kohdan tarkoittamassa muussakaan poissulkemistilassa.</t>
  </si>
  <si>
    <t>Annan/annamme suostumuksen päätösten sähköiseen tiedoksiantoon.</t>
  </si>
  <si>
    <t>Yksityisoikeudelliset oikeushenkilöt: Hakijaorganisaation rekisteröintipäivä:</t>
  </si>
  <si>
    <t>Yksityisoikeudellisilla oikeushenkilöillä tarkoitetaan muita kuin viranomaisia, esimerkiksi yrityksiä, säätiöitä ja yhdistyksiä. Rekisteröintipäivämäärällä tarkoitetaan päivämäärää, jolla oikeushenkilö on rekisteröity kauppa-, säätiö- tai yhdistysrekisteriin.</t>
  </si>
  <si>
    <t>Avustuksen hakijan tosiasialliset omistajat eli edunsaajat</t>
  </si>
  <si>
    <t>Tämä hakulomake sisältää 22 välisivua, joista suurin osa koskee kaikkia hakijoita.</t>
  </si>
  <si>
    <t>AMIF hankeavustus hankinnat, 1 prosentin kustannusmalli</t>
  </si>
  <si>
    <t>Lomakkeen välisivuja tai yksittäisiä lomakkeen kohtia ei saa muuttaa, piilottaa tai poistaa.</t>
  </si>
  <si>
    <t>• Saatavilla olevat kansallisen kynnysarvon ylittävään hankintaa liittyvät asiakirjat (katso lista asiakirjoista hankinnat-välilehdeltä)</t>
  </si>
  <si>
    <t>• Allekirjoitetut rahoitussitoumukset kaikilta hankkeen rahoittajilta (siirronsaaja eli hankekumppani / muu yksityinen</t>
  </si>
  <si>
    <t xml:space="preserve"> tai julkinen rahoittaja) </t>
  </si>
  <si>
    <t>Täytä tähän haettavan EU-rahoituksen osuus prosentteina.</t>
  </si>
  <si>
    <t>Varmista, että tarkistusruudun summa on 0 €. Jos ruudussa näkyy muu summa, korjaa yllä olevia tietoja niin, että rahoitussuunnitelma on tasapainossa. Tarkistusruutu näyttää 0 € silloin kun kustannukset ja rahoitus ovat yhtä suuret.</t>
  </si>
  <si>
    <t xml:space="preserve">Merkitse rasti kaikkiin kohtiin, jotka vahvistetaan allekirjoituksella (myös jos allekirjoitus tapahtuu sähköisessä järjestelmässä): </t>
  </si>
  <si>
    <t>Vakuutan/vakuutamme, että hakijaorganisaatiolla (tai avustuksen siirronsaajalla) ei ole takaisinperintäpäätökseen perustuvaa maksamatonta täytäntöönpanokelpoista saatavaa avustuksia ja tukia myöntäville julkisyhteisöille.  </t>
  </si>
  <si>
    <t>HANKKEEN RAHOITUS</t>
  </si>
  <si>
    <t>Hankkeen tulee olla voittoa tavoittelematon eli hanke ei saa tuottaa voittoa. Esimerkiksi hankkeessa järjestettävistä toiminnoista ei lähtökohtaisesti pitäisi periä osallistumismaksuja tai hankkeessa tuotettavista materiaaleista tai julkaisuista ei saisi periä maksua. Jos on kuitenkin oletettavissa, että hankkeesta aiheutuisi jotakin tuottoja, kirjaa niistä mahdollisimman tarkka arvio tähän. Tuottoja ovat hankkeeseen kohdistuvat sekä hankkeesta välittömästi aiheutuvat tulot myynnistä, vuokrauksesta, palveluista, maksuista ja muista vastaavista lähteistä.</t>
  </si>
  <si>
    <t>Liitä saatavilla olevat hankintaan liittyvät asiakirjat hakemuksen liitteeksi. Hallintoviranomainen voi pyytää saatavilla olevia hankinta-asiakirjoja tarkasteltavakseen myös haun edetessä.</t>
  </si>
  <si>
    <r>
      <t>Tarkistusruutu (</t>
    </r>
    <r>
      <rPr>
        <sz val="12"/>
        <rFont val="Arial"/>
        <family val="2"/>
      </rPr>
      <t>pitää olla 0 €, muuta kuin EU-rahoitusta on tarpeeksi)</t>
    </r>
  </si>
  <si>
    <t>Syntymäaika</t>
  </si>
  <si>
    <t xml:space="preserve">Tosiasiallisia edunsaajia eli omistajia ovat seuraavat tahot:
1) luonnollinen henkilö, joka omistaa yli 25 % yrityksen osakkeista suoraan tai välillisesti toisen yrityksen kautta. Jos tosiasiallista edunsaajaa ei pystytä tunnistamaan, tosiasiallisina edunsaajina pidetään yrityksen hallitusta tai vastuunalaisia yhtiömiehiä, toimitusjohtajaa tai muuta vastaavassa asemassa olevaa henkilöä.
2) aatteellisen yhdistyksen hallituksen jäsenet
3) uskonnollisten yhdyskuntien hallituksen jäsenet
4) säätiön hallituksen ja hallintoneuvoston jäsenet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</si>
</sst>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0.00_ ;[Red]\-#,##0.00\ "/>
    <numFmt numFmtId="165" formatCode="#,##0.00\ _€"/>
    <numFmt numFmtId="166" formatCode="[$-F800]dddd\,\ mmmm\ dd\,\ yyyy"/>
    <numFmt numFmtId="167" formatCode="#,##0.00\ &quot;€&quot;"/>
  </numFmts>
  <fonts count="35" x14ac:knownFonts="1">
    <font>
      <sz val="12"/>
      <name val="Arial"/>
      <family val="2"/>
    </font>
    <font>
      <sz val="11"/>
      <color theme="1"/>
      <name val="Arial"/>
      <family val="2"/>
      <scheme val="minor"/>
    </font>
    <font>
      <sz val="11"/>
      <color theme="1"/>
      <name val="Arial"/>
      <family val="2"/>
      <scheme val="minor"/>
    </font>
    <font>
      <sz val="8"/>
      <name val="Arial"/>
      <family val="2"/>
    </font>
    <font>
      <b/>
      <sz val="14"/>
      <name val="Arial"/>
      <family val="2"/>
    </font>
    <font>
      <sz val="10"/>
      <name val="Arial"/>
      <family val="2"/>
    </font>
    <font>
      <sz val="10"/>
      <name val="Arial"/>
      <family val="2"/>
    </font>
    <font>
      <sz val="11"/>
      <color theme="0"/>
      <name val="Arial"/>
      <family val="2"/>
      <scheme val="minor"/>
    </font>
    <font>
      <sz val="11"/>
      <color rgb="FF9C0006"/>
      <name val="Arial"/>
      <family val="2"/>
      <scheme val="minor"/>
    </font>
    <font>
      <u/>
      <sz val="10"/>
      <color theme="10"/>
      <name val="Arial"/>
      <family val="2"/>
    </font>
    <font>
      <sz val="10"/>
      <name val="Arial"/>
      <family val="2"/>
    </font>
    <font>
      <sz val="8"/>
      <color rgb="FFFF0000"/>
      <name val="Arial"/>
      <family val="2"/>
    </font>
    <font>
      <b/>
      <sz val="12"/>
      <name val="Arial"/>
      <family val="2"/>
      <scheme val="minor"/>
    </font>
    <font>
      <b/>
      <sz val="10"/>
      <color rgb="FFFF0000"/>
      <name val="Arial"/>
      <family val="2"/>
    </font>
    <font>
      <sz val="10"/>
      <name val="Arial"/>
      <family val="2"/>
    </font>
    <font>
      <sz val="12"/>
      <color theme="1"/>
      <name val="Arial"/>
      <family val="2"/>
    </font>
    <font>
      <u/>
      <sz val="12"/>
      <color indexed="19"/>
      <name val="Tahoma"/>
      <family val="2"/>
    </font>
    <font>
      <b/>
      <sz val="12"/>
      <name val="Arial"/>
      <family val="2"/>
    </font>
    <font>
      <b/>
      <sz val="12"/>
      <color rgb="FFFF0000"/>
      <name val="Arial"/>
      <family val="2"/>
    </font>
    <font>
      <sz val="12"/>
      <color rgb="FFFF0000"/>
      <name val="Arial"/>
      <family val="2"/>
    </font>
    <font>
      <b/>
      <sz val="12"/>
      <color theme="1"/>
      <name val="Arial"/>
      <family val="2"/>
    </font>
    <font>
      <u/>
      <sz val="12"/>
      <color theme="10"/>
      <name val="Arial"/>
      <family val="2"/>
    </font>
    <font>
      <sz val="12"/>
      <name val="Arial"/>
      <family val="2"/>
    </font>
    <font>
      <sz val="12"/>
      <color rgb="FF00B050"/>
      <name val="Arial"/>
      <family val="2"/>
    </font>
    <font>
      <sz val="12"/>
      <name val="Arial"/>
      <family val="2"/>
      <scheme val="minor"/>
    </font>
    <font>
      <u/>
      <sz val="12"/>
      <color theme="10"/>
      <name val="Arial"/>
      <family val="2"/>
      <scheme val="minor"/>
    </font>
    <font>
      <sz val="12"/>
      <color rgb="FFFF0000"/>
      <name val="Arial"/>
      <family val="2"/>
      <scheme val="minor"/>
    </font>
    <font>
      <sz val="11"/>
      <color rgb="FFFF0000"/>
      <name val="Calibri"/>
      <family val="2"/>
    </font>
    <font>
      <sz val="10"/>
      <name val="Arial"/>
      <family val="2"/>
    </font>
    <font>
      <sz val="8"/>
      <name val="Arial"/>
      <family val="2"/>
      <scheme val="minor"/>
    </font>
    <font>
      <sz val="9"/>
      <color indexed="81"/>
      <name val="Tahoma"/>
      <family val="2"/>
    </font>
    <font>
      <b/>
      <sz val="9"/>
      <color indexed="81"/>
      <name val="Tahoma"/>
      <family val="2"/>
    </font>
    <font>
      <sz val="12"/>
      <color rgb="FF286FFF"/>
      <name val="Arial"/>
      <family val="2"/>
    </font>
    <font>
      <b/>
      <sz val="8"/>
      <color rgb="FFFF0000"/>
      <name val="Arial"/>
      <family val="2"/>
    </font>
    <font>
      <sz val="12"/>
      <name val="Times New Roman"/>
      <family val="1"/>
    </font>
  </fonts>
  <fills count="20">
    <fill>
      <patternFill patternType="none"/>
    </fill>
    <fill>
      <patternFill patternType="gray125"/>
    </fill>
    <fill>
      <patternFill patternType="solid">
        <fgColor theme="6" tint="0.39997558519241921"/>
        <bgColor indexed="65"/>
      </patternFill>
    </fill>
    <fill>
      <patternFill patternType="solid">
        <fgColor theme="6"/>
      </patternFill>
    </fill>
    <fill>
      <patternFill patternType="solid">
        <fgColor rgb="FFFFC7CE"/>
      </patternFill>
    </fill>
    <fill>
      <patternFill patternType="solid">
        <fgColor theme="6" tint="0.59999389629810485"/>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7"/>
        <bgColor indexed="64"/>
      </patternFill>
    </fill>
    <fill>
      <patternFill patternType="solid">
        <fgColor theme="5" tint="0.79998168889431442"/>
        <bgColor indexed="64"/>
      </patternFill>
    </fill>
    <fill>
      <patternFill patternType="solid">
        <fgColor theme="2" tint="-4.9989318521683403E-2"/>
        <bgColor indexed="64"/>
      </patternFill>
    </fill>
    <fill>
      <patternFill patternType="solid">
        <fgColor theme="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rgb="FFEBF4FA"/>
        <bgColor rgb="FF000000"/>
      </patternFill>
    </fill>
    <fill>
      <patternFill patternType="solid">
        <fgColor rgb="FFE9F3FA"/>
        <bgColor rgb="FF000000"/>
      </patternFill>
    </fill>
    <fill>
      <patternFill patternType="solid">
        <fgColor rgb="FFFFFFFF"/>
        <bgColor rgb="FF000000"/>
      </patternFill>
    </fill>
    <fill>
      <patternFill patternType="solid">
        <fgColor rgb="FFE5F2F8"/>
        <bgColor rgb="FF000000"/>
      </patternFill>
    </fill>
  </fills>
  <borders count="16">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8">
    <xf numFmtId="0" fontId="0" fillId="0" borderId="0"/>
    <xf numFmtId="0" fontId="7"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0" borderId="0" applyNumberFormat="0" applyFill="0" applyBorder="0" applyAlignment="0" applyProtection="0"/>
    <xf numFmtId="0" fontId="6" fillId="0" borderId="0"/>
    <xf numFmtId="9" fontId="10" fillId="0" borderId="0" applyFont="0" applyFill="0" applyBorder="0" applyAlignment="0" applyProtection="0"/>
    <xf numFmtId="0" fontId="10" fillId="0" borderId="0"/>
    <xf numFmtId="0" fontId="9" fillId="0" borderId="0" applyNumberFormat="0" applyFill="0" applyBorder="0" applyAlignment="0" applyProtection="0"/>
    <xf numFmtId="44" fontId="14" fillId="0" borderId="0" applyFont="0" applyFill="0" applyBorder="0" applyAlignment="0" applyProtection="0"/>
    <xf numFmtId="0" fontId="4" fillId="0" borderId="0" applyAlignment="0">
      <alignment horizontal="center"/>
    </xf>
    <xf numFmtId="0" fontId="2" fillId="0" borderId="0"/>
    <xf numFmtId="0" fontId="5" fillId="0" borderId="0"/>
    <xf numFmtId="0" fontId="5" fillId="0" borderId="0"/>
    <xf numFmtId="9" fontId="5" fillId="0" borderId="0" applyFont="0" applyFill="0" applyBorder="0" applyAlignment="0" applyProtection="0"/>
    <xf numFmtId="44" fontId="5" fillId="0" borderId="0" applyFont="0" applyFill="0" applyBorder="0" applyAlignment="0" applyProtection="0"/>
    <xf numFmtId="0" fontId="1" fillId="0" borderId="0"/>
    <xf numFmtId="0" fontId="5" fillId="0" borderId="0"/>
    <xf numFmtId="9" fontId="5" fillId="0" borderId="0" applyFont="0" applyFill="0" applyBorder="0" applyAlignment="0" applyProtection="0"/>
    <xf numFmtId="44" fontId="5" fillId="0" borderId="0" applyFont="0" applyFill="0" applyBorder="0" applyAlignment="0" applyProtection="0"/>
    <xf numFmtId="0" fontId="1" fillId="0" borderId="0"/>
    <xf numFmtId="44" fontId="5" fillId="0" borderId="0" applyFont="0" applyFill="0" applyBorder="0" applyAlignment="0" applyProtection="0"/>
    <xf numFmtId="44" fontId="5" fillId="0" borderId="0" applyFont="0" applyFill="0" applyBorder="0" applyAlignment="0" applyProtection="0"/>
    <xf numFmtId="0" fontId="1" fillId="0" borderId="0"/>
    <xf numFmtId="0" fontId="22" fillId="9" borderId="1"/>
    <xf numFmtId="0" fontId="22" fillId="11" borderId="0">
      <alignment horizontal="left" vertical="top" wrapText="1"/>
    </xf>
    <xf numFmtId="0" fontId="22" fillId="9" borderId="0"/>
    <xf numFmtId="0" fontId="22" fillId="11" borderId="0">
      <alignment horizontal="left" vertical="top" wrapText="1"/>
    </xf>
  </cellStyleXfs>
  <cellXfs count="776">
    <xf numFmtId="0" fontId="0" fillId="0" borderId="0" xfId="0"/>
    <xf numFmtId="0" fontId="5" fillId="0" borderId="0" xfId="0" applyFont="1"/>
    <xf numFmtId="0" fontId="3" fillId="0" borderId="0" xfId="0" applyFont="1" applyProtection="1"/>
    <xf numFmtId="0" fontId="0" fillId="6" borderId="0" xfId="0" applyFill="1" applyProtection="1"/>
    <xf numFmtId="0" fontId="3" fillId="6" borderId="0" xfId="0" applyFont="1" applyFill="1" applyProtection="1"/>
    <xf numFmtId="0" fontId="3" fillId="0" borderId="0" xfId="0" applyFont="1" applyFill="1" applyAlignment="1" applyProtection="1">
      <alignment horizontal="right"/>
    </xf>
    <xf numFmtId="0" fontId="3" fillId="0" borderId="0" xfId="0" applyFont="1" applyFill="1" applyProtection="1"/>
    <xf numFmtId="0" fontId="3" fillId="0" borderId="0" xfId="0" applyFont="1" applyAlignment="1" applyProtection="1">
      <alignment horizontal="right"/>
    </xf>
    <xf numFmtId="0" fontId="3" fillId="0" borderId="0" xfId="0" applyFont="1" applyBorder="1" applyProtection="1"/>
    <xf numFmtId="49" fontId="5" fillId="0" borderId="0" xfId="0" applyNumberFormat="1" applyFont="1"/>
    <xf numFmtId="0" fontId="3" fillId="12" borderId="0" xfId="0" applyFont="1" applyFill="1" applyProtection="1"/>
    <xf numFmtId="0" fontId="0" fillId="12" borderId="0" xfId="0" applyFill="1" applyProtection="1"/>
    <xf numFmtId="0" fontId="3" fillId="0" borderId="0" xfId="0" applyFont="1" applyAlignment="1" applyProtection="1"/>
    <xf numFmtId="0" fontId="3" fillId="0" borderId="0" xfId="0" applyFont="1" applyFill="1" applyAlignment="1" applyProtection="1"/>
    <xf numFmtId="0" fontId="5" fillId="12" borderId="0" xfId="0" applyFont="1" applyFill="1" applyProtection="1"/>
    <xf numFmtId="0" fontId="13" fillId="0" borderId="0" xfId="0" applyFont="1"/>
    <xf numFmtId="0" fontId="11" fillId="6" borderId="0" xfId="0" applyFont="1" applyFill="1" applyProtection="1"/>
    <xf numFmtId="0" fontId="0" fillId="7" borderId="10" xfId="0" applyFont="1" applyFill="1" applyBorder="1" applyAlignment="1" applyProtection="1"/>
    <xf numFmtId="0" fontId="0" fillId="7" borderId="11" xfId="0" applyFont="1" applyFill="1" applyBorder="1" applyAlignment="1" applyProtection="1"/>
    <xf numFmtId="0" fontId="0" fillId="0" borderId="0" xfId="0" applyFont="1" applyProtection="1"/>
    <xf numFmtId="0" fontId="0" fillId="0" borderId="0" xfId="0" applyFont="1" applyAlignment="1" applyProtection="1">
      <alignment vertical="center"/>
    </xf>
    <xf numFmtId="0" fontId="0" fillId="0" borderId="0" xfId="0" applyFont="1" applyFill="1" applyBorder="1" applyProtection="1"/>
    <xf numFmtId="0" fontId="0" fillId="0" borderId="0" xfId="0" applyFont="1" applyBorder="1" applyProtection="1"/>
    <xf numFmtId="0" fontId="0" fillId="7" borderId="11" xfId="0" applyFont="1" applyFill="1" applyBorder="1" applyProtection="1"/>
    <xf numFmtId="0" fontId="0" fillId="7" borderId="12" xfId="0" applyFont="1" applyFill="1" applyBorder="1" applyProtection="1"/>
    <xf numFmtId="0" fontId="0" fillId="10" borderId="1" xfId="0" applyFont="1" applyFill="1" applyBorder="1" applyProtection="1"/>
    <xf numFmtId="0" fontId="0" fillId="10" borderId="0" xfId="0" applyFont="1" applyFill="1" applyBorder="1" applyProtection="1"/>
    <xf numFmtId="0" fontId="0" fillId="10" borderId="2" xfId="0" applyFont="1" applyFill="1" applyBorder="1" applyProtection="1"/>
    <xf numFmtId="0" fontId="0" fillId="8" borderId="0" xfId="0" applyFont="1" applyFill="1" applyProtection="1"/>
    <xf numFmtId="0" fontId="17" fillId="10" borderId="1" xfId="0" applyFont="1" applyFill="1" applyBorder="1" applyAlignment="1" applyProtection="1">
      <alignment horizontal="left"/>
    </xf>
    <xf numFmtId="0" fontId="17" fillId="10" borderId="0" xfId="0" applyFont="1" applyFill="1" applyBorder="1" applyAlignment="1" applyProtection="1">
      <alignment horizontal="left"/>
    </xf>
    <xf numFmtId="0" fontId="17" fillId="10" borderId="2" xfId="0" applyFont="1" applyFill="1" applyBorder="1" applyAlignment="1" applyProtection="1">
      <alignment horizontal="left"/>
    </xf>
    <xf numFmtId="0" fontId="0" fillId="11" borderId="0" xfId="0" applyFont="1" applyFill="1" applyProtection="1"/>
    <xf numFmtId="0" fontId="17" fillId="5" borderId="1" xfId="0" applyFont="1" applyFill="1" applyBorder="1" applyAlignment="1" applyProtection="1">
      <alignment horizontal="left"/>
    </xf>
    <xf numFmtId="0" fontId="17" fillId="5" borderId="0" xfId="0" applyFont="1" applyFill="1" applyBorder="1" applyAlignment="1" applyProtection="1">
      <alignment horizontal="left"/>
    </xf>
    <xf numFmtId="0" fontId="17" fillId="5" borderId="2" xfId="0" applyFont="1" applyFill="1" applyBorder="1" applyAlignment="1" applyProtection="1">
      <alignment horizontal="left"/>
    </xf>
    <xf numFmtId="0" fontId="0" fillId="5" borderId="1" xfId="0" applyFont="1" applyFill="1" applyBorder="1" applyAlignment="1" applyProtection="1">
      <alignment horizontal="left"/>
    </xf>
    <xf numFmtId="0" fontId="0" fillId="5" borderId="0" xfId="0" applyFont="1" applyFill="1" applyBorder="1" applyAlignment="1" applyProtection="1">
      <alignment horizontal="left"/>
    </xf>
    <xf numFmtId="0" fontId="17" fillId="5" borderId="2" xfId="0" applyFont="1" applyFill="1" applyBorder="1" applyAlignment="1" applyProtection="1"/>
    <xf numFmtId="0" fontId="17" fillId="5" borderId="0" xfId="0" applyFont="1" applyFill="1" applyBorder="1" applyAlignment="1" applyProtection="1"/>
    <xf numFmtId="0" fontId="18" fillId="5" borderId="0" xfId="0" applyFont="1" applyFill="1" applyBorder="1" applyAlignment="1" applyProtection="1">
      <alignment horizontal="left"/>
    </xf>
    <xf numFmtId="0" fontId="17" fillId="10" borderId="10" xfId="0" applyFont="1" applyFill="1" applyBorder="1" applyAlignment="1" applyProtection="1">
      <alignment horizontal="left"/>
    </xf>
    <xf numFmtId="0" fontId="17" fillId="10" borderId="11" xfId="0" applyFont="1" applyFill="1" applyBorder="1" applyAlignment="1" applyProtection="1">
      <alignment horizontal="left"/>
    </xf>
    <xf numFmtId="0" fontId="17" fillId="10" borderId="12" xfId="0" applyFont="1" applyFill="1" applyBorder="1" applyAlignment="1" applyProtection="1">
      <alignment horizontal="left"/>
    </xf>
    <xf numFmtId="0" fontId="19" fillId="0" borderId="0" xfId="0" applyFont="1" applyAlignment="1" applyProtection="1">
      <alignment horizontal="left" vertical="top"/>
    </xf>
    <xf numFmtId="0" fontId="0" fillId="5" borderId="8" xfId="0" applyFont="1" applyFill="1" applyBorder="1" applyAlignment="1" applyProtection="1">
      <alignment horizontal="left"/>
    </xf>
    <xf numFmtId="0" fontId="0" fillId="5" borderId="3" xfId="0" applyFont="1" applyFill="1" applyBorder="1" applyAlignment="1" applyProtection="1">
      <alignment horizontal="left"/>
    </xf>
    <xf numFmtId="0" fontId="0" fillId="5" borderId="5" xfId="0" applyFont="1" applyFill="1" applyBorder="1" applyAlignment="1" applyProtection="1">
      <alignment horizontal="left"/>
    </xf>
    <xf numFmtId="0" fontId="0" fillId="5" borderId="2" xfId="0" applyFont="1" applyFill="1" applyBorder="1" applyProtection="1"/>
    <xf numFmtId="0" fontId="0" fillId="5" borderId="1" xfId="0" applyFont="1" applyFill="1" applyBorder="1" applyAlignment="1" applyProtection="1"/>
    <xf numFmtId="0" fontId="0" fillId="5" borderId="0" xfId="0" applyFont="1" applyFill="1" applyBorder="1" applyAlignment="1" applyProtection="1">
      <alignment horizontal="center"/>
    </xf>
    <xf numFmtId="0" fontId="0" fillId="5" borderId="0" xfId="0" applyFont="1" applyFill="1" applyBorder="1" applyProtection="1"/>
    <xf numFmtId="0" fontId="0" fillId="5" borderId="0" xfId="0" applyFont="1" applyFill="1" applyBorder="1" applyAlignment="1" applyProtection="1">
      <alignment horizontal="right"/>
    </xf>
    <xf numFmtId="0" fontId="0" fillId="5" borderId="0" xfId="0" applyFont="1" applyFill="1" applyBorder="1" applyAlignment="1" applyProtection="1">
      <alignment horizontal="left" vertical="center"/>
    </xf>
    <xf numFmtId="0" fontId="15" fillId="10" borderId="1" xfId="4" applyFont="1" applyFill="1" applyBorder="1" applyAlignment="1" applyProtection="1">
      <alignment horizontal="left" vertical="top"/>
    </xf>
    <xf numFmtId="0" fontId="19" fillId="10" borderId="0" xfId="4" applyFont="1" applyFill="1" applyBorder="1" applyAlignment="1" applyProtection="1">
      <alignment horizontal="left" vertical="top"/>
    </xf>
    <xf numFmtId="0" fontId="19" fillId="0" borderId="0" xfId="0" applyFont="1" applyProtection="1"/>
    <xf numFmtId="0" fontId="0" fillId="0" borderId="0" xfId="0" applyFont="1" applyBorder="1" applyAlignment="1" applyProtection="1"/>
    <xf numFmtId="0" fontId="0" fillId="5" borderId="2" xfId="0" applyFont="1" applyFill="1" applyBorder="1" applyAlignment="1" applyProtection="1"/>
    <xf numFmtId="0" fontId="0" fillId="5" borderId="2" xfId="0" applyFont="1" applyFill="1" applyBorder="1" applyAlignment="1" applyProtection="1">
      <alignment horizontal="left" vertical="top"/>
    </xf>
    <xf numFmtId="0" fontId="0" fillId="5" borderId="0" xfId="0" applyFont="1" applyFill="1" applyBorder="1" applyAlignment="1" applyProtection="1"/>
    <xf numFmtId="0" fontId="0" fillId="5" borderId="6" xfId="0" applyFont="1" applyFill="1" applyBorder="1" applyAlignment="1" applyProtection="1"/>
    <xf numFmtId="0" fontId="0" fillId="5" borderId="4" xfId="0" applyFont="1" applyFill="1" applyBorder="1" applyAlignment="1" applyProtection="1">
      <alignment horizontal="center"/>
    </xf>
    <xf numFmtId="0" fontId="0" fillId="5" borderId="4" xfId="0" applyFont="1" applyFill="1" applyBorder="1" applyProtection="1"/>
    <xf numFmtId="0" fontId="0" fillId="5" borderId="4" xfId="0" applyFont="1" applyFill="1" applyBorder="1" applyAlignment="1" applyProtection="1">
      <alignment horizontal="right"/>
    </xf>
    <xf numFmtId="0" fontId="0" fillId="5" borderId="7" xfId="0" applyFont="1" applyFill="1" applyBorder="1" applyAlignment="1" applyProtection="1">
      <alignment horizontal="left" vertical="top"/>
    </xf>
    <xf numFmtId="0" fontId="17" fillId="5" borderId="8" xfId="0" applyFont="1" applyFill="1" applyBorder="1" applyAlignment="1" applyProtection="1">
      <alignment horizontal="left" vertical="top"/>
    </xf>
    <xf numFmtId="0" fontId="19" fillId="5" borderId="3" xfId="0" applyFont="1" applyFill="1" applyBorder="1" applyAlignment="1" applyProtection="1">
      <alignment horizontal="left" vertical="top"/>
    </xf>
    <xf numFmtId="0" fontId="0" fillId="5" borderId="3" xfId="0" applyFont="1" applyFill="1" applyBorder="1" applyAlignment="1" applyProtection="1">
      <alignment horizontal="left" vertical="top"/>
    </xf>
    <xf numFmtId="0" fontId="0" fillId="5" borderId="5" xfId="0" applyFont="1" applyFill="1" applyBorder="1" applyAlignment="1" applyProtection="1">
      <alignment horizontal="left" vertical="top"/>
    </xf>
    <xf numFmtId="0" fontId="0" fillId="5" borderId="1" xfId="0" applyFont="1" applyFill="1" applyBorder="1" applyAlignment="1" applyProtection="1">
      <alignment horizontal="left" vertical="top"/>
    </xf>
    <xf numFmtId="0" fontId="0" fillId="5" borderId="0" xfId="0" applyFont="1" applyFill="1" applyBorder="1" applyAlignment="1" applyProtection="1">
      <alignment horizontal="left" vertical="top"/>
    </xf>
    <xf numFmtId="0" fontId="19" fillId="5" borderId="0" xfId="0" applyFont="1" applyFill="1" applyBorder="1" applyAlignment="1" applyProtection="1">
      <alignment horizontal="left" vertical="top"/>
    </xf>
    <xf numFmtId="0" fontId="19" fillId="5" borderId="0" xfId="0" applyFont="1" applyFill="1" applyBorder="1" applyAlignment="1" applyProtection="1">
      <alignment horizontal="right"/>
    </xf>
    <xf numFmtId="0" fontId="0" fillId="10" borderId="1" xfId="0" applyFont="1" applyFill="1" applyBorder="1" applyAlignment="1" applyProtection="1">
      <alignment horizontal="left" vertical="top" wrapText="1"/>
    </xf>
    <xf numFmtId="0" fontId="19" fillId="10" borderId="0" xfId="0" applyFont="1" applyFill="1" applyBorder="1" applyAlignment="1" applyProtection="1">
      <alignment horizontal="left" vertical="top" wrapText="1"/>
    </xf>
    <xf numFmtId="0" fontId="19" fillId="10" borderId="2" xfId="0" applyFont="1" applyFill="1" applyBorder="1" applyAlignment="1" applyProtection="1">
      <alignment horizontal="left" vertical="top" wrapText="1"/>
    </xf>
    <xf numFmtId="0" fontId="0" fillId="10" borderId="2" xfId="0" applyFont="1" applyFill="1" applyBorder="1" applyAlignment="1" applyProtection="1">
      <alignment horizontal="left" vertical="top"/>
    </xf>
    <xf numFmtId="0" fontId="19" fillId="10" borderId="6" xfId="0" applyFont="1" applyFill="1" applyBorder="1" applyAlignment="1" applyProtection="1">
      <alignment horizontal="center" wrapText="1"/>
    </xf>
    <xf numFmtId="0" fontId="19" fillId="10" borderId="4" xfId="0" applyFont="1" applyFill="1" applyBorder="1" applyAlignment="1" applyProtection="1">
      <alignment horizontal="center" wrapText="1"/>
    </xf>
    <xf numFmtId="0" fontId="0" fillId="10" borderId="4" xfId="0" applyFont="1" applyFill="1" applyBorder="1" applyAlignment="1" applyProtection="1">
      <alignment horizontal="left" vertical="top"/>
    </xf>
    <xf numFmtId="0" fontId="0" fillId="5" borderId="5" xfId="0" applyFont="1" applyFill="1" applyBorder="1" applyAlignment="1" applyProtection="1">
      <alignment horizontal="left" vertical="top" wrapText="1"/>
    </xf>
    <xf numFmtId="0" fontId="21" fillId="0" borderId="0" xfId="4" applyFont="1" applyProtection="1"/>
    <xf numFmtId="0" fontId="17" fillId="5" borderId="1" xfId="0" applyFont="1" applyFill="1" applyBorder="1" applyAlignment="1" applyProtection="1">
      <alignment horizontal="left" vertical="top"/>
    </xf>
    <xf numFmtId="0" fontId="0" fillId="5" borderId="1" xfId="0" applyFont="1" applyFill="1" applyBorder="1" applyProtection="1"/>
    <xf numFmtId="0" fontId="17" fillId="5" borderId="1" xfId="0" applyFont="1" applyFill="1" applyBorder="1" applyProtection="1"/>
    <xf numFmtId="0" fontId="0" fillId="5" borderId="2" xfId="0" applyFont="1" applyFill="1" applyBorder="1" applyAlignment="1" applyProtection="1">
      <alignment horizontal="left" vertical="top" wrapText="1"/>
    </xf>
    <xf numFmtId="0" fontId="0" fillId="5" borderId="6" xfId="0" applyFont="1" applyFill="1" applyBorder="1" applyProtection="1"/>
    <xf numFmtId="0" fontId="0" fillId="5" borderId="7" xfId="0" applyFont="1" applyFill="1" applyBorder="1" applyProtection="1"/>
    <xf numFmtId="0" fontId="0" fillId="10" borderId="1" xfId="0" applyFont="1" applyFill="1" applyBorder="1" applyAlignment="1" applyProtection="1">
      <alignment horizontal="left"/>
    </xf>
    <xf numFmtId="0" fontId="0" fillId="5" borderId="0" xfId="0" applyFont="1" applyFill="1" applyBorder="1" applyAlignment="1" applyProtection="1">
      <alignment wrapText="1"/>
    </xf>
    <xf numFmtId="0" fontId="0" fillId="5" borderId="2" xfId="0" applyFont="1" applyFill="1" applyBorder="1" applyAlignment="1" applyProtection="1">
      <alignment wrapText="1"/>
    </xf>
    <xf numFmtId="0" fontId="17" fillId="5" borderId="4" xfId="0" applyFont="1" applyFill="1" applyBorder="1" applyAlignment="1" applyProtection="1"/>
    <xf numFmtId="0" fontId="17" fillId="5" borderId="7" xfId="0" applyFont="1" applyFill="1" applyBorder="1" applyAlignment="1" applyProtection="1"/>
    <xf numFmtId="0" fontId="0" fillId="5" borderId="8" xfId="0" applyFont="1" applyFill="1" applyBorder="1" applyAlignment="1" applyProtection="1"/>
    <xf numFmtId="0" fontId="0" fillId="5" borderId="3" xfId="0" applyFont="1" applyFill="1" applyBorder="1" applyAlignment="1" applyProtection="1"/>
    <xf numFmtId="0" fontId="0" fillId="5" borderId="3" xfId="0" applyFont="1" applyFill="1" applyBorder="1" applyAlignment="1" applyProtection="1">
      <alignment wrapText="1"/>
    </xf>
    <xf numFmtId="0" fontId="0" fillId="5" borderId="5" xfId="0" applyFont="1" applyFill="1" applyBorder="1" applyAlignment="1" applyProtection="1">
      <alignment wrapText="1"/>
    </xf>
    <xf numFmtId="0" fontId="0" fillId="5" borderId="15" xfId="0" applyFont="1" applyFill="1" applyBorder="1" applyAlignment="1" applyProtection="1">
      <alignment horizontal="center" vertical="top" wrapText="1"/>
    </xf>
    <xf numFmtId="0" fontId="17" fillId="5" borderId="6" xfId="0" applyFont="1" applyFill="1" applyBorder="1" applyAlignment="1" applyProtection="1">
      <alignment horizontal="left"/>
    </xf>
    <xf numFmtId="0" fontId="17" fillId="5" borderId="4" xfId="0" applyFont="1" applyFill="1" applyBorder="1" applyAlignment="1" applyProtection="1">
      <alignment horizontal="left"/>
    </xf>
    <xf numFmtId="0" fontId="17" fillId="5" borderId="7" xfId="0" applyFont="1" applyFill="1" applyBorder="1" applyAlignment="1" applyProtection="1">
      <alignment horizontal="left"/>
    </xf>
    <xf numFmtId="0" fontId="17" fillId="10" borderId="0" xfId="0" applyFont="1" applyFill="1" applyBorder="1" applyAlignment="1" applyProtection="1">
      <alignment horizontal="left"/>
    </xf>
    <xf numFmtId="0" fontId="23" fillId="0" borderId="0" xfId="0" applyFont="1" applyProtection="1"/>
    <xf numFmtId="0" fontId="0" fillId="10" borderId="0" xfId="0" applyFont="1" applyFill="1" applyBorder="1" applyAlignment="1" applyProtection="1">
      <alignment horizontal="left"/>
    </xf>
    <xf numFmtId="0" fontId="17" fillId="5" borderId="0" xfId="0" applyFont="1" applyFill="1" applyBorder="1" applyAlignment="1" applyProtection="1">
      <alignment horizontal="left" wrapText="1"/>
    </xf>
    <xf numFmtId="0" fontId="0" fillId="10" borderId="0" xfId="0" applyFont="1" applyFill="1" applyBorder="1" applyAlignment="1" applyProtection="1">
      <alignment horizontal="center"/>
    </xf>
    <xf numFmtId="0" fontId="19" fillId="9" borderId="3" xfId="0" applyFont="1" applyFill="1" applyBorder="1" applyAlignment="1" applyProtection="1">
      <alignment vertical="center"/>
    </xf>
    <xf numFmtId="0" fontId="19" fillId="9" borderId="0" xfId="0" applyFont="1" applyFill="1" applyBorder="1" applyAlignment="1" applyProtection="1">
      <alignment vertical="center"/>
    </xf>
    <xf numFmtId="0" fontId="0" fillId="5" borderId="4" xfId="0" applyFont="1" applyFill="1" applyBorder="1" applyAlignment="1" applyProtection="1">
      <alignment horizontal="left"/>
    </xf>
    <xf numFmtId="0" fontId="0" fillId="6" borderId="0" xfId="0" applyFont="1" applyFill="1" applyBorder="1" applyAlignment="1" applyProtection="1">
      <alignment horizontal="left" vertical="top" wrapText="1"/>
    </xf>
    <xf numFmtId="9" fontId="5" fillId="0" borderId="0" xfId="0" applyNumberFormat="1" applyFont="1"/>
    <xf numFmtId="0" fontId="0" fillId="10" borderId="0" xfId="0" applyFont="1" applyFill="1" applyBorder="1" applyAlignment="1" applyProtection="1">
      <alignment horizontal="left" vertical="top" wrapText="1"/>
    </xf>
    <xf numFmtId="0" fontId="24" fillId="0" borderId="0" xfId="0" applyFont="1" applyBorder="1" applyProtection="1"/>
    <xf numFmtId="0" fontId="24" fillId="10" borderId="1" xfId="0" applyFont="1" applyFill="1" applyBorder="1" applyProtection="1"/>
    <xf numFmtId="0" fontId="24" fillId="10" borderId="0" xfId="0" applyFont="1" applyFill="1" applyBorder="1" applyProtection="1"/>
    <xf numFmtId="0" fontId="24" fillId="10" borderId="0" xfId="0" applyFont="1" applyFill="1" applyBorder="1" applyAlignment="1" applyProtection="1"/>
    <xf numFmtId="0" fontId="24" fillId="10" borderId="2" xfId="0" applyFont="1" applyFill="1" applyBorder="1" applyProtection="1"/>
    <xf numFmtId="0" fontId="24" fillId="5" borderId="0" xfId="0" applyFont="1" applyFill="1" applyBorder="1" applyProtection="1"/>
    <xf numFmtId="0" fontId="26" fillId="5" borderId="0" xfId="0" applyFont="1" applyFill="1" applyBorder="1" applyProtection="1"/>
    <xf numFmtId="0" fontId="24" fillId="5" borderId="0" xfId="0" applyFont="1" applyFill="1" applyBorder="1" applyAlignment="1" applyProtection="1">
      <alignment horizontal="left" vertical="top" wrapText="1"/>
    </xf>
    <xf numFmtId="0" fontId="26" fillId="0" borderId="0" xfId="0" applyFont="1" applyAlignment="1" applyProtection="1">
      <alignment vertical="top" wrapText="1"/>
    </xf>
    <xf numFmtId="0" fontId="24" fillId="6" borderId="0" xfId="0" applyFont="1" applyFill="1" applyBorder="1" applyAlignment="1" applyProtection="1">
      <alignment horizontal="left" vertical="top" wrapText="1"/>
    </xf>
    <xf numFmtId="0" fontId="24" fillId="6" borderId="0" xfId="0" applyFont="1" applyFill="1" applyBorder="1" applyProtection="1"/>
    <xf numFmtId="0" fontId="24" fillId="6" borderId="0" xfId="0" applyFont="1" applyFill="1" applyAlignment="1" applyProtection="1">
      <alignment horizontal="left" vertical="top" wrapText="1"/>
    </xf>
    <xf numFmtId="0" fontId="24" fillId="9" borderId="4" xfId="0" applyFont="1" applyFill="1" applyBorder="1" applyProtection="1"/>
    <xf numFmtId="0" fontId="0" fillId="0" borderId="0" xfId="0" applyFont="1" applyAlignment="1" applyProtection="1"/>
    <xf numFmtId="0" fontId="0" fillId="0" borderId="0" xfId="0" applyFont="1" applyAlignment="1" applyProtection="1">
      <alignment wrapText="1"/>
    </xf>
    <xf numFmtId="0" fontId="17" fillId="0" borderId="0" xfId="0" applyFont="1" applyAlignment="1" applyProtection="1">
      <alignment wrapText="1"/>
    </xf>
    <xf numFmtId="0" fontId="17" fillId="10" borderId="8" xfId="0" applyFont="1" applyFill="1" applyBorder="1" applyAlignment="1" applyProtection="1"/>
    <xf numFmtId="0" fontId="0" fillId="10" borderId="3" xfId="0" applyFont="1" applyFill="1" applyBorder="1" applyProtection="1"/>
    <xf numFmtId="0" fontId="0" fillId="10" borderId="5" xfId="0" applyFont="1" applyFill="1" applyBorder="1" applyProtection="1"/>
    <xf numFmtId="0" fontId="17" fillId="10" borderId="1" xfId="0" applyFont="1" applyFill="1" applyBorder="1" applyAlignment="1" applyProtection="1"/>
    <xf numFmtId="0" fontId="0" fillId="10" borderId="1" xfId="0" applyFont="1" applyFill="1" applyBorder="1" applyAlignment="1" applyProtection="1">
      <alignment wrapText="1"/>
    </xf>
    <xf numFmtId="0" fontId="17" fillId="10" borderId="0" xfId="0" applyFont="1" applyFill="1" applyBorder="1" applyProtection="1"/>
    <xf numFmtId="0" fontId="0" fillId="10" borderId="4" xfId="0" applyFont="1" applyFill="1" applyBorder="1" applyProtection="1"/>
    <xf numFmtId="0" fontId="0" fillId="10" borderId="7" xfId="0" applyFont="1" applyFill="1" applyBorder="1" applyProtection="1"/>
    <xf numFmtId="0" fontId="0" fillId="0" borderId="0" xfId="0" applyFont="1" applyFill="1" applyAlignment="1" applyProtection="1"/>
    <xf numFmtId="0" fontId="0" fillId="0" borderId="0" xfId="0" applyFont="1" applyFill="1" applyProtection="1"/>
    <xf numFmtId="0" fontId="0" fillId="0" borderId="0" xfId="0" applyFont="1" applyFill="1" applyAlignment="1" applyProtection="1">
      <alignment horizontal="right"/>
    </xf>
    <xf numFmtId="0" fontId="0" fillId="0" borderId="0" xfId="0" applyFont="1" applyAlignment="1" applyProtection="1">
      <alignment horizontal="right"/>
    </xf>
    <xf numFmtId="0" fontId="0" fillId="9" borderId="1" xfId="0" applyFont="1" applyFill="1" applyBorder="1" applyProtection="1"/>
    <xf numFmtId="0" fontId="17" fillId="9" borderId="0" xfId="0" applyFont="1" applyFill="1" applyBorder="1" applyProtection="1"/>
    <xf numFmtId="0" fontId="0" fillId="9" borderId="0" xfId="0" applyFont="1" applyFill="1" applyBorder="1" applyProtection="1"/>
    <xf numFmtId="0" fontId="0" fillId="9" borderId="9" xfId="0" applyFont="1" applyFill="1" applyBorder="1" applyAlignment="1" applyProtection="1">
      <alignment horizontal="right"/>
    </xf>
    <xf numFmtId="0" fontId="0" fillId="9" borderId="2" xfId="0" applyFont="1" applyFill="1" applyBorder="1" applyProtection="1"/>
    <xf numFmtId="0" fontId="0" fillId="5" borderId="3" xfId="0" applyFont="1" applyFill="1" applyBorder="1" applyProtection="1"/>
    <xf numFmtId="0" fontId="0" fillId="0" borderId="9" xfId="0" applyFont="1" applyFill="1" applyBorder="1" applyProtection="1">
      <protection locked="0"/>
    </xf>
    <xf numFmtId="0" fontId="0" fillId="9" borderId="7" xfId="0" applyFont="1" applyFill="1" applyBorder="1" applyAlignment="1" applyProtection="1">
      <alignment horizontal="right"/>
    </xf>
    <xf numFmtId="0" fontId="0" fillId="6" borderId="0" xfId="0" applyFont="1" applyFill="1" applyBorder="1" applyProtection="1"/>
    <xf numFmtId="0" fontId="19" fillId="6" borderId="0" xfId="0" applyFont="1" applyFill="1" applyBorder="1" applyProtection="1"/>
    <xf numFmtId="0" fontId="19" fillId="5" borderId="0" xfId="0" applyFont="1" applyFill="1" applyBorder="1" applyProtection="1"/>
    <xf numFmtId="0" fontId="0" fillId="6" borderId="0" xfId="0" applyFont="1" applyFill="1" applyProtection="1"/>
    <xf numFmtId="0" fontId="0" fillId="5" borderId="5" xfId="0" applyFont="1" applyFill="1" applyBorder="1" applyProtection="1"/>
    <xf numFmtId="0" fontId="17" fillId="10" borderId="0" xfId="0" applyFont="1" applyFill="1" applyBorder="1" applyAlignment="1" applyProtection="1">
      <alignment horizontal="left" wrapText="1"/>
    </xf>
    <xf numFmtId="0" fontId="0" fillId="10" borderId="9" xfId="0" applyFont="1" applyFill="1" applyBorder="1" applyProtection="1"/>
    <xf numFmtId="0" fontId="0" fillId="0" borderId="0" xfId="0" applyFont="1" applyBorder="1" applyAlignment="1" applyProtection="1">
      <alignment horizontal="center" vertical="top" wrapText="1"/>
    </xf>
    <xf numFmtId="0" fontId="17" fillId="6" borderId="0" xfId="0" applyFont="1" applyFill="1" applyBorder="1" applyAlignment="1" applyProtection="1">
      <alignment horizontal="left"/>
    </xf>
    <xf numFmtId="0" fontId="0" fillId="9" borderId="9" xfId="0" applyFont="1" applyFill="1" applyBorder="1" applyAlignment="1" applyProtection="1">
      <alignment horizontal="center"/>
    </xf>
    <xf numFmtId="0" fontId="0" fillId="9" borderId="10" xfId="0" applyFont="1" applyFill="1" applyBorder="1" applyProtection="1"/>
    <xf numFmtId="0" fontId="0" fillId="9" borderId="12" xfId="0" applyFont="1" applyFill="1" applyBorder="1" applyProtection="1"/>
    <xf numFmtId="0" fontId="0" fillId="12" borderId="0" xfId="0" applyFont="1" applyFill="1" applyProtection="1"/>
    <xf numFmtId="0" fontId="0" fillId="9" borderId="5" xfId="0" applyFont="1" applyFill="1" applyBorder="1" applyProtection="1"/>
    <xf numFmtId="0" fontId="0" fillId="12" borderId="0" xfId="0" applyFont="1" applyFill="1" applyBorder="1" applyProtection="1"/>
    <xf numFmtId="0" fontId="23" fillId="12" borderId="0" xfId="0" applyFont="1" applyFill="1" applyProtection="1"/>
    <xf numFmtId="0" fontId="17" fillId="13" borderId="10" xfId="2" applyNumberFormat="1" applyFont="1" applyFill="1" applyBorder="1" applyAlignment="1" applyProtection="1"/>
    <xf numFmtId="0" fontId="17" fillId="13" borderId="11" xfId="2" applyNumberFormat="1" applyFont="1" applyFill="1" applyBorder="1" applyAlignment="1" applyProtection="1">
      <alignment horizontal="right" vertical="top"/>
    </xf>
    <xf numFmtId="4" fontId="0" fillId="13" borderId="12" xfId="0" applyNumberFormat="1" applyFont="1" applyFill="1" applyBorder="1" applyAlignment="1" applyProtection="1">
      <alignment horizontal="right"/>
    </xf>
    <xf numFmtId="0" fontId="17" fillId="13" borderId="9" xfId="1" applyNumberFormat="1" applyFont="1" applyFill="1" applyBorder="1" applyAlignment="1" applyProtection="1">
      <alignment horizontal="left" vertical="top"/>
    </xf>
    <xf numFmtId="49" fontId="17" fillId="13" borderId="9" xfId="3" applyNumberFormat="1" applyFont="1" applyFill="1" applyBorder="1" applyAlignment="1" applyProtection="1">
      <alignment horizontal="left" vertical="top" wrapText="1"/>
    </xf>
    <xf numFmtId="49" fontId="17" fillId="13" borderId="9" xfId="1" applyNumberFormat="1" applyFont="1" applyFill="1" applyBorder="1" applyAlignment="1" applyProtection="1">
      <alignment horizontal="left" vertical="top"/>
    </xf>
    <xf numFmtId="49" fontId="0" fillId="12" borderId="9" xfId="3" applyNumberFormat="1" applyFont="1" applyFill="1" applyBorder="1" applyAlignment="1" applyProtection="1">
      <alignment horizontal="left" vertical="top" wrapText="1"/>
      <protection locked="0"/>
    </xf>
    <xf numFmtId="49" fontId="0" fillId="12" borderId="9" xfId="0" applyNumberFormat="1" applyFont="1" applyFill="1" applyBorder="1" applyProtection="1">
      <protection locked="0"/>
    </xf>
    <xf numFmtId="4" fontId="0" fillId="13" borderId="12" xfId="0" applyNumberFormat="1" applyFont="1" applyFill="1" applyBorder="1" applyProtection="1"/>
    <xf numFmtId="0" fontId="17" fillId="13" borderId="9" xfId="1" applyNumberFormat="1" applyFont="1" applyFill="1" applyBorder="1" applyAlignment="1" applyProtection="1">
      <alignment horizontal="left" vertical="top" wrapText="1"/>
    </xf>
    <xf numFmtId="0" fontId="17" fillId="9" borderId="10" xfId="2" applyNumberFormat="1" applyFont="1" applyFill="1" applyBorder="1" applyAlignment="1" applyProtection="1"/>
    <xf numFmtId="0" fontId="17" fillId="9" borderId="11" xfId="2" applyNumberFormat="1" applyFont="1" applyFill="1" applyBorder="1" applyAlignment="1" applyProtection="1">
      <alignment horizontal="right" vertical="top"/>
    </xf>
    <xf numFmtId="4" fontId="0" fillId="9" borderId="12" xfId="0" applyNumberFormat="1" applyFont="1" applyFill="1" applyBorder="1" applyProtection="1"/>
    <xf numFmtId="0" fontId="0" fillId="9" borderId="14" xfId="0" applyFont="1" applyFill="1" applyBorder="1" applyProtection="1"/>
    <xf numFmtId="0" fontId="0" fillId="9" borderId="15" xfId="0" applyFont="1" applyFill="1" applyBorder="1" applyProtection="1"/>
    <xf numFmtId="0" fontId="17" fillId="9" borderId="9" xfId="0" applyFont="1" applyFill="1" applyBorder="1" applyProtection="1"/>
    <xf numFmtId="0" fontId="0" fillId="9" borderId="9" xfId="0" applyFont="1" applyFill="1" applyBorder="1" applyProtection="1"/>
    <xf numFmtId="0" fontId="0" fillId="9" borderId="13" xfId="0" applyFont="1" applyFill="1" applyBorder="1" applyProtection="1"/>
    <xf numFmtId="0" fontId="18" fillId="0" borderId="0" xfId="0" applyFont="1" applyBorder="1" applyAlignment="1" applyProtection="1"/>
    <xf numFmtId="0" fontId="17" fillId="10" borderId="10" xfId="0" applyFont="1" applyFill="1" applyBorder="1" applyAlignment="1" applyProtection="1"/>
    <xf numFmtId="0" fontId="17" fillId="10" borderId="12" xfId="0" applyFont="1" applyFill="1" applyBorder="1" applyAlignment="1" applyProtection="1"/>
    <xf numFmtId="0" fontId="0" fillId="9" borderId="9" xfId="0" applyFont="1" applyFill="1" applyBorder="1" applyAlignment="1" applyProtection="1">
      <alignment horizontal="left"/>
    </xf>
    <xf numFmtId="165" fontId="0" fillId="9" borderId="9" xfId="0" applyNumberFormat="1" applyFont="1" applyFill="1" applyBorder="1" applyProtection="1"/>
    <xf numFmtId="164" fontId="0" fillId="0" borderId="0" xfId="0" applyNumberFormat="1" applyFont="1" applyProtection="1"/>
    <xf numFmtId="0" fontId="17" fillId="9" borderId="8" xfId="0" applyFont="1" applyFill="1" applyBorder="1" applyProtection="1"/>
    <xf numFmtId="44" fontId="0" fillId="9" borderId="3" xfId="9" applyFont="1" applyFill="1" applyBorder="1" applyProtection="1"/>
    <xf numFmtId="0" fontId="0" fillId="9" borderId="3" xfId="0" applyFont="1" applyFill="1" applyBorder="1" applyProtection="1"/>
    <xf numFmtId="0" fontId="0" fillId="9" borderId="1" xfId="0" applyFont="1" applyFill="1" applyBorder="1" applyAlignment="1" applyProtection="1">
      <alignment horizontal="center"/>
    </xf>
    <xf numFmtId="0" fontId="0" fillId="9" borderId="0" xfId="0" applyFont="1" applyFill="1" applyBorder="1" applyAlignment="1" applyProtection="1">
      <alignment horizontal="center"/>
    </xf>
    <xf numFmtId="44" fontId="0" fillId="9" borderId="0" xfId="9" applyFont="1" applyFill="1" applyBorder="1" applyProtection="1"/>
    <xf numFmtId="0" fontId="17" fillId="9" borderId="1" xfId="0" applyFont="1" applyFill="1" applyBorder="1" applyProtection="1"/>
    <xf numFmtId="0" fontId="19" fillId="9" borderId="0" xfId="0" applyFont="1" applyFill="1" applyBorder="1" applyProtection="1"/>
    <xf numFmtId="9" fontId="0" fillId="12" borderId="9" xfId="6" applyFont="1" applyFill="1" applyBorder="1" applyProtection="1">
      <protection locked="0"/>
    </xf>
    <xf numFmtId="44" fontId="0" fillId="9" borderId="0" xfId="0" applyNumberFormat="1" applyFont="1" applyFill="1" applyBorder="1" applyProtection="1"/>
    <xf numFmtId="44" fontId="0" fillId="9" borderId="2" xfId="0" applyNumberFormat="1" applyFont="1" applyFill="1" applyBorder="1" applyProtection="1"/>
    <xf numFmtId="0" fontId="0" fillId="12" borderId="9" xfId="0" applyFont="1" applyFill="1" applyBorder="1" applyProtection="1"/>
    <xf numFmtId="0" fontId="0" fillId="12" borderId="9" xfId="0" applyFont="1" applyFill="1" applyBorder="1" applyProtection="1">
      <protection locked="0"/>
    </xf>
    <xf numFmtId="0" fontId="19" fillId="12" borderId="0" xfId="0" applyFont="1" applyFill="1" applyProtection="1"/>
    <xf numFmtId="0" fontId="19" fillId="9" borderId="1" xfId="0" applyFont="1" applyFill="1" applyBorder="1" applyProtection="1"/>
    <xf numFmtId="44" fontId="0" fillId="9" borderId="9" xfId="0" applyNumberFormat="1" applyFont="1" applyFill="1" applyBorder="1" applyProtection="1"/>
    <xf numFmtId="0" fontId="17" fillId="11" borderId="8" xfId="0" applyFont="1" applyFill="1" applyBorder="1" applyProtection="1"/>
    <xf numFmtId="0" fontId="0" fillId="11" borderId="5" xfId="0" applyFont="1" applyFill="1" applyBorder="1" applyProtection="1"/>
    <xf numFmtId="0" fontId="0" fillId="11" borderId="1" xfId="0" applyFont="1" applyFill="1" applyBorder="1" applyProtection="1"/>
    <xf numFmtId="44" fontId="0" fillId="11" borderId="2" xfId="9" applyFont="1" applyFill="1" applyBorder="1" applyProtection="1"/>
    <xf numFmtId="0" fontId="0" fillId="11" borderId="6" xfId="0" applyFont="1" applyFill="1" applyBorder="1" applyProtection="1"/>
    <xf numFmtId="44" fontId="0" fillId="11" borderId="7" xfId="9" applyFont="1" applyFill="1" applyBorder="1" applyProtection="1"/>
    <xf numFmtId="0" fontId="0" fillId="9" borderId="6" xfId="0" applyFont="1" applyFill="1" applyBorder="1" applyProtection="1"/>
    <xf numFmtId="0" fontId="0" fillId="9" borderId="4" xfId="0" applyFont="1" applyFill="1" applyBorder="1" applyProtection="1"/>
    <xf numFmtId="0" fontId="0" fillId="9" borderId="7" xfId="0" applyFont="1" applyFill="1" applyBorder="1" applyProtection="1"/>
    <xf numFmtId="0" fontId="17" fillId="9" borderId="8" xfId="2" applyNumberFormat="1" applyFont="1" applyFill="1" applyBorder="1" applyAlignment="1" applyProtection="1"/>
    <xf numFmtId="0" fontId="17" fillId="9" borderId="3" xfId="2" applyNumberFormat="1" applyFont="1" applyFill="1" applyBorder="1" applyAlignment="1" applyProtection="1"/>
    <xf numFmtId="0" fontId="17" fillId="9" borderId="5" xfId="2" applyNumberFormat="1" applyFont="1" applyFill="1" applyBorder="1" applyAlignment="1" applyProtection="1">
      <alignment horizontal="right" vertical="top"/>
    </xf>
    <xf numFmtId="0" fontId="0" fillId="9" borderId="6" xfId="0" applyFont="1" applyFill="1" applyBorder="1" applyAlignment="1" applyProtection="1">
      <alignment horizontal="left"/>
    </xf>
    <xf numFmtId="0" fontId="17" fillId="9" borderId="13" xfId="0" applyFont="1" applyFill="1" applyBorder="1" applyAlignment="1" applyProtection="1">
      <alignment horizontal="center" vertical="center"/>
    </xf>
    <xf numFmtId="0" fontId="17" fillId="6" borderId="0" xfId="0" applyFont="1" applyFill="1" applyBorder="1" applyAlignment="1" applyProtection="1"/>
    <xf numFmtId="0" fontId="0" fillId="9" borderId="10" xfId="0" applyFont="1" applyFill="1" applyBorder="1" applyAlignment="1" applyProtection="1"/>
    <xf numFmtId="0" fontId="0" fillId="9" borderId="11" xfId="0" applyFont="1" applyFill="1" applyBorder="1" applyAlignment="1" applyProtection="1"/>
    <xf numFmtId="0" fontId="0" fillId="9" borderId="12" xfId="0" applyFont="1" applyFill="1" applyBorder="1" applyAlignment="1" applyProtection="1"/>
    <xf numFmtId="0" fontId="0" fillId="10" borderId="8" xfId="0" applyFont="1" applyFill="1" applyBorder="1" applyProtection="1"/>
    <xf numFmtId="0" fontId="0" fillId="10" borderId="6" xfId="0" applyFont="1" applyFill="1" applyBorder="1" applyProtection="1"/>
    <xf numFmtId="0" fontId="17" fillId="10" borderId="8" xfId="0" applyFont="1" applyFill="1" applyBorder="1" applyProtection="1"/>
    <xf numFmtId="0" fontId="17" fillId="10" borderId="3" xfId="0" applyFont="1" applyFill="1" applyBorder="1" applyProtection="1"/>
    <xf numFmtId="0" fontId="17" fillId="10" borderId="9" xfId="0" applyFont="1" applyFill="1" applyBorder="1" applyProtection="1"/>
    <xf numFmtId="0" fontId="0" fillId="12" borderId="9" xfId="0" applyFont="1" applyFill="1" applyBorder="1" applyAlignment="1" applyProtection="1">
      <alignment wrapText="1"/>
      <protection locked="0"/>
    </xf>
    <xf numFmtId="0" fontId="0" fillId="0" borderId="6" xfId="0" applyFont="1" applyBorder="1" applyProtection="1"/>
    <xf numFmtId="0" fontId="16" fillId="0" borderId="4" xfId="0" applyFont="1" applyBorder="1" applyProtection="1"/>
    <xf numFmtId="0" fontId="0" fillId="0" borderId="4" xfId="0" applyFont="1" applyFill="1" applyBorder="1" applyProtection="1"/>
    <xf numFmtId="0" fontId="0" fillId="0" borderId="4" xfId="0" applyFont="1" applyBorder="1" applyProtection="1"/>
    <xf numFmtId="0" fontId="0" fillId="0" borderId="7" xfId="0" applyFont="1" applyBorder="1" applyProtection="1"/>
    <xf numFmtId="49" fontId="0" fillId="12" borderId="9" xfId="3" applyNumberFormat="1" applyFont="1" applyFill="1" applyBorder="1" applyAlignment="1" applyProtection="1">
      <alignment horizontal="left" wrapText="1"/>
      <protection locked="0"/>
    </xf>
    <xf numFmtId="10" fontId="0" fillId="12" borderId="9" xfId="3" applyNumberFormat="1" applyFont="1" applyFill="1" applyBorder="1" applyAlignment="1" applyProtection="1">
      <alignment horizontal="left" wrapText="1"/>
      <protection locked="0"/>
    </xf>
    <xf numFmtId="0" fontId="0" fillId="6" borderId="0" xfId="0" applyFont="1" applyFill="1" applyBorder="1" applyAlignment="1" applyProtection="1">
      <alignment vertical="top" wrapText="1"/>
    </xf>
    <xf numFmtId="0" fontId="17" fillId="5" borderId="0" xfId="0" applyFont="1" applyFill="1" applyBorder="1" applyAlignment="1" applyProtection="1">
      <alignment wrapText="1"/>
    </xf>
    <xf numFmtId="0" fontId="17" fillId="10" borderId="0" xfId="0" applyFont="1" applyFill="1" applyBorder="1" applyAlignment="1" applyProtection="1"/>
    <xf numFmtId="0" fontId="17" fillId="10" borderId="2" xfId="0" applyFont="1" applyFill="1" applyBorder="1" applyAlignment="1" applyProtection="1"/>
    <xf numFmtId="0" fontId="17" fillId="10" borderId="3" xfId="0" applyFont="1" applyFill="1" applyBorder="1" applyAlignment="1" applyProtection="1"/>
    <xf numFmtId="0" fontId="17" fillId="10" borderId="5" xfId="0" applyFont="1" applyFill="1" applyBorder="1" applyAlignment="1" applyProtection="1"/>
    <xf numFmtId="0" fontId="0" fillId="10" borderId="2" xfId="0" applyFont="1" applyFill="1" applyBorder="1" applyAlignment="1" applyProtection="1">
      <alignment horizontal="center"/>
    </xf>
    <xf numFmtId="0" fontId="0" fillId="5" borderId="2" xfId="0" applyFont="1" applyFill="1" applyBorder="1" applyAlignment="1" applyProtection="1">
      <alignment horizontal="left"/>
    </xf>
    <xf numFmtId="0" fontId="0" fillId="6" borderId="0" xfId="0" applyFont="1" applyFill="1" applyBorder="1" applyAlignment="1" applyProtection="1">
      <alignment wrapText="1"/>
    </xf>
    <xf numFmtId="0" fontId="17" fillId="6" borderId="0" xfId="0" applyFont="1" applyFill="1" applyBorder="1" applyAlignment="1" applyProtection="1">
      <alignment wrapText="1"/>
    </xf>
    <xf numFmtId="0" fontId="0" fillId="6" borderId="0" xfId="0" applyFont="1" applyFill="1" applyBorder="1" applyAlignment="1" applyProtection="1">
      <alignment horizontal="left" vertical="top"/>
    </xf>
    <xf numFmtId="0" fontId="17" fillId="6" borderId="0" xfId="0" applyFont="1" applyFill="1" applyBorder="1" applyAlignment="1" applyProtection="1">
      <alignment horizontal="left" vertical="top"/>
    </xf>
    <xf numFmtId="0" fontId="22" fillId="0" borderId="0" xfId="0" applyFont="1" applyProtection="1"/>
    <xf numFmtId="0" fontId="22" fillId="0" borderId="0" xfId="0" applyFont="1"/>
    <xf numFmtId="0" fontId="22" fillId="12" borderId="0" xfId="0" applyFont="1" applyFill="1" applyProtection="1"/>
    <xf numFmtId="0" fontId="22" fillId="12" borderId="0" xfId="0" applyFont="1" applyFill="1" applyAlignment="1" applyProtection="1">
      <alignment horizontal="left" vertical="top" wrapText="1"/>
    </xf>
    <xf numFmtId="0" fontId="22" fillId="0" borderId="0" xfId="0" applyFont="1" applyBorder="1" applyProtection="1"/>
    <xf numFmtId="0" fontId="12" fillId="10" borderId="8" xfId="0" applyFont="1" applyFill="1" applyBorder="1" applyAlignment="1" applyProtection="1"/>
    <xf numFmtId="0" fontId="12" fillId="10" borderId="3" xfId="0" applyFont="1" applyFill="1" applyBorder="1" applyAlignment="1" applyProtection="1"/>
    <xf numFmtId="0" fontId="12" fillId="10" borderId="5" xfId="0" applyFont="1" applyFill="1" applyBorder="1" applyAlignment="1" applyProtection="1"/>
    <xf numFmtId="0" fontId="24" fillId="0" borderId="0" xfId="0" applyFont="1" applyFill="1" applyBorder="1" applyProtection="1"/>
    <xf numFmtId="0" fontId="12" fillId="0" borderId="0" xfId="0" applyFont="1" applyFill="1" applyBorder="1" applyAlignment="1" applyProtection="1"/>
    <xf numFmtId="0" fontId="17" fillId="13" borderId="11" xfId="2" applyNumberFormat="1" applyFont="1" applyFill="1" applyBorder="1" applyAlignment="1" applyProtection="1">
      <alignment horizontal="right"/>
    </xf>
    <xf numFmtId="49" fontId="0" fillId="12" borderId="9" xfId="0" applyNumberFormat="1" applyFont="1" applyFill="1" applyBorder="1" applyAlignment="1" applyProtection="1">
      <alignment vertical="top"/>
      <protection locked="0"/>
    </xf>
    <xf numFmtId="0" fontId="0" fillId="10" borderId="1" xfId="0" applyFont="1" applyFill="1" applyBorder="1" applyAlignment="1" applyProtection="1">
      <alignment horizontal="left" vertical="top" wrapText="1"/>
    </xf>
    <xf numFmtId="0" fontId="0" fillId="5" borderId="0" xfId="0" applyFont="1" applyFill="1" applyBorder="1" applyAlignment="1" applyProtection="1">
      <alignment horizontal="left" vertical="top"/>
    </xf>
    <xf numFmtId="0" fontId="0" fillId="5" borderId="2" xfId="0" applyFont="1" applyFill="1" applyBorder="1" applyAlignment="1" applyProtection="1">
      <alignment horizontal="left" vertical="top"/>
    </xf>
    <xf numFmtId="0" fontId="0" fillId="5" borderId="2" xfId="0" applyFont="1" applyFill="1" applyBorder="1" applyAlignment="1" applyProtection="1">
      <alignment horizontal="left" vertical="top" wrapText="1"/>
    </xf>
    <xf numFmtId="0" fontId="0" fillId="10" borderId="0" xfId="0" applyFont="1" applyFill="1" applyBorder="1" applyAlignment="1" applyProtection="1">
      <alignment horizontal="left" vertical="top" wrapText="1"/>
    </xf>
    <xf numFmtId="0" fontId="24" fillId="5" borderId="0" xfId="0" applyFont="1" applyFill="1" applyBorder="1" applyAlignment="1" applyProtection="1">
      <alignment horizontal="left" vertical="top" wrapText="1"/>
    </xf>
    <xf numFmtId="0" fontId="0" fillId="0" borderId="0" xfId="0" applyFont="1" applyFill="1" applyAlignment="1" applyProtection="1">
      <alignment vertical="top" wrapText="1"/>
    </xf>
    <xf numFmtId="0" fontId="17" fillId="10" borderId="0" xfId="0" applyFont="1" applyFill="1" applyBorder="1" applyAlignment="1" applyProtection="1">
      <alignment horizontal="left"/>
    </xf>
    <xf numFmtId="0" fontId="0" fillId="5" borderId="0" xfId="0" applyFont="1" applyFill="1" applyBorder="1" applyAlignment="1" applyProtection="1">
      <alignment horizontal="left" vertical="top"/>
    </xf>
    <xf numFmtId="0" fontId="0" fillId="5" borderId="2" xfId="0" applyFont="1" applyFill="1" applyBorder="1" applyAlignment="1" applyProtection="1">
      <alignment horizontal="left" vertical="top"/>
    </xf>
    <xf numFmtId="0" fontId="22" fillId="6" borderId="0" xfId="0" applyFont="1" applyFill="1" applyAlignment="1" applyProtection="1">
      <alignment horizontal="left" vertical="top" wrapText="1"/>
    </xf>
    <xf numFmtId="0" fontId="0" fillId="6" borderId="0" xfId="0" applyFont="1" applyFill="1" applyBorder="1" applyAlignment="1" applyProtection="1">
      <alignment horizontal="left" vertical="top" wrapText="1"/>
    </xf>
    <xf numFmtId="0" fontId="0" fillId="10" borderId="0" xfId="0" applyFont="1" applyFill="1" applyBorder="1" applyAlignment="1" applyProtection="1">
      <alignment horizontal="left" vertical="top" wrapText="1"/>
    </xf>
    <xf numFmtId="0" fontId="0" fillId="10" borderId="2" xfId="0" applyFont="1" applyFill="1" applyBorder="1" applyAlignment="1" applyProtection="1">
      <alignment horizontal="left" vertical="top" wrapText="1"/>
    </xf>
    <xf numFmtId="0" fontId="0" fillId="10" borderId="2" xfId="0" applyFont="1" applyFill="1" applyBorder="1" applyAlignment="1" applyProtection="1">
      <alignment horizontal="left" wrapText="1"/>
    </xf>
    <xf numFmtId="0" fontId="0" fillId="5" borderId="2" xfId="0" applyFont="1" applyFill="1" applyBorder="1" applyAlignment="1" applyProtection="1">
      <alignment horizontal="left" vertical="top" wrapText="1"/>
    </xf>
    <xf numFmtId="0" fontId="0" fillId="5" borderId="7" xfId="0" applyFont="1" applyFill="1" applyBorder="1" applyAlignment="1" applyProtection="1">
      <alignment horizontal="left" vertical="top" wrapText="1"/>
    </xf>
    <xf numFmtId="0" fontId="0" fillId="12" borderId="0" xfId="0" applyFont="1" applyFill="1" applyAlignment="1" applyProtection="1"/>
    <xf numFmtId="0" fontId="0" fillId="12" borderId="0" xfId="0" applyFill="1" applyAlignment="1" applyProtection="1"/>
    <xf numFmtId="0" fontId="0" fillId="5" borderId="7" xfId="0" applyFont="1" applyFill="1" applyBorder="1" applyAlignment="1" applyProtection="1">
      <alignment horizontal="left"/>
    </xf>
    <xf numFmtId="0" fontId="17" fillId="5" borderId="0" xfId="0" applyFont="1" applyFill="1" applyBorder="1" applyAlignment="1" applyProtection="1">
      <alignment horizontal="left" vertical="top"/>
    </xf>
    <xf numFmtId="0" fontId="17" fillId="10" borderId="8" xfId="0" applyFont="1" applyFill="1" applyBorder="1" applyAlignment="1" applyProtection="1">
      <alignment horizontal="left" vertical="top"/>
    </xf>
    <xf numFmtId="0" fontId="17" fillId="10" borderId="1" xfId="0" applyFont="1" applyFill="1" applyBorder="1" applyAlignment="1" applyProtection="1">
      <alignment horizontal="left" vertical="top"/>
    </xf>
    <xf numFmtId="0" fontId="0" fillId="10" borderId="1" xfId="0" applyFont="1" applyFill="1" applyBorder="1" applyAlignment="1" applyProtection="1">
      <alignment horizontal="left" vertical="top"/>
    </xf>
    <xf numFmtId="0" fontId="0" fillId="10" borderId="6" xfId="0" applyFont="1" applyFill="1" applyBorder="1" applyAlignment="1" applyProtection="1">
      <alignment horizontal="left"/>
    </xf>
    <xf numFmtId="0" fontId="0" fillId="10" borderId="15" xfId="0" applyFill="1" applyBorder="1" applyProtection="1"/>
    <xf numFmtId="0" fontId="0" fillId="5" borderId="4" xfId="0" applyFont="1" applyFill="1" applyBorder="1" applyAlignment="1" applyProtection="1">
      <alignment horizontal="left" vertical="top"/>
    </xf>
    <xf numFmtId="0" fontId="0" fillId="10" borderId="3" xfId="0" applyFont="1" applyFill="1" applyBorder="1" applyAlignment="1" applyProtection="1">
      <alignment horizontal="left" vertical="top" wrapText="1"/>
    </xf>
    <xf numFmtId="0" fontId="0" fillId="10" borderId="1" xfId="0" applyFill="1" applyBorder="1" applyProtection="1"/>
    <xf numFmtId="0" fontId="17" fillId="5" borderId="3" xfId="0" applyFont="1" applyFill="1" applyBorder="1" applyAlignment="1" applyProtection="1">
      <alignment horizontal="left" vertical="center"/>
    </xf>
    <xf numFmtId="0" fontId="12" fillId="5" borderId="0" xfId="0" applyFont="1" applyFill="1" applyBorder="1" applyProtection="1"/>
    <xf numFmtId="0" fontId="12" fillId="10" borderId="1" xfId="0" applyFont="1" applyFill="1" applyBorder="1" applyProtection="1"/>
    <xf numFmtId="0" fontId="24" fillId="10" borderId="1" xfId="0" applyFont="1" applyFill="1" applyBorder="1" applyAlignment="1" applyProtection="1">
      <alignment horizontal="left" vertical="top" wrapText="1"/>
    </xf>
    <xf numFmtId="0" fontId="24" fillId="10" borderId="6" xfId="0" applyFont="1" applyFill="1" applyBorder="1" applyProtection="1"/>
    <xf numFmtId="0" fontId="24" fillId="10" borderId="8" xfId="0" applyFont="1" applyFill="1" applyBorder="1" applyProtection="1"/>
    <xf numFmtId="0" fontId="24" fillId="5" borderId="3" xfId="0" applyFont="1" applyFill="1" applyBorder="1" applyProtection="1"/>
    <xf numFmtId="0" fontId="24" fillId="10" borderId="2" xfId="0" applyFont="1" applyFill="1" applyBorder="1" applyAlignment="1" applyProtection="1">
      <alignment horizontal="left" vertical="top" wrapText="1"/>
    </xf>
    <xf numFmtId="0" fontId="24" fillId="10" borderId="5" xfId="0" applyFont="1" applyFill="1" applyBorder="1" applyProtection="1"/>
    <xf numFmtId="0" fontId="24" fillId="10" borderId="7" xfId="0" applyFont="1" applyFill="1" applyBorder="1" applyProtection="1"/>
    <xf numFmtId="0" fontId="17" fillId="10" borderId="3" xfId="0" applyFont="1" applyFill="1" applyBorder="1" applyAlignment="1" applyProtection="1">
      <alignment horizontal="left" wrapText="1"/>
    </xf>
    <xf numFmtId="0" fontId="17" fillId="10" borderId="0" xfId="0" applyFont="1" applyFill="1" applyBorder="1" applyAlignment="1" applyProtection="1">
      <alignment horizontal="center" wrapText="1"/>
    </xf>
    <xf numFmtId="0" fontId="17" fillId="10" borderId="0" xfId="0" applyFont="1" applyFill="1" applyBorder="1" applyAlignment="1" applyProtection="1">
      <alignment horizontal="right" wrapText="1"/>
    </xf>
    <xf numFmtId="0" fontId="0" fillId="10" borderId="0" xfId="0" applyFont="1" applyFill="1" applyBorder="1" applyAlignment="1" applyProtection="1"/>
    <xf numFmtId="0" fontId="0" fillId="10" borderId="0" xfId="0" applyFont="1" applyFill="1" applyBorder="1" applyAlignment="1" applyProtection="1">
      <alignment horizontal="right"/>
    </xf>
    <xf numFmtId="0" fontId="0" fillId="10" borderId="4" xfId="0" applyFont="1" applyFill="1" applyBorder="1" applyAlignment="1" applyProtection="1">
      <alignment horizontal="right"/>
    </xf>
    <xf numFmtId="16" fontId="0" fillId="10" borderId="0" xfId="0" applyNumberFormat="1" applyFont="1" applyFill="1" applyBorder="1" applyAlignment="1" applyProtection="1">
      <alignment horizontal="left"/>
    </xf>
    <xf numFmtId="0" fontId="0" fillId="10" borderId="3" xfId="0" applyFont="1" applyFill="1" applyBorder="1" applyAlignment="1" applyProtection="1">
      <alignment horizontal="left"/>
    </xf>
    <xf numFmtId="0" fontId="0" fillId="10" borderId="3" xfId="0" applyFont="1" applyFill="1" applyBorder="1" applyAlignment="1" applyProtection="1">
      <alignment horizontal="right"/>
    </xf>
    <xf numFmtId="49" fontId="0" fillId="10" borderId="0" xfId="0" applyNumberFormat="1" applyFont="1" applyFill="1" applyBorder="1" applyAlignment="1" applyProtection="1"/>
    <xf numFmtId="49" fontId="0" fillId="10" borderId="0" xfId="0" applyNumberFormat="1" applyFont="1" applyFill="1" applyBorder="1" applyAlignment="1" applyProtection="1">
      <alignment horizontal="right"/>
    </xf>
    <xf numFmtId="49" fontId="0" fillId="10" borderId="0" xfId="0" applyNumberFormat="1" applyFont="1" applyFill="1" applyBorder="1" applyAlignment="1" applyProtection="1">
      <alignment horizontal="right" wrapText="1"/>
    </xf>
    <xf numFmtId="0" fontId="0" fillId="10" borderId="4" xfId="0" applyFont="1" applyFill="1" applyBorder="1" applyAlignment="1" applyProtection="1">
      <alignment horizontal="left"/>
    </xf>
    <xf numFmtId="16" fontId="0" fillId="10" borderId="3" xfId="0" applyNumberFormat="1" applyFont="1" applyFill="1" applyBorder="1" applyAlignment="1" applyProtection="1">
      <alignment horizontal="left"/>
    </xf>
    <xf numFmtId="0" fontId="0" fillId="10" borderId="0" xfId="0" applyFont="1" applyFill="1" applyBorder="1" applyAlignment="1" applyProtection="1">
      <alignment horizontal="center" wrapText="1"/>
    </xf>
    <xf numFmtId="49" fontId="0" fillId="10" borderId="0" xfId="0" applyNumberFormat="1" applyFont="1" applyFill="1" applyBorder="1" applyAlignment="1" applyProtection="1">
      <alignment horizontal="left"/>
    </xf>
    <xf numFmtId="0" fontId="0" fillId="10" borderId="0" xfId="0" applyFont="1" applyFill="1" applyBorder="1" applyAlignment="1" applyProtection="1">
      <alignment wrapText="1"/>
    </xf>
    <xf numFmtId="0" fontId="0" fillId="10" borderId="3" xfId="0" applyFont="1" applyFill="1" applyBorder="1" applyAlignment="1" applyProtection="1">
      <alignment horizontal="center" wrapText="1"/>
    </xf>
    <xf numFmtId="0" fontId="0" fillId="10" borderId="5" xfId="0" applyFont="1" applyFill="1" applyBorder="1" applyAlignment="1" applyProtection="1">
      <alignment horizontal="right" wrapText="1"/>
    </xf>
    <xf numFmtId="0" fontId="0" fillId="10" borderId="0" xfId="0" applyFont="1" applyFill="1" applyBorder="1" applyAlignment="1" applyProtection="1">
      <alignment horizontal="right" wrapText="1"/>
    </xf>
    <xf numFmtId="0" fontId="0" fillId="10" borderId="2" xfId="0" applyFont="1" applyFill="1" applyBorder="1" applyAlignment="1" applyProtection="1">
      <alignment horizontal="right" wrapText="1"/>
    </xf>
    <xf numFmtId="0" fontId="0" fillId="10" borderId="2" xfId="0" applyFont="1" applyFill="1" applyBorder="1" applyAlignment="1" applyProtection="1">
      <alignment horizontal="right"/>
    </xf>
    <xf numFmtId="0" fontId="0" fillId="10" borderId="4" xfId="0" applyFont="1" applyFill="1" applyBorder="1" applyAlignment="1" applyProtection="1">
      <alignment horizontal="left" vertical="top" wrapText="1"/>
    </xf>
    <xf numFmtId="0" fontId="0" fillId="10" borderId="3" xfId="0" applyFont="1" applyFill="1" applyBorder="1" applyAlignment="1" applyProtection="1"/>
    <xf numFmtId="0" fontId="0" fillId="10" borderId="5" xfId="0" applyFont="1" applyFill="1" applyBorder="1" applyAlignment="1" applyProtection="1">
      <alignment horizontal="right"/>
    </xf>
    <xf numFmtId="49" fontId="0" fillId="10" borderId="2" xfId="0" applyNumberFormat="1" applyFont="1" applyFill="1" applyBorder="1" applyAlignment="1" applyProtection="1">
      <alignment horizontal="right"/>
    </xf>
    <xf numFmtId="0" fontId="0" fillId="10" borderId="2" xfId="0" applyFont="1" applyFill="1" applyBorder="1" applyAlignment="1" applyProtection="1">
      <alignment vertical="top" wrapText="1"/>
    </xf>
    <xf numFmtId="0" fontId="0" fillId="10" borderId="4" xfId="0" applyFont="1" applyFill="1" applyBorder="1" applyAlignment="1" applyProtection="1"/>
    <xf numFmtId="0" fontId="0" fillId="10" borderId="7" xfId="0" applyFont="1" applyFill="1" applyBorder="1" applyAlignment="1" applyProtection="1">
      <alignment horizontal="right"/>
    </xf>
    <xf numFmtId="0" fontId="0" fillId="10" borderId="2" xfId="0" applyFont="1" applyFill="1" applyBorder="1" applyAlignment="1" applyProtection="1"/>
    <xf numFmtId="49" fontId="0" fillId="10" borderId="0" xfId="0" applyNumberFormat="1" applyFont="1" applyFill="1" applyBorder="1" applyAlignment="1" applyProtection="1">
      <alignment vertical="top"/>
    </xf>
    <xf numFmtId="49" fontId="0" fillId="10" borderId="2" xfId="0" applyNumberFormat="1" applyFont="1" applyFill="1" applyBorder="1" applyAlignment="1" applyProtection="1">
      <alignment vertical="top"/>
    </xf>
    <xf numFmtId="49" fontId="0" fillId="10" borderId="4" xfId="0" applyNumberFormat="1" applyFont="1" applyFill="1" applyBorder="1" applyAlignment="1" applyProtection="1">
      <alignment vertical="top"/>
    </xf>
    <xf numFmtId="49" fontId="0" fillId="10" borderId="7" xfId="0" applyNumberFormat="1" applyFont="1" applyFill="1" applyBorder="1" applyAlignment="1" applyProtection="1">
      <alignment vertical="top"/>
    </xf>
    <xf numFmtId="49" fontId="0" fillId="10" borderId="2" xfId="0" applyNumberFormat="1" applyFont="1" applyFill="1" applyBorder="1" applyAlignment="1" applyProtection="1">
      <alignment wrapText="1"/>
    </xf>
    <xf numFmtId="0" fontId="17" fillId="10" borderId="3" xfId="0" applyFont="1" applyFill="1" applyBorder="1" applyAlignment="1" applyProtection="1">
      <alignment wrapText="1"/>
    </xf>
    <xf numFmtId="0" fontId="17" fillId="10" borderId="0" xfId="0" applyFont="1" applyFill="1" applyBorder="1" applyAlignment="1" applyProtection="1">
      <alignment wrapText="1"/>
    </xf>
    <xf numFmtId="49" fontId="0" fillId="10" borderId="0" xfId="0" applyNumberFormat="1" applyFont="1" applyFill="1" applyBorder="1" applyAlignment="1" applyProtection="1">
      <alignment vertical="top" wrapText="1"/>
    </xf>
    <xf numFmtId="0" fontId="0" fillId="10" borderId="0" xfId="0" applyFont="1" applyFill="1" applyBorder="1" applyAlignment="1" applyProtection="1">
      <alignment vertical="top"/>
    </xf>
    <xf numFmtId="49" fontId="0" fillId="10" borderId="2" xfId="0" applyNumberFormat="1" applyFont="1" applyFill="1" applyBorder="1" applyAlignment="1" applyProtection="1">
      <alignment vertical="top" wrapText="1"/>
    </xf>
    <xf numFmtId="49" fontId="0" fillId="10" borderId="2" xfId="0" applyNumberFormat="1" applyFont="1" applyFill="1" applyBorder="1" applyAlignment="1" applyProtection="1">
      <alignment horizontal="left" vertical="top"/>
    </xf>
    <xf numFmtId="49" fontId="0" fillId="10" borderId="7" xfId="0" applyNumberFormat="1" applyFont="1" applyFill="1" applyBorder="1" applyAlignment="1" applyProtection="1">
      <alignment horizontal="left" vertical="top"/>
    </xf>
    <xf numFmtId="16" fontId="0" fillId="10" borderId="0" xfId="0" applyNumberFormat="1" applyFont="1" applyFill="1" applyBorder="1" applyAlignment="1" applyProtection="1"/>
    <xf numFmtId="0" fontId="17" fillId="9" borderId="10" xfId="0" applyFont="1" applyFill="1" applyBorder="1" applyProtection="1"/>
    <xf numFmtId="0" fontId="0" fillId="9" borderId="11" xfId="0" applyFont="1" applyFill="1" applyBorder="1" applyProtection="1"/>
    <xf numFmtId="0" fontId="17" fillId="9" borderId="7" xfId="0" applyFont="1" applyFill="1" applyBorder="1" applyProtection="1"/>
    <xf numFmtId="9" fontId="0" fillId="6" borderId="13" xfId="6" applyFont="1" applyFill="1" applyBorder="1" applyProtection="1">
      <protection locked="0"/>
    </xf>
    <xf numFmtId="44" fontId="0" fillId="9" borderId="13" xfId="9" applyFont="1" applyFill="1" applyBorder="1" applyProtection="1"/>
    <xf numFmtId="9" fontId="0" fillId="6" borderId="9" xfId="6" applyFont="1" applyFill="1" applyBorder="1" applyProtection="1">
      <protection locked="0"/>
    </xf>
    <xf numFmtId="44" fontId="0" fillId="9" borderId="9" xfId="9" applyFont="1" applyFill="1" applyBorder="1" applyProtection="1"/>
    <xf numFmtId="9" fontId="0" fillId="9" borderId="9" xfId="9" applyNumberFormat="1" applyFont="1" applyFill="1" applyBorder="1" applyProtection="1"/>
    <xf numFmtId="0" fontId="17" fillId="5" borderId="3" xfId="0" applyFont="1" applyFill="1" applyBorder="1" applyAlignment="1" applyProtection="1">
      <alignment horizontal="left" vertical="top"/>
    </xf>
    <xf numFmtId="0" fontId="17" fillId="5" borderId="0" xfId="0" applyFont="1" applyFill="1" applyBorder="1" applyAlignment="1" applyProtection="1">
      <alignment horizontal="left" vertical="center"/>
    </xf>
    <xf numFmtId="0" fontId="0" fillId="10" borderId="0" xfId="0" applyFont="1" applyFill="1" applyBorder="1" applyAlignment="1" applyProtection="1">
      <alignment vertical="top" wrapText="1"/>
    </xf>
    <xf numFmtId="0" fontId="17" fillId="9" borderId="0" xfId="0" applyFont="1" applyFill="1" applyBorder="1" applyAlignment="1" applyProtection="1">
      <alignment vertical="center"/>
    </xf>
    <xf numFmtId="0" fontId="17" fillId="5" borderId="0" xfId="0" applyFont="1" applyFill="1" applyBorder="1" applyProtection="1"/>
    <xf numFmtId="0" fontId="3" fillId="10" borderId="8" xfId="0" applyFont="1" applyFill="1" applyBorder="1" applyProtection="1"/>
    <xf numFmtId="0" fontId="3" fillId="10" borderId="1" xfId="0" applyFont="1" applyFill="1" applyBorder="1" applyProtection="1"/>
    <xf numFmtId="0" fontId="3" fillId="10" borderId="6" xfId="0" applyFont="1" applyFill="1" applyBorder="1" applyProtection="1"/>
    <xf numFmtId="0" fontId="0" fillId="10" borderId="2" xfId="0" applyFont="1" applyFill="1" applyBorder="1" applyAlignment="1" applyProtection="1">
      <alignment wrapText="1"/>
    </xf>
    <xf numFmtId="0" fontId="17" fillId="10" borderId="2" xfId="0" applyFont="1" applyFill="1" applyBorder="1" applyAlignment="1" applyProtection="1">
      <alignment wrapText="1"/>
    </xf>
    <xf numFmtId="0" fontId="15" fillId="10" borderId="2" xfId="0" applyFont="1" applyFill="1" applyBorder="1" applyAlignment="1" applyProtection="1">
      <alignment horizontal="left" vertical="top" wrapText="1"/>
    </xf>
    <xf numFmtId="0" fontId="0" fillId="10" borderId="2" xfId="0" applyFont="1" applyFill="1" applyBorder="1" applyAlignment="1" applyProtection="1">
      <alignment horizontal="left"/>
    </xf>
    <xf numFmtId="0" fontId="19" fillId="10" borderId="2" xfId="0" applyFont="1" applyFill="1" applyBorder="1" applyAlignment="1" applyProtection="1">
      <alignment vertical="center"/>
    </xf>
    <xf numFmtId="0" fontId="19" fillId="9" borderId="4" xfId="0" applyFont="1" applyFill="1" applyBorder="1" applyAlignment="1" applyProtection="1">
      <alignment vertical="center"/>
    </xf>
    <xf numFmtId="0" fontId="17" fillId="10" borderId="0" xfId="0" applyFont="1" applyFill="1" applyBorder="1" applyAlignment="1" applyProtection="1">
      <alignment horizontal="left"/>
    </xf>
    <xf numFmtId="0" fontId="0" fillId="9" borderId="0" xfId="0" applyFont="1" applyFill="1" applyProtection="1"/>
    <xf numFmtId="0" fontId="0" fillId="9" borderId="8" xfId="0" applyFont="1" applyFill="1" applyBorder="1" applyProtection="1"/>
    <xf numFmtId="0" fontId="0" fillId="9" borderId="1" xfId="0" applyFont="1" applyFill="1" applyBorder="1" applyAlignment="1" applyProtection="1">
      <alignment wrapText="1"/>
    </xf>
    <xf numFmtId="0" fontId="0" fillId="5" borderId="0" xfId="0" applyFont="1" applyFill="1" applyBorder="1" applyAlignment="1" applyProtection="1">
      <alignment vertical="top"/>
    </xf>
    <xf numFmtId="0" fontId="0" fillId="12" borderId="0" xfId="0" applyFill="1"/>
    <xf numFmtId="0" fontId="0" fillId="9" borderId="0" xfId="0" applyFont="1" applyFill="1" applyBorder="1" applyAlignment="1" applyProtection="1"/>
    <xf numFmtId="167" fontId="0" fillId="6" borderId="13" xfId="0" applyNumberFormat="1" applyFont="1" applyFill="1" applyBorder="1" applyAlignment="1" applyProtection="1">
      <alignment horizontal="left" vertical="top" wrapText="1"/>
      <protection locked="0"/>
    </xf>
    <xf numFmtId="0" fontId="0" fillId="10" borderId="1" xfId="0" applyFont="1" applyFill="1" applyBorder="1" applyAlignment="1" applyProtection="1">
      <alignment horizontal="left" vertical="top" wrapText="1"/>
    </xf>
    <xf numFmtId="0" fontId="0" fillId="10" borderId="0" xfId="0" applyFont="1" applyFill="1" applyBorder="1" applyAlignment="1" applyProtection="1">
      <alignment horizontal="left" vertical="top" wrapText="1"/>
    </xf>
    <xf numFmtId="0" fontId="17" fillId="10" borderId="2" xfId="0" applyFont="1" applyFill="1" applyBorder="1" applyAlignment="1" applyProtection="1">
      <alignment horizontal="left"/>
    </xf>
    <xf numFmtId="0" fontId="3" fillId="0" borderId="0" xfId="7" applyFont="1" applyBorder="1" applyProtection="1"/>
    <xf numFmtId="0" fontId="22" fillId="0" borderId="0" xfId="7" applyFont="1" applyBorder="1" applyProtection="1"/>
    <xf numFmtId="0" fontId="22" fillId="0" borderId="0" xfId="7" applyFont="1" applyFill="1" applyBorder="1" applyProtection="1"/>
    <xf numFmtId="0" fontId="19" fillId="9" borderId="0" xfId="7" applyFont="1" applyFill="1" applyBorder="1" applyProtection="1"/>
    <xf numFmtId="0" fontId="22" fillId="9" borderId="0" xfId="7" applyFont="1" applyFill="1" applyBorder="1" applyProtection="1"/>
    <xf numFmtId="0" fontId="17" fillId="0" borderId="0" xfId="7" applyFont="1" applyFill="1" applyBorder="1" applyProtection="1"/>
    <xf numFmtId="0" fontId="17" fillId="9" borderId="0" xfId="7" applyFont="1" applyFill="1" applyBorder="1" applyAlignment="1" applyProtection="1"/>
    <xf numFmtId="0" fontId="22" fillId="9" borderId="0" xfId="7" applyFont="1" applyFill="1" applyBorder="1" applyAlignment="1" applyProtection="1"/>
    <xf numFmtId="0" fontId="21" fillId="0" borderId="0" xfId="4" applyFont="1" applyFill="1" applyBorder="1" applyProtection="1"/>
    <xf numFmtId="0" fontId="9" fillId="0" borderId="0" xfId="4" applyBorder="1" applyProtection="1"/>
    <xf numFmtId="0" fontId="19" fillId="0" borderId="0" xfId="7" applyFont="1" applyFill="1" applyBorder="1" applyProtection="1"/>
    <xf numFmtId="0" fontId="22" fillId="6" borderId="0" xfId="7" applyFont="1" applyFill="1" applyBorder="1" applyProtection="1"/>
    <xf numFmtId="0" fontId="0" fillId="0" borderId="0" xfId="7" applyFont="1" applyBorder="1" applyProtection="1"/>
    <xf numFmtId="0" fontId="19" fillId="6" borderId="0" xfId="7" applyFont="1" applyFill="1" applyBorder="1" applyProtection="1"/>
    <xf numFmtId="0" fontId="22" fillId="0" borderId="0" xfId="7" applyFont="1" applyFill="1" applyBorder="1" applyProtection="1">
      <protection locked="0"/>
    </xf>
    <xf numFmtId="0" fontId="22" fillId="0" borderId="0" xfId="7" applyFont="1" applyBorder="1" applyProtection="1">
      <protection locked="0"/>
    </xf>
    <xf numFmtId="167" fontId="0" fillId="12" borderId="9" xfId="0" applyNumberFormat="1" applyFont="1" applyFill="1" applyBorder="1" applyAlignment="1" applyProtection="1">
      <alignment wrapText="1"/>
      <protection locked="0"/>
    </xf>
    <xf numFmtId="167" fontId="0" fillId="0" borderId="9" xfId="0" applyNumberFormat="1" applyFont="1" applyBorder="1" applyProtection="1">
      <protection locked="0"/>
    </xf>
    <xf numFmtId="0" fontId="0" fillId="10" borderId="9" xfId="0" applyFont="1" applyFill="1" applyBorder="1" applyAlignment="1" applyProtection="1">
      <alignment horizontal="left"/>
    </xf>
    <xf numFmtId="0" fontId="17" fillId="13" borderId="11" xfId="2" applyNumberFormat="1" applyFont="1" applyFill="1" applyBorder="1" applyAlignment="1" applyProtection="1"/>
    <xf numFmtId="0" fontId="0" fillId="15" borderId="11" xfId="0" applyFont="1" applyFill="1" applyBorder="1" applyProtection="1"/>
    <xf numFmtId="0" fontId="0" fillId="9" borderId="13" xfId="0" applyFont="1" applyFill="1" applyBorder="1" applyAlignment="1" applyProtection="1">
      <alignment horizontal="left" vertical="top" wrapText="1"/>
    </xf>
    <xf numFmtId="44" fontId="0" fillId="9" borderId="0" xfId="9" applyFont="1" applyFill="1" applyBorder="1" applyAlignment="1" applyProtection="1">
      <alignment vertical="center"/>
    </xf>
    <xf numFmtId="0" fontId="17" fillId="9" borderId="6" xfId="0" applyFont="1" applyFill="1" applyBorder="1" applyProtection="1">
      <protection locked="0"/>
    </xf>
    <xf numFmtId="0" fontId="0" fillId="0" borderId="0" xfId="0" applyProtection="1"/>
    <xf numFmtId="0" fontId="0" fillId="5" borderId="0" xfId="0" applyFont="1" applyFill="1" applyBorder="1" applyAlignment="1" applyProtection="1">
      <alignment horizontal="left" vertical="top"/>
    </xf>
    <xf numFmtId="0" fontId="0" fillId="5" borderId="2" xfId="0" applyFont="1" applyFill="1" applyBorder="1" applyAlignment="1" applyProtection="1">
      <alignment horizontal="left" vertical="top"/>
    </xf>
    <xf numFmtId="0" fontId="0" fillId="9" borderId="0" xfId="0" applyFill="1" applyProtection="1"/>
    <xf numFmtId="167" fontId="0" fillId="12" borderId="9" xfId="9" applyNumberFormat="1" applyFont="1" applyFill="1" applyBorder="1" applyProtection="1">
      <protection locked="0"/>
    </xf>
    <xf numFmtId="167" fontId="0" fillId="12" borderId="9" xfId="3" applyNumberFormat="1" applyFont="1" applyFill="1" applyBorder="1" applyAlignment="1" applyProtection="1">
      <alignment wrapText="1"/>
      <protection locked="0"/>
    </xf>
    <xf numFmtId="167" fontId="0" fillId="9" borderId="9" xfId="0" applyNumberFormat="1" applyFont="1" applyFill="1" applyBorder="1" applyProtection="1"/>
    <xf numFmtId="0" fontId="0" fillId="6" borderId="9" xfId="0" applyFont="1" applyFill="1" applyBorder="1" applyProtection="1">
      <protection locked="0"/>
    </xf>
    <xf numFmtId="0" fontId="17" fillId="9" borderId="0" xfId="0" applyFont="1" applyFill="1" applyBorder="1" applyAlignment="1" applyProtection="1">
      <alignment horizontal="left" vertical="top"/>
    </xf>
    <xf numFmtId="0" fontId="22" fillId="6" borderId="0" xfId="0" applyFont="1" applyFill="1" applyProtection="1"/>
    <xf numFmtId="0" fontId="3" fillId="10" borderId="0" xfId="0" applyFont="1" applyFill="1" applyProtection="1"/>
    <xf numFmtId="0" fontId="0" fillId="9" borderId="0" xfId="0" applyFont="1" applyFill="1" applyBorder="1" applyAlignment="1" applyProtection="1">
      <alignment horizontal="left" vertical="top" wrapText="1"/>
      <protection locked="0"/>
    </xf>
    <xf numFmtId="0" fontId="0" fillId="6" borderId="9" xfId="0" applyFont="1" applyFill="1" applyBorder="1" applyAlignment="1" applyProtection="1">
      <alignment horizontal="center"/>
      <protection locked="0"/>
    </xf>
    <xf numFmtId="16" fontId="0" fillId="10" borderId="3" xfId="0" applyNumberFormat="1" applyFont="1" applyFill="1" applyBorder="1" applyAlignment="1" applyProtection="1"/>
    <xf numFmtId="0" fontId="5" fillId="0" borderId="0" xfId="0" applyFont="1" applyAlignment="1">
      <alignment wrapText="1"/>
    </xf>
    <xf numFmtId="0" fontId="0" fillId="5" borderId="1" xfId="0" applyFont="1" applyFill="1" applyBorder="1" applyAlignment="1" applyProtection="1">
      <alignment horizontal="left" vertical="top"/>
    </xf>
    <xf numFmtId="0" fontId="17" fillId="10" borderId="0" xfId="0" applyFont="1" applyFill="1" applyBorder="1" applyAlignment="1" applyProtection="1">
      <alignment horizontal="left"/>
    </xf>
    <xf numFmtId="0" fontId="0" fillId="10" borderId="0" xfId="0" applyFont="1" applyFill="1" applyBorder="1" applyAlignment="1" applyProtection="1">
      <alignment horizontal="left" vertical="top" wrapText="1"/>
    </xf>
    <xf numFmtId="49" fontId="0" fillId="10" borderId="0" xfId="0" applyNumberFormat="1" applyFont="1" applyFill="1" applyBorder="1" applyAlignment="1" applyProtection="1">
      <alignment horizontal="left" vertical="top" wrapText="1"/>
    </xf>
    <xf numFmtId="49" fontId="0" fillId="10" borderId="0" xfId="0" applyNumberFormat="1" applyFont="1" applyFill="1" applyBorder="1" applyAlignment="1" applyProtection="1">
      <alignment horizontal="left" wrapText="1"/>
    </xf>
    <xf numFmtId="49" fontId="0" fillId="10" borderId="2" xfId="0" applyNumberFormat="1" applyFont="1" applyFill="1" applyBorder="1" applyAlignment="1" applyProtection="1">
      <alignment horizontal="left" vertical="top" wrapText="1"/>
    </xf>
    <xf numFmtId="0" fontId="0" fillId="10" borderId="4" xfId="0" applyFont="1" applyFill="1" applyBorder="1" applyAlignment="1" applyProtection="1">
      <alignment horizontal="left" vertical="top" wrapText="1"/>
    </xf>
    <xf numFmtId="0" fontId="0" fillId="10" borderId="7" xfId="0" applyFont="1" applyFill="1" applyBorder="1" applyAlignment="1" applyProtection="1">
      <alignment horizontal="left" vertical="top" wrapText="1"/>
    </xf>
    <xf numFmtId="0" fontId="19" fillId="0" borderId="0" xfId="0" applyFont="1" applyFill="1" applyAlignment="1" applyProtection="1">
      <alignment vertical="top"/>
    </xf>
    <xf numFmtId="0" fontId="0" fillId="8" borderId="0" xfId="0" applyFont="1" applyFill="1" applyBorder="1" applyProtection="1"/>
    <xf numFmtId="0" fontId="28" fillId="0" borderId="0" xfId="0" applyFont="1"/>
    <xf numFmtId="0" fontId="3" fillId="10" borderId="3" xfId="0" applyFont="1" applyFill="1" applyBorder="1" applyProtection="1"/>
    <xf numFmtId="0" fontId="3" fillId="10" borderId="3" xfId="0" applyFont="1" applyFill="1" applyBorder="1" applyAlignment="1" applyProtection="1"/>
    <xf numFmtId="0" fontId="3" fillId="10" borderId="3" xfId="0" applyFont="1" applyFill="1" applyBorder="1" applyAlignment="1" applyProtection="1">
      <alignment horizontal="right"/>
    </xf>
    <xf numFmtId="0" fontId="3" fillId="10" borderId="5" xfId="0" applyFont="1" applyFill="1" applyBorder="1" applyProtection="1"/>
    <xf numFmtId="0" fontId="3" fillId="10" borderId="0" xfId="0" applyFont="1" applyFill="1" applyBorder="1" applyProtection="1"/>
    <xf numFmtId="0" fontId="3" fillId="10" borderId="2" xfId="0" applyFont="1" applyFill="1" applyBorder="1" applyProtection="1"/>
    <xf numFmtId="0" fontId="12" fillId="10" borderId="0" xfId="0" applyFont="1" applyFill="1" applyBorder="1" applyAlignment="1">
      <alignment vertical="center"/>
    </xf>
    <xf numFmtId="0" fontId="29" fillId="10" borderId="0" xfId="0" applyFont="1" applyFill="1" applyBorder="1" applyAlignment="1" applyProtection="1"/>
    <xf numFmtId="0" fontId="29" fillId="10" borderId="0" xfId="0" applyFont="1" applyFill="1" applyBorder="1" applyProtection="1"/>
    <xf numFmtId="0" fontId="29" fillId="10" borderId="0" xfId="0" applyFont="1" applyFill="1" applyBorder="1" applyAlignment="1" applyProtection="1">
      <alignment horizontal="right"/>
    </xf>
    <xf numFmtId="0" fontId="3" fillId="10" borderId="4" xfId="0" applyFont="1" applyFill="1" applyBorder="1" applyProtection="1"/>
    <xf numFmtId="0" fontId="3" fillId="10" borderId="7" xfId="0" applyFont="1" applyFill="1" applyBorder="1" applyProtection="1"/>
    <xf numFmtId="0" fontId="29" fillId="10" borderId="4" xfId="0" applyFont="1" applyFill="1" applyBorder="1" applyProtection="1"/>
    <xf numFmtId="0" fontId="29" fillId="10" borderId="4" xfId="0" applyFont="1" applyFill="1" applyBorder="1" applyAlignment="1" applyProtection="1"/>
    <xf numFmtId="0" fontId="29" fillId="10" borderId="4" xfId="0" applyFont="1" applyFill="1" applyBorder="1" applyAlignment="1" applyProtection="1">
      <alignment horizontal="right"/>
    </xf>
    <xf numFmtId="0" fontId="24" fillId="10" borderId="0" xfId="0" applyFont="1" applyFill="1" applyBorder="1" applyAlignment="1">
      <alignment vertical="center"/>
    </xf>
    <xf numFmtId="0" fontId="24" fillId="10" borderId="0" xfId="0" applyFont="1" applyFill="1" applyBorder="1" applyAlignment="1" applyProtection="1">
      <alignment horizontal="right"/>
    </xf>
    <xf numFmtId="0" fontId="3" fillId="10" borderId="5" xfId="0" applyFont="1" applyFill="1" applyBorder="1" applyAlignment="1" applyProtection="1">
      <alignment horizontal="right"/>
    </xf>
    <xf numFmtId="0" fontId="29" fillId="10" borderId="2" xfId="0" applyFont="1" applyFill="1" applyBorder="1" applyAlignment="1" applyProtection="1">
      <alignment horizontal="right"/>
    </xf>
    <xf numFmtId="0" fontId="29" fillId="10" borderId="7" xfId="0" applyFont="1" applyFill="1" applyBorder="1" applyAlignment="1" applyProtection="1">
      <alignment horizontal="right"/>
    </xf>
    <xf numFmtId="0" fontId="0" fillId="6" borderId="0" xfId="0" applyFont="1" applyFill="1" applyBorder="1" applyAlignment="1" applyProtection="1"/>
    <xf numFmtId="0" fontId="0" fillId="10" borderId="4" xfId="0" applyFont="1" applyFill="1" applyBorder="1" applyAlignment="1" applyProtection="1">
      <alignment horizontal="left" vertical="top" wrapText="1"/>
    </xf>
    <xf numFmtId="0" fontId="0" fillId="10" borderId="7" xfId="0" applyFont="1" applyFill="1" applyBorder="1" applyAlignment="1" applyProtection="1">
      <alignment horizontal="left" vertical="top" wrapText="1"/>
    </xf>
    <xf numFmtId="0" fontId="15" fillId="6" borderId="0" xfId="0" applyFont="1" applyFill="1" applyAlignment="1" applyProtection="1">
      <alignment vertical="top" wrapText="1"/>
    </xf>
    <xf numFmtId="0" fontId="0" fillId="0" borderId="4" xfId="0" applyFont="1" applyFill="1" applyBorder="1" applyAlignment="1" applyProtection="1">
      <alignment vertical="top" wrapText="1"/>
    </xf>
    <xf numFmtId="0" fontId="0" fillId="0" borderId="0" xfId="0" applyFont="1" applyFill="1" applyBorder="1" applyAlignment="1" applyProtection="1">
      <alignment vertical="top" wrapText="1"/>
    </xf>
    <xf numFmtId="0" fontId="0" fillId="0" borderId="0" xfId="0" applyFont="1" applyBorder="1" applyAlignment="1" applyProtection="1">
      <alignment horizontal="right"/>
    </xf>
    <xf numFmtId="0" fontId="15" fillId="5" borderId="0" xfId="0" applyFont="1" applyFill="1" applyBorder="1" applyAlignment="1" applyProtection="1">
      <alignment horizontal="left"/>
    </xf>
    <xf numFmtId="0" fontId="0" fillId="12" borderId="0" xfId="0" applyFont="1" applyFill="1" applyAlignment="1" applyProtection="1">
      <alignment vertical="top" wrapText="1"/>
    </xf>
    <xf numFmtId="0" fontId="0" fillId="12" borderId="0" xfId="0" applyFont="1" applyFill="1" applyAlignment="1" applyProtection="1">
      <alignment vertical="top"/>
    </xf>
    <xf numFmtId="0" fontId="19" fillId="6" borderId="0" xfId="0" applyFont="1" applyFill="1" applyAlignment="1" applyProtection="1">
      <alignment vertical="top"/>
    </xf>
    <xf numFmtId="0" fontId="0" fillId="11" borderId="0" xfId="0" applyFont="1" applyFill="1" applyAlignment="1" applyProtection="1">
      <alignment vertical="top"/>
    </xf>
    <xf numFmtId="0" fontId="22" fillId="0" borderId="0" xfId="0" applyFont="1" applyAlignment="1" applyProtection="1"/>
    <xf numFmtId="0" fontId="0" fillId="6" borderId="0" xfId="0" applyFill="1"/>
    <xf numFmtId="0" fontId="15" fillId="6" borderId="0" xfId="0" applyFont="1" applyFill="1"/>
    <xf numFmtId="0" fontId="15" fillId="6" borderId="0" xfId="0" applyFont="1" applyFill="1" applyBorder="1" applyAlignment="1">
      <alignment vertical="top"/>
    </xf>
    <xf numFmtId="0" fontId="15" fillId="10" borderId="8" xfId="0" applyFont="1" applyFill="1" applyBorder="1"/>
    <xf numFmtId="0" fontId="15" fillId="10" borderId="3" xfId="0" applyFont="1" applyFill="1" applyBorder="1"/>
    <xf numFmtId="0" fontId="15" fillId="10" borderId="5" xfId="0" applyFont="1" applyFill="1" applyBorder="1"/>
    <xf numFmtId="0" fontId="15" fillId="10" borderId="1" xfId="0" applyFont="1" applyFill="1" applyBorder="1"/>
    <xf numFmtId="0" fontId="20" fillId="10" borderId="0" xfId="0" applyFont="1" applyFill="1" applyBorder="1"/>
    <xf numFmtId="0" fontId="15" fillId="10" borderId="0" xfId="0" applyFont="1" applyFill="1" applyBorder="1"/>
    <xf numFmtId="0" fontId="15" fillId="10" borderId="2" xfId="0" applyFont="1" applyFill="1" applyBorder="1"/>
    <xf numFmtId="0" fontId="20" fillId="10" borderId="4" xfId="0" applyFont="1" applyFill="1" applyBorder="1" applyAlignment="1">
      <alignment horizontal="left" wrapText="1"/>
    </xf>
    <xf numFmtId="0" fontId="19" fillId="10" borderId="0" xfId="0" applyFont="1" applyFill="1" applyBorder="1"/>
    <xf numFmtId="0" fontId="15" fillId="10" borderId="2" xfId="0" applyFont="1" applyFill="1" applyBorder="1" applyAlignment="1">
      <alignment vertical="top" wrapText="1"/>
    </xf>
    <xf numFmtId="0" fontId="15" fillId="10" borderId="6" xfId="0" applyFont="1" applyFill="1" applyBorder="1"/>
    <xf numFmtId="0" fontId="15" fillId="10" borderId="4" xfId="0" applyFont="1" applyFill="1" applyBorder="1"/>
    <xf numFmtId="0" fontId="15" fillId="10" borderId="7" xfId="0" applyFont="1" applyFill="1" applyBorder="1"/>
    <xf numFmtId="0" fontId="21" fillId="0" borderId="0" xfId="4" applyFont="1" applyFill="1" applyBorder="1" applyProtection="1">
      <protection locked="0"/>
    </xf>
    <xf numFmtId="0" fontId="21" fillId="0" borderId="0" xfId="4" applyFont="1" applyBorder="1" applyProtection="1">
      <protection locked="0"/>
    </xf>
    <xf numFmtId="0" fontId="17" fillId="10" borderId="2" xfId="0" applyFont="1" applyFill="1" applyBorder="1" applyAlignment="1" applyProtection="1">
      <alignment horizontal="left"/>
    </xf>
    <xf numFmtId="0" fontId="0" fillId="9" borderId="0" xfId="0" applyFont="1" applyFill="1" applyBorder="1" applyAlignment="1" applyProtection="1">
      <alignment horizontal="left" vertical="top" wrapText="1"/>
    </xf>
    <xf numFmtId="0" fontId="3" fillId="16" borderId="8" xfId="0" applyFont="1" applyFill="1" applyBorder="1" applyProtection="1"/>
    <xf numFmtId="0" fontId="0" fillId="16" borderId="5" xfId="0" applyFont="1" applyFill="1" applyBorder="1" applyAlignment="1" applyProtection="1">
      <alignment horizontal="left" wrapText="1"/>
    </xf>
    <xf numFmtId="0" fontId="3" fillId="16" borderId="1" xfId="0" applyFont="1" applyFill="1" applyBorder="1" applyProtection="1"/>
    <xf numFmtId="0" fontId="0" fillId="16" borderId="2" xfId="0" applyFont="1" applyFill="1" applyBorder="1" applyAlignment="1" applyProtection="1">
      <alignment horizontal="left" vertical="top" wrapText="1"/>
    </xf>
    <xf numFmtId="0" fontId="0" fillId="17" borderId="0" xfId="0" applyFont="1" applyFill="1" applyBorder="1" applyProtection="1"/>
    <xf numFmtId="0" fontId="0" fillId="16" borderId="2" xfId="0" applyFont="1" applyFill="1" applyBorder="1" applyProtection="1"/>
    <xf numFmtId="0" fontId="0" fillId="16" borderId="0" xfId="0" applyFont="1" applyFill="1" applyBorder="1" applyAlignment="1" applyProtection="1">
      <alignment horizontal="left" vertical="top" wrapText="1"/>
      <protection locked="0"/>
    </xf>
    <xf numFmtId="0" fontId="32" fillId="17" borderId="0" xfId="0" applyFont="1" applyFill="1" applyBorder="1" applyProtection="1"/>
    <xf numFmtId="0" fontId="19" fillId="16" borderId="2" xfId="0" applyFont="1" applyFill="1" applyBorder="1" applyAlignment="1" applyProtection="1">
      <alignment horizontal="left" vertical="top" wrapText="1"/>
    </xf>
    <xf numFmtId="0" fontId="0" fillId="19" borderId="0" xfId="0" applyFont="1" applyFill="1" applyBorder="1" applyAlignment="1" applyProtection="1">
      <alignment horizontal="left" vertical="top" wrapText="1"/>
    </xf>
    <xf numFmtId="0" fontId="33" fillId="10" borderId="8" xfId="0" applyFont="1" applyFill="1" applyBorder="1" applyProtection="1"/>
    <xf numFmtId="49" fontId="0" fillId="9" borderId="9" xfId="3" applyNumberFormat="1" applyFont="1" applyFill="1" applyBorder="1" applyAlignment="1" applyProtection="1">
      <alignment horizontal="left" wrapText="1"/>
    </xf>
    <xf numFmtId="0" fontId="0" fillId="16" borderId="0" xfId="0" applyFont="1" applyFill="1" applyBorder="1" applyAlignment="1" applyProtection="1">
      <alignment horizontal="left" vertical="top" wrapText="1"/>
    </xf>
    <xf numFmtId="0" fontId="0" fillId="12" borderId="9" xfId="0" applyFont="1" applyFill="1" applyBorder="1" applyAlignment="1" applyProtection="1">
      <alignment horizontal="center"/>
      <protection locked="0"/>
    </xf>
    <xf numFmtId="0" fontId="0" fillId="12" borderId="12" xfId="0" applyFont="1" applyFill="1" applyBorder="1" applyAlignment="1" applyProtection="1">
      <alignment horizontal="left" vertical="top" wrapText="1"/>
    </xf>
    <xf numFmtId="0" fontId="20" fillId="10" borderId="0" xfId="0" applyFont="1" applyFill="1" applyBorder="1" applyAlignment="1">
      <alignment horizontal="left" wrapText="1"/>
    </xf>
    <xf numFmtId="0" fontId="22" fillId="10" borderId="0" xfId="0" applyFont="1" applyFill="1" applyBorder="1" applyAlignment="1">
      <alignment horizontal="left" vertical="top" wrapText="1"/>
    </xf>
    <xf numFmtId="0" fontId="15" fillId="6" borderId="0" xfId="0" applyFont="1" applyFill="1" applyBorder="1" applyAlignment="1">
      <alignment horizontal="left" vertical="top" wrapText="1"/>
    </xf>
    <xf numFmtId="0" fontId="0" fillId="9" borderId="0" xfId="12" applyFont="1" applyFill="1" applyBorder="1" applyProtection="1"/>
    <xf numFmtId="0" fontId="22" fillId="9" borderId="0" xfId="12" applyFont="1" applyFill="1" applyBorder="1" applyProtection="1"/>
    <xf numFmtId="0" fontId="0" fillId="10" borderId="0" xfId="12" applyFont="1" applyFill="1" applyBorder="1" applyProtection="1"/>
    <xf numFmtId="0" fontId="19" fillId="0" borderId="0" xfId="12" applyFont="1" applyBorder="1" applyProtection="1"/>
    <xf numFmtId="0" fontId="0" fillId="9" borderId="0" xfId="12" quotePrefix="1" applyFont="1" applyFill="1" applyBorder="1" applyAlignment="1" applyProtection="1">
      <alignment horizontal="left" vertical="top" wrapText="1"/>
    </xf>
    <xf numFmtId="0" fontId="22" fillId="9" borderId="0" xfId="12" applyFont="1" applyFill="1" applyBorder="1" applyAlignment="1" applyProtection="1">
      <alignment horizontal="left" vertical="top" wrapText="1"/>
    </xf>
    <xf numFmtId="0" fontId="0" fillId="6" borderId="0" xfId="12" applyFont="1" applyFill="1" applyBorder="1" applyProtection="1"/>
    <xf numFmtId="0" fontId="17" fillId="6" borderId="0" xfId="12" applyFont="1" applyFill="1" applyBorder="1" applyProtection="1"/>
    <xf numFmtId="0" fontId="22" fillId="6" borderId="0" xfId="12" applyFont="1" applyFill="1" applyBorder="1" applyProtection="1"/>
    <xf numFmtId="0" fontId="0" fillId="9" borderId="0" xfId="0" applyFont="1" applyFill="1" applyBorder="1" applyAlignment="1" applyProtection="1">
      <alignment horizontal="left" vertical="top" wrapText="1"/>
    </xf>
    <xf numFmtId="0" fontId="22" fillId="6" borderId="0" xfId="0" applyFont="1" applyFill="1" applyAlignment="1" applyProtection="1">
      <alignment horizontal="left" vertical="top" wrapText="1"/>
    </xf>
    <xf numFmtId="0" fontId="3" fillId="0" borderId="0" xfId="0" applyFont="1" applyProtection="1"/>
    <xf numFmtId="0" fontId="0" fillId="10" borderId="2" xfId="0" applyFont="1" applyFill="1" applyBorder="1" applyProtection="1"/>
    <xf numFmtId="0" fontId="17" fillId="10" borderId="2" xfId="0" applyFont="1" applyFill="1" applyBorder="1" applyAlignment="1" applyProtection="1">
      <alignment horizontal="left"/>
    </xf>
    <xf numFmtId="0" fontId="17" fillId="5" borderId="0" xfId="0" applyFont="1" applyFill="1" applyBorder="1" applyAlignment="1" applyProtection="1">
      <alignment horizontal="left"/>
    </xf>
    <xf numFmtId="0" fontId="0" fillId="5" borderId="0" xfId="0" applyFont="1" applyFill="1" applyBorder="1" applyAlignment="1" applyProtection="1">
      <alignment horizontal="left"/>
    </xf>
    <xf numFmtId="0" fontId="17" fillId="5" borderId="0" xfId="0" applyFont="1" applyFill="1" applyBorder="1" applyAlignment="1" applyProtection="1"/>
    <xf numFmtId="0" fontId="0" fillId="5" borderId="0" xfId="0" applyFont="1" applyFill="1" applyBorder="1" applyProtection="1"/>
    <xf numFmtId="0" fontId="0" fillId="5" borderId="4" xfId="0" applyFont="1" applyFill="1" applyBorder="1" applyProtection="1"/>
    <xf numFmtId="0" fontId="0" fillId="6" borderId="0" xfId="0" applyFont="1" applyFill="1" applyBorder="1" applyAlignment="1" applyProtection="1">
      <alignment horizontal="left" vertical="top" wrapText="1"/>
    </xf>
    <xf numFmtId="0" fontId="0" fillId="6" borderId="0" xfId="0" applyFont="1" applyFill="1" applyBorder="1" applyProtection="1"/>
    <xf numFmtId="0" fontId="17" fillId="6" borderId="0" xfId="0" applyFont="1" applyFill="1" applyBorder="1" applyAlignment="1" applyProtection="1">
      <alignment horizontal="left" vertical="top"/>
    </xf>
    <xf numFmtId="0" fontId="22" fillId="0" borderId="0" xfId="0" applyFont="1" applyProtection="1"/>
    <xf numFmtId="0" fontId="22" fillId="6" borderId="0" xfId="0" applyFont="1" applyFill="1" applyAlignment="1" applyProtection="1">
      <alignment horizontal="left" vertical="top" wrapText="1"/>
    </xf>
    <xf numFmtId="0" fontId="0" fillId="10" borderId="2" xfId="0" applyFont="1" applyFill="1" applyBorder="1" applyAlignment="1" applyProtection="1">
      <alignment horizontal="left" vertical="top" wrapText="1"/>
    </xf>
    <xf numFmtId="0" fontId="0" fillId="10" borderId="2" xfId="0" applyFont="1" applyFill="1" applyBorder="1" applyAlignment="1" applyProtection="1">
      <alignment horizontal="left" wrapText="1"/>
    </xf>
    <xf numFmtId="0" fontId="17" fillId="5" borderId="0" xfId="0" applyFont="1" applyFill="1" applyBorder="1" applyProtection="1"/>
    <xf numFmtId="0" fontId="3" fillId="10" borderId="1" xfId="0" applyFont="1" applyFill="1" applyBorder="1" applyProtection="1"/>
    <xf numFmtId="0" fontId="0" fillId="5" borderId="1" xfId="0" applyFont="1" applyFill="1" applyBorder="1" applyAlignment="1" applyProtection="1">
      <alignment horizontal="left" vertical="top" wrapText="1"/>
    </xf>
    <xf numFmtId="0" fontId="0" fillId="5" borderId="0" xfId="0" applyFont="1" applyFill="1" applyBorder="1" applyAlignment="1" applyProtection="1">
      <alignment horizontal="left" vertical="top" wrapText="1"/>
    </xf>
    <xf numFmtId="0" fontId="0" fillId="5" borderId="2" xfId="0" applyFont="1" applyFill="1" applyBorder="1" applyAlignment="1" applyProtection="1">
      <alignment horizontal="left" vertical="top" wrapText="1"/>
    </xf>
    <xf numFmtId="0" fontId="19" fillId="0" borderId="0" xfId="0" applyFont="1" applyAlignment="1" applyProtection="1">
      <alignment horizontal="left" vertical="top" wrapText="1"/>
    </xf>
    <xf numFmtId="0" fontId="34" fillId="0" borderId="0" xfId="0" applyFont="1" applyAlignment="1">
      <alignment horizontal="left" vertical="center" indent="1"/>
    </xf>
    <xf numFmtId="0" fontId="0" fillId="5" borderId="0" xfId="17" applyFont="1" applyFill="1" applyBorder="1" applyProtection="1"/>
    <xf numFmtId="0" fontId="9" fillId="0" borderId="0" xfId="4" applyAlignment="1">
      <alignment horizontal="left" vertical="center" indent="1"/>
    </xf>
    <xf numFmtId="0" fontId="0" fillId="5" borderId="2" xfId="17" applyFont="1" applyFill="1" applyBorder="1" applyProtection="1"/>
    <xf numFmtId="0" fontId="0" fillId="0" borderId="0" xfId="17" applyFont="1" applyProtection="1"/>
    <xf numFmtId="0" fontId="0" fillId="10" borderId="0" xfId="17" applyFont="1" applyFill="1" applyBorder="1" applyProtection="1"/>
    <xf numFmtId="0" fontId="19" fillId="0" borderId="0" xfId="17" applyFont="1" applyBorder="1" applyAlignment="1" applyProtection="1">
      <alignment wrapText="1"/>
    </xf>
    <xf numFmtId="0" fontId="0" fillId="5" borderId="1" xfId="17" applyFont="1" applyFill="1" applyBorder="1" applyAlignment="1" applyProtection="1">
      <alignment vertical="top"/>
    </xf>
    <xf numFmtId="0" fontId="0" fillId="0" borderId="0" xfId="17" applyFont="1" applyBorder="1" applyProtection="1"/>
    <xf numFmtId="0" fontId="0" fillId="5" borderId="1" xfId="17" applyFont="1" applyFill="1" applyBorder="1" applyProtection="1"/>
    <xf numFmtId="0" fontId="0" fillId="5" borderId="0" xfId="17" applyFont="1" applyFill="1" applyBorder="1" applyAlignment="1" applyProtection="1">
      <alignment vertical="top"/>
    </xf>
    <xf numFmtId="0" fontId="0" fillId="5" borderId="2" xfId="17" applyFont="1" applyFill="1" applyBorder="1" applyAlignment="1" applyProtection="1">
      <alignment vertical="top"/>
    </xf>
    <xf numFmtId="0" fontId="0" fillId="0" borderId="0" xfId="17" applyFont="1" applyBorder="1" applyAlignment="1" applyProtection="1">
      <alignment vertical="top"/>
    </xf>
    <xf numFmtId="0" fontId="0" fillId="0" borderId="0" xfId="17" applyFont="1" applyAlignment="1" applyProtection="1">
      <alignment vertical="top"/>
    </xf>
    <xf numFmtId="0" fontId="27" fillId="0" borderId="0" xfId="0" applyFont="1" applyAlignment="1"/>
    <xf numFmtId="0" fontId="0" fillId="0" borderId="0" xfId="0" applyAlignment="1">
      <alignment horizontal="left" vertical="top" wrapText="1"/>
    </xf>
    <xf numFmtId="0" fontId="22" fillId="9" borderId="10" xfId="24" applyBorder="1"/>
    <xf numFmtId="0" fontId="22" fillId="6" borderId="0" xfId="0" applyFont="1" applyFill="1" applyBorder="1" applyAlignment="1">
      <alignment horizontal="left" vertical="top" wrapText="1"/>
    </xf>
    <xf numFmtId="0" fontId="22" fillId="6" borderId="0" xfId="0" applyFont="1" applyFill="1" applyAlignment="1">
      <alignment horizontal="left" vertical="top" wrapText="1"/>
    </xf>
    <xf numFmtId="0" fontId="0" fillId="6" borderId="9" xfId="0" applyFont="1" applyFill="1" applyBorder="1" applyProtection="1">
      <protection locked="0"/>
    </xf>
    <xf numFmtId="0" fontId="0" fillId="6" borderId="9" xfId="0" applyFont="1" applyFill="1" applyBorder="1" applyAlignment="1" applyProtection="1">
      <alignment horizontal="center" wrapText="1"/>
      <protection locked="0"/>
    </xf>
    <xf numFmtId="0" fontId="0" fillId="5" borderId="0" xfId="0" applyFont="1" applyFill="1" applyBorder="1" applyAlignment="1" applyProtection="1">
      <alignment horizontal="left" wrapText="1"/>
    </xf>
    <xf numFmtId="0" fontId="0" fillId="10" borderId="0" xfId="0" applyFont="1" applyFill="1" applyBorder="1" applyAlignment="1" applyProtection="1">
      <alignment horizontal="left" wrapText="1"/>
    </xf>
    <xf numFmtId="0" fontId="24" fillId="9" borderId="0" xfId="0" applyFont="1" applyFill="1"/>
    <xf numFmtId="0" fontId="0" fillId="6" borderId="0" xfId="12" applyFont="1" applyFill="1" applyBorder="1" applyAlignment="1" applyProtection="1">
      <alignment horizontal="left" wrapText="1"/>
    </xf>
    <xf numFmtId="0" fontId="22" fillId="6" borderId="0" xfId="12" applyFont="1" applyFill="1" applyBorder="1" applyAlignment="1" applyProtection="1">
      <alignment horizontal="left" wrapText="1"/>
    </xf>
    <xf numFmtId="0" fontId="0" fillId="9" borderId="0" xfId="12" quotePrefix="1" applyFont="1" applyFill="1" applyBorder="1" applyAlignment="1" applyProtection="1">
      <alignment horizontal="left" vertical="top" wrapText="1"/>
    </xf>
    <xf numFmtId="0" fontId="22" fillId="9" borderId="0" xfId="12" applyFont="1" applyFill="1" applyBorder="1" applyAlignment="1" applyProtection="1">
      <alignment horizontal="left" vertical="top" wrapText="1"/>
    </xf>
    <xf numFmtId="0" fontId="22" fillId="0" borderId="0" xfId="7" applyFont="1" applyFill="1" applyBorder="1" applyAlignment="1" applyProtection="1">
      <alignment horizontal="right"/>
    </xf>
    <xf numFmtId="0" fontId="22" fillId="9" borderId="0" xfId="7" applyFont="1" applyFill="1" applyBorder="1" applyAlignment="1" applyProtection="1">
      <alignment horizontal="right"/>
    </xf>
    <xf numFmtId="0" fontId="17" fillId="9" borderId="0" xfId="7" applyFont="1" applyFill="1" applyBorder="1" applyAlignment="1" applyProtection="1">
      <alignment horizontal="center"/>
    </xf>
    <xf numFmtId="0" fontId="0" fillId="9" borderId="0" xfId="12" applyFont="1" applyFill="1" applyBorder="1" applyAlignment="1" applyProtection="1">
      <alignment horizontal="left" vertical="top" wrapText="1"/>
    </xf>
    <xf numFmtId="0" fontId="22" fillId="9" borderId="1" xfId="24" quotePrefix="1"/>
    <xf numFmtId="0" fontId="22" fillId="9" borderId="1" xfId="24"/>
    <xf numFmtId="0" fontId="22" fillId="6" borderId="0" xfId="12" applyFont="1" applyFill="1" applyBorder="1" applyAlignment="1" applyProtection="1">
      <alignment vertical="top" wrapText="1"/>
    </xf>
    <xf numFmtId="0" fontId="22" fillId="6" borderId="0" xfId="0" applyFont="1" applyFill="1" applyAlignment="1">
      <alignment vertical="top" wrapText="1"/>
    </xf>
    <xf numFmtId="0" fontId="5" fillId="0" borderId="0" xfId="0" applyFont="1" applyAlignment="1">
      <alignment horizontal="center"/>
    </xf>
    <xf numFmtId="0" fontId="21" fillId="8" borderId="10" xfId="4" applyFont="1" applyFill="1" applyBorder="1" applyAlignment="1" applyProtection="1">
      <alignment horizontal="center"/>
      <protection locked="0"/>
    </xf>
    <xf numFmtId="0" fontId="21" fillId="8" borderId="11" xfId="4" applyFont="1" applyFill="1" applyBorder="1" applyAlignment="1" applyProtection="1">
      <alignment horizontal="center"/>
      <protection locked="0"/>
    </xf>
    <xf numFmtId="0" fontId="21" fillId="8" borderId="12" xfId="4" applyFont="1" applyFill="1" applyBorder="1" applyAlignment="1" applyProtection="1">
      <alignment horizontal="center"/>
      <protection locked="0"/>
    </xf>
    <xf numFmtId="0" fontId="17" fillId="10" borderId="1" xfId="0" applyFont="1" applyFill="1" applyBorder="1" applyAlignment="1" applyProtection="1">
      <alignment horizontal="left"/>
    </xf>
    <xf numFmtId="0" fontId="17" fillId="10" borderId="0" xfId="0" applyFont="1" applyFill="1" applyBorder="1" applyAlignment="1" applyProtection="1">
      <alignment horizontal="left"/>
    </xf>
    <xf numFmtId="0" fontId="17" fillId="10" borderId="2" xfId="0" applyFont="1" applyFill="1" applyBorder="1" applyAlignment="1" applyProtection="1">
      <alignment horizontal="left"/>
    </xf>
    <xf numFmtId="0" fontId="0" fillId="7" borderId="11" xfId="0" applyFont="1" applyFill="1" applyBorder="1" applyAlignment="1" applyProtection="1">
      <alignment horizontal="right"/>
    </xf>
    <xf numFmtId="0" fontId="0" fillId="5" borderId="1" xfId="0" applyFont="1" applyFill="1" applyBorder="1" applyAlignment="1" applyProtection="1">
      <alignment horizontal="left" vertical="top"/>
    </xf>
    <xf numFmtId="0" fontId="0" fillId="5" borderId="0" xfId="0" applyFont="1" applyFill="1" applyBorder="1" applyAlignment="1" applyProtection="1">
      <alignment horizontal="left" vertical="top"/>
    </xf>
    <xf numFmtId="0" fontId="0" fillId="5" borderId="2" xfId="0" applyFont="1" applyFill="1" applyBorder="1" applyAlignment="1" applyProtection="1">
      <alignment horizontal="left" vertical="top"/>
    </xf>
    <xf numFmtId="0" fontId="0" fillId="6" borderId="10" xfId="0" applyFont="1" applyFill="1" applyBorder="1" applyAlignment="1" applyProtection="1">
      <alignment horizontal="center" vertical="top" wrapText="1"/>
      <protection locked="0"/>
    </xf>
    <xf numFmtId="0" fontId="0" fillId="6" borderId="11" xfId="0" applyFont="1" applyFill="1" applyBorder="1" applyAlignment="1" applyProtection="1">
      <alignment horizontal="center" vertical="top" wrapText="1"/>
      <protection locked="0"/>
    </xf>
    <xf numFmtId="0" fontId="0" fillId="6" borderId="12" xfId="0" applyFont="1" applyFill="1" applyBorder="1" applyAlignment="1" applyProtection="1">
      <alignment horizontal="center" vertical="top" wrapText="1"/>
      <protection locked="0"/>
    </xf>
    <xf numFmtId="0" fontId="4" fillId="0" borderId="8" xfId="10" applyBorder="1" applyAlignment="1">
      <alignment horizontal="center"/>
    </xf>
    <xf numFmtId="0" fontId="4" fillId="0" borderId="3" xfId="10" applyBorder="1" applyAlignment="1">
      <alignment horizontal="center"/>
    </xf>
    <xf numFmtId="0" fontId="4" fillId="0" borderId="5" xfId="10" applyBorder="1" applyAlignment="1">
      <alignment horizontal="center"/>
    </xf>
    <xf numFmtId="0" fontId="0" fillId="0" borderId="1" xfId="0" applyFont="1" applyBorder="1" applyAlignment="1">
      <alignment horizontal="center"/>
    </xf>
    <xf numFmtId="0" fontId="0" fillId="0" borderId="0" xfId="0" applyFont="1" applyBorder="1" applyAlignment="1">
      <alignment horizontal="center"/>
    </xf>
    <xf numFmtId="0" fontId="0" fillId="0" borderId="2" xfId="0" applyFont="1" applyBorder="1" applyAlignment="1">
      <alignment horizontal="center"/>
    </xf>
    <xf numFmtId="167" fontId="0" fillId="6" borderId="10" xfId="0" applyNumberFormat="1" applyFont="1" applyFill="1" applyBorder="1" applyAlignment="1" applyProtection="1">
      <alignment horizontal="center" vertical="top" wrapText="1"/>
      <protection locked="0"/>
    </xf>
    <xf numFmtId="167" fontId="0" fillId="6" borderId="11" xfId="0" applyNumberFormat="1" applyFont="1" applyFill="1" applyBorder="1" applyAlignment="1" applyProtection="1">
      <alignment horizontal="center" vertical="top" wrapText="1"/>
      <protection locked="0"/>
    </xf>
    <xf numFmtId="167" fontId="0" fillId="6" borderId="12" xfId="0" applyNumberFormat="1" applyFont="1" applyFill="1" applyBorder="1" applyAlignment="1" applyProtection="1">
      <alignment horizontal="center" vertical="top" wrapText="1"/>
      <protection locked="0"/>
    </xf>
    <xf numFmtId="166" fontId="0" fillId="6" borderId="10" xfId="0" applyNumberFormat="1" applyFont="1" applyFill="1" applyBorder="1" applyAlignment="1" applyProtection="1">
      <alignment horizontal="center" vertical="top" wrapText="1"/>
      <protection locked="0"/>
    </xf>
    <xf numFmtId="166" fontId="0" fillId="6" borderId="11" xfId="0" applyNumberFormat="1" applyFont="1" applyFill="1" applyBorder="1" applyAlignment="1" applyProtection="1">
      <alignment horizontal="center" vertical="top" wrapText="1"/>
      <protection locked="0"/>
    </xf>
    <xf numFmtId="166" fontId="0" fillId="6" borderId="12" xfId="0" applyNumberFormat="1" applyFont="1" applyFill="1" applyBorder="1" applyAlignment="1" applyProtection="1">
      <alignment horizontal="center" vertical="top" wrapText="1"/>
      <protection locked="0"/>
    </xf>
    <xf numFmtId="167" fontId="0" fillId="6" borderId="9" xfId="0" applyNumberFormat="1" applyFont="1" applyFill="1" applyBorder="1" applyAlignment="1" applyProtection="1">
      <alignment horizontal="center" vertical="top" wrapText="1"/>
      <protection locked="0"/>
    </xf>
    <xf numFmtId="0" fontId="0" fillId="6" borderId="9" xfId="0" applyFont="1" applyFill="1" applyBorder="1" applyAlignment="1" applyProtection="1">
      <alignment horizontal="center" vertical="top" wrapText="1"/>
      <protection locked="0"/>
    </xf>
    <xf numFmtId="0" fontId="0" fillId="11" borderId="0" xfId="0" applyFont="1" applyFill="1" applyAlignment="1" applyProtection="1">
      <alignment horizontal="left" vertical="top" wrapText="1"/>
    </xf>
    <xf numFmtId="0" fontId="0" fillId="11" borderId="0" xfId="0" applyFont="1" applyFill="1" applyAlignment="1" applyProtection="1">
      <alignment horizontal="left" wrapText="1"/>
    </xf>
    <xf numFmtId="166" fontId="0" fillId="6" borderId="9" xfId="0" applyNumberFormat="1" applyFont="1" applyFill="1" applyBorder="1" applyAlignment="1" applyProtection="1">
      <alignment horizontal="center" vertical="top" wrapText="1"/>
      <protection locked="0"/>
    </xf>
    <xf numFmtId="0" fontId="0" fillId="11" borderId="0" xfId="0" applyFont="1" applyFill="1" applyBorder="1" applyAlignment="1" applyProtection="1">
      <alignment horizontal="left" vertical="top" wrapText="1"/>
    </xf>
    <xf numFmtId="2" fontId="0" fillId="6" borderId="10" xfId="0" applyNumberFormat="1" applyFont="1" applyFill="1" applyBorder="1" applyAlignment="1" applyProtection="1">
      <alignment horizontal="left" vertical="top" wrapText="1"/>
      <protection locked="0"/>
    </xf>
    <xf numFmtId="2" fontId="0" fillId="6" borderId="11" xfId="0" applyNumberFormat="1" applyFont="1" applyFill="1" applyBorder="1" applyAlignment="1" applyProtection="1">
      <alignment horizontal="left" vertical="top" wrapText="1"/>
      <protection locked="0"/>
    </xf>
    <xf numFmtId="2" fontId="0" fillId="6" borderId="12" xfId="0" applyNumberFormat="1" applyFont="1" applyFill="1" applyBorder="1" applyAlignment="1" applyProtection="1">
      <alignment horizontal="left" vertical="top" wrapText="1"/>
      <protection locked="0"/>
    </xf>
    <xf numFmtId="0" fontId="0" fillId="6" borderId="10" xfId="0" applyFont="1" applyFill="1" applyBorder="1" applyAlignment="1" applyProtection="1">
      <alignment horizontal="left" vertical="top" wrapText="1"/>
      <protection locked="0"/>
    </xf>
    <xf numFmtId="0" fontId="0" fillId="6" borderId="11" xfId="0" applyFont="1" applyFill="1" applyBorder="1" applyAlignment="1" applyProtection="1">
      <alignment horizontal="left" vertical="top" wrapText="1"/>
      <protection locked="0"/>
    </xf>
    <xf numFmtId="0" fontId="0" fillId="6" borderId="12" xfId="0" applyFont="1" applyFill="1" applyBorder="1" applyAlignment="1" applyProtection="1">
      <alignment horizontal="left" vertical="top" wrapText="1"/>
      <protection locked="0"/>
    </xf>
    <xf numFmtId="14" fontId="0" fillId="6" borderId="10" xfId="0" applyNumberFormat="1" applyFont="1" applyFill="1" applyBorder="1" applyAlignment="1" applyProtection="1">
      <alignment horizontal="left" vertical="top" wrapText="1"/>
      <protection locked="0"/>
    </xf>
    <xf numFmtId="14" fontId="0" fillId="6" borderId="11" xfId="0" applyNumberFormat="1" applyFont="1" applyFill="1" applyBorder="1" applyAlignment="1" applyProtection="1">
      <alignment horizontal="left" vertical="top" wrapText="1"/>
      <protection locked="0"/>
    </xf>
    <xf numFmtId="14" fontId="0" fillId="6" borderId="12" xfId="0" applyNumberFormat="1" applyFont="1" applyFill="1" applyBorder="1" applyAlignment="1" applyProtection="1">
      <alignment horizontal="left" vertical="top" wrapText="1"/>
      <protection locked="0"/>
    </xf>
    <xf numFmtId="0" fontId="0" fillId="5" borderId="1" xfId="0" applyFont="1" applyFill="1" applyBorder="1" applyAlignment="1" applyProtection="1">
      <alignment horizontal="left" wrapText="1"/>
    </xf>
    <xf numFmtId="0" fontId="0" fillId="5" borderId="0" xfId="0" applyFont="1" applyFill="1" applyBorder="1" applyAlignment="1" applyProtection="1">
      <alignment horizontal="left" wrapText="1"/>
    </xf>
    <xf numFmtId="0" fontId="0" fillId="5" borderId="2" xfId="0" applyFont="1" applyFill="1" applyBorder="1" applyAlignment="1" applyProtection="1">
      <alignment horizontal="left" wrapText="1"/>
    </xf>
    <xf numFmtId="0" fontId="0" fillId="14" borderId="0" xfId="0" applyFont="1" applyFill="1" applyAlignment="1" applyProtection="1">
      <alignment horizontal="left" vertical="top" wrapText="1"/>
    </xf>
    <xf numFmtId="0" fontId="0" fillId="0" borderId="0" xfId="0" applyAlignment="1"/>
    <xf numFmtId="49" fontId="0" fillId="6" borderId="10" xfId="4" applyNumberFormat="1" applyFont="1" applyFill="1" applyBorder="1" applyAlignment="1" applyProtection="1">
      <alignment horizontal="left" vertical="top"/>
      <protection locked="0"/>
    </xf>
    <xf numFmtId="49" fontId="0" fillId="6" borderId="11" xfId="4" applyNumberFormat="1" applyFont="1" applyFill="1" applyBorder="1" applyAlignment="1" applyProtection="1">
      <alignment horizontal="left" vertical="top"/>
      <protection locked="0"/>
    </xf>
    <xf numFmtId="49" fontId="0" fillId="6" borderId="12" xfId="4" applyNumberFormat="1" applyFont="1" applyFill="1" applyBorder="1" applyAlignment="1" applyProtection="1">
      <alignment horizontal="left" vertical="top"/>
      <protection locked="0"/>
    </xf>
    <xf numFmtId="0" fontId="0" fillId="6" borderId="10" xfId="0" applyFont="1" applyFill="1" applyBorder="1" applyAlignment="1" applyProtection="1">
      <alignment horizontal="center" wrapText="1"/>
      <protection locked="0"/>
    </xf>
    <xf numFmtId="0" fontId="0" fillId="6" borderId="11" xfId="0" applyFont="1" applyFill="1" applyBorder="1" applyAlignment="1" applyProtection="1">
      <alignment horizontal="center" wrapText="1"/>
      <protection locked="0"/>
    </xf>
    <xf numFmtId="0" fontId="0" fillId="6" borderId="12" xfId="0" applyFont="1" applyFill="1" applyBorder="1" applyAlignment="1" applyProtection="1">
      <alignment horizontal="center" wrapText="1"/>
      <protection locked="0"/>
    </xf>
    <xf numFmtId="49" fontId="0" fillId="6" borderId="10" xfId="0" applyNumberFormat="1" applyFont="1" applyFill="1" applyBorder="1" applyAlignment="1" applyProtection="1">
      <alignment horizontal="left" vertical="top" wrapText="1"/>
      <protection locked="0"/>
    </xf>
    <xf numFmtId="49" fontId="0" fillId="6" borderId="11" xfId="0" applyNumberFormat="1" applyFont="1" applyFill="1" applyBorder="1" applyAlignment="1" applyProtection="1">
      <alignment horizontal="left" vertical="top" wrapText="1"/>
      <protection locked="0"/>
    </xf>
    <xf numFmtId="49" fontId="0" fillId="6" borderId="12" xfId="0" applyNumberFormat="1" applyFont="1" applyFill="1" applyBorder="1" applyAlignment="1" applyProtection="1">
      <alignment horizontal="left" vertical="top" wrapText="1"/>
      <protection locked="0"/>
    </xf>
    <xf numFmtId="3" fontId="0" fillId="6" borderId="10" xfId="0" applyNumberFormat="1" applyFont="1" applyFill="1" applyBorder="1" applyAlignment="1" applyProtection="1">
      <alignment horizontal="left" vertical="top" wrapText="1"/>
      <protection locked="0"/>
    </xf>
    <xf numFmtId="3" fontId="0" fillId="6" borderId="11" xfId="0" applyNumberFormat="1" applyFont="1" applyFill="1" applyBorder="1" applyAlignment="1" applyProtection="1">
      <alignment horizontal="left" vertical="top" wrapText="1"/>
      <protection locked="0"/>
    </xf>
    <xf numFmtId="3" fontId="0" fillId="6" borderId="12" xfId="0" applyNumberFormat="1" applyFont="1" applyFill="1" applyBorder="1" applyAlignment="1" applyProtection="1">
      <alignment horizontal="left" vertical="top" wrapText="1"/>
      <protection locked="0"/>
    </xf>
    <xf numFmtId="0" fontId="0" fillId="6" borderId="10" xfId="4" applyFont="1" applyFill="1" applyBorder="1" applyAlignment="1" applyProtection="1">
      <alignment horizontal="left" vertical="top"/>
      <protection locked="0"/>
    </xf>
    <xf numFmtId="0" fontId="0" fillId="6" borderId="11" xfId="4" applyFont="1" applyFill="1" applyBorder="1" applyAlignment="1" applyProtection="1">
      <alignment horizontal="left" vertical="top"/>
      <protection locked="0"/>
    </xf>
    <xf numFmtId="0" fontId="0" fillId="6" borderId="12" xfId="4" applyFont="1" applyFill="1" applyBorder="1" applyAlignment="1" applyProtection="1">
      <alignment horizontal="left" vertical="top"/>
      <protection locked="0"/>
    </xf>
    <xf numFmtId="0" fontId="0" fillId="6" borderId="10" xfId="4" applyFont="1" applyFill="1" applyBorder="1" applyAlignment="1" applyProtection="1">
      <alignment horizontal="left" vertical="top" wrapText="1"/>
      <protection locked="0"/>
    </xf>
    <xf numFmtId="0" fontId="0" fillId="6" borderId="11" xfId="4" applyFont="1" applyFill="1" applyBorder="1" applyAlignment="1" applyProtection="1">
      <alignment horizontal="left" vertical="top" wrapText="1"/>
      <protection locked="0"/>
    </xf>
    <xf numFmtId="0" fontId="0" fillId="6" borderId="12" xfId="4" applyFont="1" applyFill="1" applyBorder="1" applyAlignment="1" applyProtection="1">
      <alignment horizontal="left" vertical="top" wrapText="1"/>
      <protection locked="0"/>
    </xf>
    <xf numFmtId="2" fontId="0" fillId="6" borderId="10" xfId="0" applyNumberFormat="1" applyFont="1" applyFill="1" applyBorder="1" applyAlignment="1" applyProtection="1">
      <alignment horizontal="center" vertical="top" wrapText="1"/>
      <protection locked="0"/>
    </xf>
    <xf numFmtId="2" fontId="0" fillId="6" borderId="11" xfId="0" applyNumberFormat="1" applyFont="1" applyFill="1" applyBorder="1" applyAlignment="1" applyProtection="1">
      <alignment horizontal="center" vertical="top" wrapText="1"/>
      <protection locked="0"/>
    </xf>
    <xf numFmtId="2" fontId="0" fillId="6" borderId="12" xfId="0" applyNumberFormat="1" applyFont="1" applyFill="1" applyBorder="1" applyAlignment="1" applyProtection="1">
      <alignment horizontal="center" vertical="top" wrapText="1"/>
      <protection locked="0"/>
    </xf>
    <xf numFmtId="0" fontId="0" fillId="8" borderId="0" xfId="0" applyFont="1" applyFill="1" applyAlignment="1" applyProtection="1">
      <alignment horizontal="left" wrapText="1"/>
    </xf>
    <xf numFmtId="0" fontId="15" fillId="8" borderId="0" xfId="0" applyFont="1" applyFill="1" applyAlignment="1" applyProtection="1">
      <alignment horizontal="left" vertical="top" wrapText="1"/>
    </xf>
    <xf numFmtId="0" fontId="15" fillId="10" borderId="1" xfId="0" applyFont="1" applyFill="1" applyBorder="1" applyAlignment="1" applyProtection="1">
      <alignment horizontal="left" vertical="top" wrapText="1"/>
    </xf>
    <xf numFmtId="0" fontId="15" fillId="10" borderId="0" xfId="0" applyFont="1" applyFill="1" applyBorder="1" applyAlignment="1" applyProtection="1">
      <alignment horizontal="left" vertical="top" wrapText="1"/>
    </xf>
    <xf numFmtId="0" fontId="15" fillId="10" borderId="2" xfId="0" applyFont="1" applyFill="1" applyBorder="1" applyAlignment="1" applyProtection="1">
      <alignment horizontal="left" vertical="top" wrapText="1"/>
    </xf>
    <xf numFmtId="0" fontId="0" fillId="8" borderId="0" xfId="0" applyFont="1" applyFill="1" applyBorder="1" applyAlignment="1" applyProtection="1">
      <alignment horizontal="left" vertical="top" wrapText="1"/>
    </xf>
    <xf numFmtId="0" fontId="19" fillId="6" borderId="0" xfId="0" applyFont="1" applyFill="1" applyAlignment="1" applyProtection="1">
      <alignment vertical="top" wrapText="1"/>
    </xf>
    <xf numFmtId="0" fontId="0" fillId="6" borderId="0" xfId="0" applyFont="1" applyFill="1" applyAlignment="1" applyProtection="1">
      <alignment vertical="top"/>
    </xf>
    <xf numFmtId="0" fontId="20" fillId="10" borderId="8" xfId="0" applyFont="1" applyFill="1" applyBorder="1" applyAlignment="1" applyProtection="1">
      <alignment horizontal="left" vertical="top" wrapText="1"/>
    </xf>
    <xf numFmtId="0" fontId="20" fillId="10" borderId="3" xfId="0" applyFont="1" applyFill="1" applyBorder="1" applyAlignment="1" applyProtection="1">
      <alignment horizontal="left" vertical="top" wrapText="1"/>
    </xf>
    <xf numFmtId="0" fontId="20" fillId="10" borderId="5" xfId="0" applyFont="1" applyFill="1" applyBorder="1" applyAlignment="1" applyProtection="1">
      <alignment horizontal="left" vertical="top" wrapText="1"/>
    </xf>
    <xf numFmtId="0" fontId="0" fillId="6" borderId="0" xfId="0" applyFont="1" applyFill="1" applyBorder="1" applyAlignment="1" applyProtection="1">
      <alignment horizontal="left" vertical="top" wrapText="1"/>
    </xf>
    <xf numFmtId="0" fontId="15" fillId="6" borderId="0" xfId="0" applyFont="1" applyFill="1" applyAlignment="1" applyProtection="1">
      <alignment horizontal="left" wrapText="1"/>
    </xf>
    <xf numFmtId="0" fontId="0" fillId="5" borderId="1" xfId="0" applyFont="1" applyFill="1" applyBorder="1" applyAlignment="1" applyProtection="1">
      <alignment horizontal="left" vertical="top" wrapText="1"/>
    </xf>
    <xf numFmtId="0" fontId="0" fillId="5" borderId="0" xfId="0" applyFont="1" applyFill="1" applyBorder="1" applyAlignment="1" applyProtection="1">
      <alignment horizontal="left" vertical="top" wrapText="1"/>
    </xf>
    <xf numFmtId="0" fontId="0" fillId="5" borderId="2" xfId="0" applyFont="1" applyFill="1" applyBorder="1" applyAlignment="1" applyProtection="1">
      <alignment horizontal="left" vertical="top" wrapText="1"/>
    </xf>
    <xf numFmtId="0" fontId="0" fillId="12" borderId="0" xfId="0" applyFont="1" applyFill="1" applyAlignment="1" applyProtection="1">
      <alignment horizontal="left" wrapText="1"/>
    </xf>
    <xf numFmtId="0" fontId="0" fillId="0" borderId="10" xfId="0" applyFont="1"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xf numFmtId="0" fontId="0" fillId="0" borderId="12" xfId="0" applyFont="1" applyBorder="1" applyAlignment="1" applyProtection="1">
      <alignment horizontal="left" vertical="top" wrapText="1"/>
      <protection locked="0"/>
    </xf>
    <xf numFmtId="0" fontId="0" fillId="12" borderId="0" xfId="0" applyFont="1" applyFill="1" applyAlignment="1" applyProtection="1">
      <alignment horizontal="left" vertical="top" wrapText="1"/>
    </xf>
    <xf numFmtId="0" fontId="0" fillId="6" borderId="9" xfId="4" applyFont="1" applyFill="1" applyBorder="1" applyAlignment="1" applyProtection="1">
      <alignment horizontal="left" vertical="top" wrapText="1"/>
      <protection locked="0"/>
    </xf>
    <xf numFmtId="0" fontId="21" fillId="6" borderId="9" xfId="4" applyFont="1" applyFill="1" applyBorder="1" applyAlignment="1" applyProtection="1">
      <alignment horizontal="left" vertical="top" wrapText="1"/>
      <protection locked="0"/>
    </xf>
    <xf numFmtId="0" fontId="0" fillId="0" borderId="9" xfId="0" applyFont="1" applyBorder="1" applyAlignment="1" applyProtection="1">
      <alignment horizontal="left" vertical="top" wrapText="1"/>
      <protection locked="0"/>
    </xf>
    <xf numFmtId="0" fontId="21" fillId="6" borderId="11" xfId="4" applyFont="1" applyFill="1" applyBorder="1" applyAlignment="1" applyProtection="1">
      <alignment horizontal="left" vertical="top" wrapText="1"/>
      <protection locked="0"/>
    </xf>
    <xf numFmtId="0" fontId="21" fillId="6" borderId="12" xfId="4" applyFont="1" applyFill="1" applyBorder="1" applyAlignment="1" applyProtection="1">
      <alignment horizontal="left" vertical="top" wrapText="1"/>
      <protection locked="0"/>
    </xf>
    <xf numFmtId="0" fontId="0" fillId="18" borderId="10" xfId="0" applyFont="1" applyFill="1" applyBorder="1" applyAlignment="1" applyProtection="1">
      <alignment horizontal="left" vertical="top" wrapText="1"/>
      <protection locked="0"/>
    </xf>
    <xf numFmtId="0" fontId="0" fillId="18" borderId="11" xfId="0" applyFont="1" applyFill="1" applyBorder="1" applyAlignment="1" applyProtection="1">
      <alignment horizontal="left" vertical="top" wrapText="1"/>
      <protection locked="0"/>
    </xf>
    <xf numFmtId="0" fontId="0" fillId="18" borderId="12" xfId="0" applyFont="1" applyFill="1" applyBorder="1" applyAlignment="1" applyProtection="1">
      <alignment horizontal="left" vertical="top" wrapText="1"/>
      <protection locked="0"/>
    </xf>
    <xf numFmtId="0" fontId="15" fillId="11" borderId="0" xfId="0" applyFont="1" applyFill="1" applyAlignment="1" applyProtection="1">
      <alignment horizontal="left" vertical="top" wrapText="1"/>
    </xf>
    <xf numFmtId="0" fontId="0" fillId="8" borderId="0" xfId="0" applyFont="1" applyFill="1" applyAlignment="1" applyProtection="1">
      <alignment horizontal="left" vertical="top" wrapText="1"/>
    </xf>
    <xf numFmtId="0" fontId="22" fillId="11" borderId="0" xfId="25">
      <alignment horizontal="left" vertical="top" wrapText="1"/>
    </xf>
    <xf numFmtId="0" fontId="0" fillId="6" borderId="0" xfId="0" applyFont="1" applyFill="1" applyAlignment="1" applyProtection="1">
      <alignment horizontal="left" vertical="top" wrapText="1"/>
    </xf>
    <xf numFmtId="0" fontId="0" fillId="0" borderId="0" xfId="0" applyFont="1" applyAlignment="1" applyProtection="1">
      <alignment horizontal="left" vertical="top" wrapText="1"/>
    </xf>
    <xf numFmtId="14" fontId="0" fillId="6" borderId="9" xfId="0" applyNumberFormat="1" applyFont="1" applyFill="1" applyBorder="1" applyAlignment="1" applyProtection="1">
      <alignment horizontal="left" vertical="top" wrapText="1"/>
      <protection locked="0"/>
    </xf>
    <xf numFmtId="0" fontId="0" fillId="6" borderId="9" xfId="0" applyFont="1" applyFill="1" applyBorder="1" applyAlignment="1" applyProtection="1">
      <alignment horizontal="left" vertical="top" wrapText="1"/>
      <protection locked="0"/>
    </xf>
    <xf numFmtId="0" fontId="0" fillId="9" borderId="0" xfId="0" applyFont="1" applyFill="1" applyBorder="1" applyAlignment="1" applyProtection="1">
      <alignment horizontal="left" vertical="top" wrapText="1"/>
    </xf>
    <xf numFmtId="0" fontId="22" fillId="6" borderId="0" xfId="0" applyFont="1" applyFill="1" applyAlignment="1" applyProtection="1">
      <alignment horizontal="left" vertical="top" wrapText="1"/>
    </xf>
    <xf numFmtId="0" fontId="17" fillId="16" borderId="3" xfId="0" applyFont="1" applyFill="1" applyBorder="1" applyAlignment="1" applyProtection="1">
      <alignment horizontal="left" wrapText="1"/>
    </xf>
    <xf numFmtId="0" fontId="0" fillId="16" borderId="3" xfId="0" applyFont="1" applyFill="1" applyBorder="1" applyAlignment="1" applyProtection="1">
      <alignment horizontal="left" wrapText="1"/>
    </xf>
    <xf numFmtId="0" fontId="0" fillId="6" borderId="10" xfId="0" applyFont="1" applyFill="1" applyBorder="1" applyAlignment="1" applyProtection="1">
      <alignment horizontal="left" wrapText="1"/>
      <protection locked="0"/>
    </xf>
    <xf numFmtId="0" fontId="0" fillId="6" borderId="11" xfId="0" applyFont="1" applyFill="1" applyBorder="1" applyAlignment="1" applyProtection="1">
      <alignment horizontal="left" wrapText="1"/>
      <protection locked="0"/>
    </xf>
    <xf numFmtId="0" fontId="0" fillId="6" borderId="12" xfId="0" applyFont="1" applyFill="1" applyBorder="1" applyAlignment="1" applyProtection="1">
      <alignment horizontal="left" wrapText="1"/>
      <protection locked="0"/>
    </xf>
    <xf numFmtId="0" fontId="22" fillId="11" borderId="0" xfId="0" applyFont="1" applyFill="1" applyAlignment="1" applyProtection="1">
      <alignment horizontal="left" vertical="top" wrapText="1"/>
    </xf>
    <xf numFmtId="0" fontId="22" fillId="8" borderId="0" xfId="0" applyFont="1" applyFill="1" applyAlignment="1" applyProtection="1">
      <alignment horizontal="left" vertical="top" wrapText="1"/>
    </xf>
    <xf numFmtId="0" fontId="0" fillId="10" borderId="0" xfId="0" applyFont="1" applyFill="1" applyBorder="1" applyAlignment="1" applyProtection="1">
      <alignment horizontal="left" vertical="top" wrapText="1"/>
    </xf>
    <xf numFmtId="0" fontId="0" fillId="10" borderId="0" xfId="0" applyFont="1" applyFill="1" applyBorder="1" applyAlignment="1" applyProtection="1">
      <alignment horizontal="left" wrapText="1"/>
    </xf>
    <xf numFmtId="0" fontId="22" fillId="0" borderId="0" xfId="0" applyFont="1" applyFill="1" applyAlignment="1" applyProtection="1">
      <alignment horizontal="left" vertical="top" wrapText="1"/>
    </xf>
    <xf numFmtId="0" fontId="0" fillId="16" borderId="0" xfId="0" applyFont="1" applyFill="1" applyBorder="1" applyAlignment="1" applyProtection="1">
      <alignment horizontal="left" vertical="top" wrapText="1"/>
    </xf>
    <xf numFmtId="0" fontId="15" fillId="5" borderId="0" xfId="0" applyFont="1" applyFill="1" applyBorder="1" applyAlignment="1" applyProtection="1">
      <alignment horizontal="left" vertical="top" wrapText="1"/>
    </xf>
    <xf numFmtId="0" fontId="24" fillId="6" borderId="0" xfId="0" applyFont="1" applyFill="1" applyBorder="1" applyAlignment="1" applyProtection="1">
      <alignment horizontal="left" vertical="top" wrapText="1"/>
    </xf>
    <xf numFmtId="0" fontId="24" fillId="6" borderId="0" xfId="0" applyFont="1" applyFill="1" applyAlignment="1" applyProtection="1">
      <alignment horizontal="left" vertical="top" wrapText="1"/>
    </xf>
    <xf numFmtId="0" fontId="24" fillId="5" borderId="0" xfId="0" applyFont="1" applyFill="1" applyBorder="1" applyAlignment="1" applyProtection="1">
      <alignment horizontal="left" vertical="top" wrapText="1"/>
    </xf>
    <xf numFmtId="0" fontId="24" fillId="5" borderId="2" xfId="0" applyFont="1" applyFill="1" applyBorder="1" applyAlignment="1" applyProtection="1">
      <alignment horizontal="left" vertical="top" wrapText="1"/>
    </xf>
    <xf numFmtId="0" fontId="24" fillId="6" borderId="9" xfId="0" applyFont="1" applyFill="1" applyBorder="1" applyAlignment="1" applyProtection="1">
      <alignment horizontal="left" vertical="top" wrapText="1"/>
      <protection locked="0"/>
    </xf>
    <xf numFmtId="0" fontId="24" fillId="6" borderId="10" xfId="0" applyFont="1" applyFill="1" applyBorder="1" applyAlignment="1" applyProtection="1">
      <alignment horizontal="left" vertical="top" wrapText="1"/>
      <protection locked="0"/>
    </xf>
    <xf numFmtId="0" fontId="24" fillId="6" borderId="11" xfId="0" applyFont="1" applyFill="1" applyBorder="1" applyAlignment="1" applyProtection="1">
      <alignment horizontal="left" vertical="top" wrapText="1"/>
      <protection locked="0"/>
    </xf>
    <xf numFmtId="0" fontId="24" fillId="6" borderId="12" xfId="0" applyFont="1" applyFill="1" applyBorder="1" applyAlignment="1" applyProtection="1">
      <alignment horizontal="left" vertical="top" wrapText="1"/>
      <protection locked="0"/>
    </xf>
    <xf numFmtId="0" fontId="25" fillId="8" borderId="10" xfId="4" applyFont="1" applyFill="1" applyBorder="1" applyAlignment="1" applyProtection="1">
      <alignment horizontal="center"/>
      <protection locked="0"/>
    </xf>
    <xf numFmtId="0" fontId="25" fillId="8" borderId="11" xfId="4" applyFont="1" applyFill="1" applyBorder="1" applyAlignment="1" applyProtection="1">
      <alignment horizontal="center"/>
      <protection locked="0"/>
    </xf>
    <xf numFmtId="0" fontId="25" fillId="8" borderId="12" xfId="4" applyFont="1" applyFill="1" applyBorder="1" applyAlignment="1" applyProtection="1">
      <alignment horizontal="center"/>
      <protection locked="0"/>
    </xf>
    <xf numFmtId="0" fontId="24" fillId="11" borderId="0" xfId="0" applyFont="1" applyFill="1" applyBorder="1" applyAlignment="1" applyProtection="1">
      <alignment horizontal="left" vertical="top" wrapText="1"/>
    </xf>
    <xf numFmtId="0" fontId="19" fillId="0" borderId="0" xfId="0" applyFont="1" applyAlignment="1" applyProtection="1">
      <alignment horizontal="left" vertical="top" wrapText="1"/>
    </xf>
    <xf numFmtId="0" fontId="0" fillId="0" borderId="0" xfId="0" applyFont="1" applyFill="1" applyAlignment="1" applyProtection="1">
      <alignment horizontal="left" vertical="top" wrapText="1"/>
    </xf>
    <xf numFmtId="0" fontId="17" fillId="10" borderId="3" xfId="0" applyFont="1" applyFill="1" applyBorder="1" applyAlignment="1" applyProtection="1">
      <alignment horizontal="left"/>
    </xf>
    <xf numFmtId="0" fontId="0" fillId="0" borderId="4" xfId="0" applyFont="1" applyFill="1" applyBorder="1" applyAlignment="1" applyProtection="1">
      <alignment horizontal="left" vertical="top" wrapText="1"/>
    </xf>
    <xf numFmtId="0" fontId="0" fillId="14" borderId="0" xfId="0" applyFont="1" applyFill="1" applyAlignment="1" applyProtection="1">
      <alignment horizontal="left" vertical="center" wrapText="1"/>
    </xf>
    <xf numFmtId="49" fontId="0" fillId="10" borderId="0" xfId="0" applyNumberFormat="1" applyFont="1" applyFill="1" applyBorder="1" applyAlignment="1" applyProtection="1">
      <alignment horizontal="left" wrapText="1"/>
    </xf>
    <xf numFmtId="49" fontId="0" fillId="10" borderId="0" xfId="0" applyNumberFormat="1" applyFont="1" applyFill="1" applyBorder="1" applyAlignment="1" applyProtection="1">
      <alignment horizontal="left" vertical="top" wrapText="1"/>
    </xf>
    <xf numFmtId="49" fontId="0" fillId="10" borderId="4" xfId="0" applyNumberFormat="1" applyFont="1" applyFill="1" applyBorder="1" applyAlignment="1" applyProtection="1">
      <alignment horizontal="left" vertical="top" wrapText="1"/>
    </xf>
    <xf numFmtId="0" fontId="24" fillId="12" borderId="10" xfId="0" applyFont="1" applyFill="1" applyBorder="1" applyAlignment="1" applyProtection="1">
      <alignment horizontal="left" vertical="top" wrapText="1"/>
      <protection locked="0"/>
    </xf>
    <xf numFmtId="0" fontId="24" fillId="12" borderId="11" xfId="0" applyFont="1" applyFill="1" applyBorder="1" applyAlignment="1" applyProtection="1">
      <alignment horizontal="left" vertical="top" wrapText="1"/>
      <protection locked="0"/>
    </xf>
    <xf numFmtId="0" fontId="24" fillId="12" borderId="12" xfId="0" applyFont="1" applyFill="1" applyBorder="1" applyAlignment="1" applyProtection="1">
      <alignment horizontal="left" vertical="top" wrapText="1"/>
      <protection locked="0"/>
    </xf>
    <xf numFmtId="0" fontId="0" fillId="10" borderId="4" xfId="0" applyFont="1" applyFill="1" applyBorder="1" applyAlignment="1" applyProtection="1">
      <alignment horizontal="left" vertical="top" wrapText="1"/>
    </xf>
    <xf numFmtId="0" fontId="0" fillId="10" borderId="7" xfId="0" applyFont="1" applyFill="1" applyBorder="1" applyAlignment="1" applyProtection="1">
      <alignment horizontal="left" vertical="top" wrapText="1"/>
    </xf>
    <xf numFmtId="49" fontId="0" fillId="10" borderId="2" xfId="0" applyNumberFormat="1" applyFont="1" applyFill="1" applyBorder="1" applyAlignment="1" applyProtection="1">
      <alignment horizontal="left" wrapText="1"/>
    </xf>
    <xf numFmtId="49" fontId="0" fillId="10" borderId="0" xfId="0" applyNumberFormat="1" applyFont="1" applyFill="1" applyBorder="1" applyAlignment="1" applyProtection="1">
      <alignment horizontal="left" vertical="top"/>
    </xf>
    <xf numFmtId="49" fontId="0" fillId="10" borderId="4" xfId="0" applyNumberFormat="1" applyFont="1" applyFill="1" applyBorder="1" applyAlignment="1" applyProtection="1">
      <alignment horizontal="left" vertical="top"/>
    </xf>
    <xf numFmtId="49" fontId="0" fillId="10" borderId="2" xfId="0" applyNumberFormat="1" applyFont="1" applyFill="1" applyBorder="1" applyAlignment="1" applyProtection="1">
      <alignment horizontal="left" vertical="top" wrapText="1"/>
    </xf>
    <xf numFmtId="0" fontId="0" fillId="0" borderId="0" xfId="0" applyFont="1" applyFill="1" applyBorder="1" applyAlignment="1" applyProtection="1">
      <alignment horizontal="left" vertical="top" wrapText="1"/>
    </xf>
    <xf numFmtId="0" fontId="20" fillId="10" borderId="0" xfId="0" applyFont="1" applyFill="1" applyBorder="1" applyAlignment="1">
      <alignment horizontal="left" vertical="top" wrapText="1"/>
    </xf>
    <xf numFmtId="0" fontId="20" fillId="10" borderId="2" xfId="0" applyFont="1" applyFill="1" applyBorder="1" applyAlignment="1">
      <alignment horizontal="left" vertical="top" wrapText="1"/>
    </xf>
    <xf numFmtId="0" fontId="22" fillId="10" borderId="0" xfId="0" applyFont="1" applyFill="1" applyBorder="1" applyAlignment="1">
      <alignment horizontal="left" vertical="top" wrapText="1"/>
    </xf>
    <xf numFmtId="0" fontId="15" fillId="8" borderId="0" xfId="0" applyFont="1" applyFill="1" applyBorder="1" applyAlignment="1">
      <alignment horizontal="left" vertical="top" wrapText="1"/>
    </xf>
    <xf numFmtId="0" fontId="20" fillId="10" borderId="0" xfId="0" applyFont="1" applyFill="1" applyBorder="1" applyAlignment="1">
      <alignment horizontal="left" wrapText="1"/>
    </xf>
    <xf numFmtId="0" fontId="19" fillId="6" borderId="0" xfId="0" applyFont="1" applyFill="1" applyBorder="1" applyAlignment="1">
      <alignment horizontal="left" wrapText="1"/>
    </xf>
    <xf numFmtId="0" fontId="19" fillId="6" borderId="0" xfId="0" applyFont="1" applyFill="1" applyAlignment="1">
      <alignment horizontal="left" wrapText="1"/>
    </xf>
    <xf numFmtId="0" fontId="15" fillId="10" borderId="0" xfId="0" applyFont="1" applyFill="1" applyBorder="1" applyAlignment="1">
      <alignment horizontal="left" wrapText="1"/>
    </xf>
    <xf numFmtId="0" fontId="15" fillId="10" borderId="2" xfId="0" applyFont="1" applyFill="1" applyBorder="1" applyAlignment="1">
      <alignment horizontal="left" wrapText="1"/>
    </xf>
    <xf numFmtId="0" fontId="15" fillId="10" borderId="0" xfId="0" applyFont="1" applyFill="1" applyBorder="1" applyAlignment="1">
      <alignment horizontal="left" vertical="top" wrapText="1"/>
    </xf>
    <xf numFmtId="0" fontId="15" fillId="10" borderId="2" xfId="0" applyFont="1" applyFill="1" applyBorder="1" applyAlignment="1">
      <alignment horizontal="left" vertical="top" wrapText="1"/>
    </xf>
    <xf numFmtId="0" fontId="22" fillId="6" borderId="0" xfId="0" applyFont="1" applyFill="1" applyBorder="1" applyAlignment="1">
      <alignment horizontal="left" vertical="top" wrapText="1"/>
    </xf>
    <xf numFmtId="0" fontId="22" fillId="6" borderId="0" xfId="0" applyFont="1" applyFill="1" applyAlignment="1">
      <alignment horizontal="left" vertical="top" wrapText="1"/>
    </xf>
    <xf numFmtId="0" fontId="0" fillId="0" borderId="0" xfId="0" applyAlignment="1">
      <alignment horizontal="left" wrapText="1"/>
    </xf>
    <xf numFmtId="0" fontId="0" fillId="0" borderId="2" xfId="0" applyBorder="1" applyAlignment="1">
      <alignment horizontal="left" wrapText="1"/>
    </xf>
    <xf numFmtId="0" fontId="0" fillId="11" borderId="0" xfId="27" applyFont="1" applyAlignment="1">
      <alignment horizontal="left" vertical="top" wrapText="1"/>
    </xf>
    <xf numFmtId="0" fontId="17" fillId="5" borderId="3" xfId="0" applyFont="1" applyFill="1" applyBorder="1" applyAlignment="1" applyProtection="1">
      <alignment horizontal="left" wrapText="1"/>
    </xf>
    <xf numFmtId="0" fontId="17" fillId="5" borderId="5" xfId="0" applyFont="1" applyFill="1" applyBorder="1" applyAlignment="1" applyProtection="1">
      <alignment horizontal="left" wrapText="1"/>
    </xf>
    <xf numFmtId="0" fontId="21" fillId="8" borderId="10" xfId="4" applyFont="1" applyFill="1" applyBorder="1" applyAlignment="1" applyProtection="1">
      <alignment horizontal="center"/>
    </xf>
    <xf numFmtId="0" fontId="21" fillId="8" borderId="11" xfId="4" applyFont="1" applyFill="1" applyBorder="1" applyAlignment="1" applyProtection="1">
      <alignment horizontal="center"/>
    </xf>
    <xf numFmtId="0" fontId="21" fillId="8" borderId="12" xfId="4" applyFont="1" applyFill="1" applyBorder="1" applyAlignment="1" applyProtection="1">
      <alignment horizontal="center"/>
    </xf>
    <xf numFmtId="0" fontId="0" fillId="11" borderId="0" xfId="0" applyFont="1" applyFill="1" applyAlignment="1" applyProtection="1">
      <alignment vertical="top" wrapText="1"/>
    </xf>
    <xf numFmtId="0" fontId="0" fillId="0" borderId="10" xfId="0" applyFont="1" applyFill="1" applyBorder="1" applyAlignment="1" applyProtection="1">
      <alignment horizontal="center"/>
      <protection locked="0"/>
    </xf>
    <xf numFmtId="0" fontId="0" fillId="0" borderId="11" xfId="0" applyFont="1" applyFill="1" applyBorder="1" applyAlignment="1" applyProtection="1">
      <alignment horizontal="center"/>
      <protection locked="0"/>
    </xf>
    <xf numFmtId="0" fontId="0" fillId="0" borderId="12" xfId="0" applyFont="1" applyFill="1" applyBorder="1" applyAlignment="1" applyProtection="1">
      <alignment horizontal="center"/>
      <protection locked="0"/>
    </xf>
    <xf numFmtId="0" fontId="0" fillId="6" borderId="10" xfId="0" applyFont="1" applyFill="1" applyBorder="1" applyProtection="1">
      <protection locked="0"/>
    </xf>
    <xf numFmtId="0" fontId="0" fillId="6" borderId="12" xfId="0" applyFont="1" applyFill="1" applyBorder="1" applyProtection="1">
      <protection locked="0"/>
    </xf>
    <xf numFmtId="0" fontId="0" fillId="9" borderId="8" xfId="0" applyFont="1" applyFill="1" applyBorder="1" applyAlignment="1" applyProtection="1">
      <alignment horizontal="center" wrapText="1"/>
    </xf>
    <xf numFmtId="0" fontId="0" fillId="9" borderId="5" xfId="0" applyFont="1" applyFill="1" applyBorder="1" applyAlignment="1" applyProtection="1">
      <alignment horizontal="center" wrapText="1"/>
    </xf>
    <xf numFmtId="0" fontId="21" fillId="11" borderId="10" xfId="4" applyFont="1" applyFill="1" applyBorder="1" applyAlignment="1" applyProtection="1">
      <alignment horizontal="center"/>
      <protection locked="0"/>
    </xf>
    <xf numFmtId="0" fontId="21" fillId="11" borderId="11" xfId="4" applyFont="1" applyFill="1" applyBorder="1" applyAlignment="1" applyProtection="1">
      <alignment horizontal="center"/>
      <protection locked="0"/>
    </xf>
    <xf numFmtId="0" fontId="21" fillId="11" borderId="12" xfId="4" applyFont="1" applyFill="1" applyBorder="1" applyAlignment="1" applyProtection="1">
      <alignment horizontal="center"/>
      <protection locked="0"/>
    </xf>
    <xf numFmtId="0" fontId="0" fillId="9" borderId="11" xfId="0" applyFont="1" applyFill="1" applyBorder="1" applyAlignment="1" applyProtection="1">
      <alignment horizontal="center"/>
    </xf>
    <xf numFmtId="0" fontId="0" fillId="9" borderId="12" xfId="0" applyFont="1" applyFill="1" applyBorder="1" applyAlignment="1" applyProtection="1">
      <alignment horizontal="center"/>
    </xf>
    <xf numFmtId="0" fontId="17" fillId="13" borderId="10" xfId="2" applyNumberFormat="1" applyFont="1" applyFill="1" applyBorder="1" applyAlignment="1" applyProtection="1">
      <alignment horizontal="left" wrapText="1"/>
    </xf>
    <xf numFmtId="0" fontId="17" fillId="13" borderId="11" xfId="2" applyNumberFormat="1" applyFont="1" applyFill="1" applyBorder="1" applyAlignment="1" applyProtection="1">
      <alignment horizontal="left" wrapText="1"/>
    </xf>
    <xf numFmtId="0" fontId="21" fillId="14" borderId="10" xfId="4" applyFont="1" applyFill="1" applyBorder="1" applyAlignment="1" applyProtection="1">
      <alignment horizontal="center"/>
      <protection locked="0"/>
    </xf>
    <xf numFmtId="0" fontId="21" fillId="14" borderId="11" xfId="4" applyFont="1" applyFill="1" applyBorder="1" applyAlignment="1" applyProtection="1">
      <alignment horizontal="center"/>
      <protection locked="0"/>
    </xf>
    <xf numFmtId="0" fontId="21" fillId="14" borderId="12" xfId="4" applyFont="1" applyFill="1" applyBorder="1" applyAlignment="1" applyProtection="1">
      <alignment horizontal="center"/>
      <protection locked="0"/>
    </xf>
    <xf numFmtId="0" fontId="0" fillId="6" borderId="13" xfId="0" applyFont="1" applyFill="1" applyBorder="1" applyAlignment="1" applyProtection="1">
      <alignment horizontal="left"/>
      <protection locked="0"/>
    </xf>
    <xf numFmtId="0" fontId="0" fillId="6" borderId="6" xfId="0" applyFont="1" applyFill="1" applyBorder="1" applyAlignment="1" applyProtection="1">
      <alignment horizontal="left"/>
      <protection locked="0"/>
    </xf>
    <xf numFmtId="0" fontId="17" fillId="9" borderId="1" xfId="0" applyFont="1" applyFill="1" applyBorder="1" applyAlignment="1" applyProtection="1">
      <alignment horizontal="right"/>
    </xf>
    <xf numFmtId="0" fontId="17" fillId="9" borderId="0" xfId="0" applyFont="1" applyFill="1" applyBorder="1" applyAlignment="1" applyProtection="1">
      <alignment horizontal="right"/>
    </xf>
    <xf numFmtId="0" fontId="17" fillId="9" borderId="6" xfId="0" applyFont="1" applyFill="1" applyBorder="1" applyAlignment="1" applyProtection="1">
      <alignment horizontal="right"/>
    </xf>
    <xf numFmtId="0" fontId="17" fillId="9" borderId="4" xfId="0" applyFont="1" applyFill="1" applyBorder="1" applyAlignment="1" applyProtection="1">
      <alignment horizontal="right"/>
    </xf>
    <xf numFmtId="0" fontId="17" fillId="9" borderId="8" xfId="0" applyFont="1" applyFill="1" applyBorder="1" applyAlignment="1" applyProtection="1">
      <alignment horizontal="center" vertical="center" wrapText="1"/>
    </xf>
    <xf numFmtId="0" fontId="17" fillId="9" borderId="5" xfId="0" applyFont="1" applyFill="1" applyBorder="1" applyAlignment="1" applyProtection="1">
      <alignment horizontal="center" vertical="center" wrapText="1"/>
    </xf>
    <xf numFmtId="0" fontId="17" fillId="9" borderId="1" xfId="0" applyFont="1" applyFill="1" applyBorder="1" applyAlignment="1" applyProtection="1">
      <alignment horizontal="center" vertical="center" wrapText="1"/>
    </xf>
    <xf numFmtId="0" fontId="17" fillId="9" borderId="2" xfId="0" applyFont="1" applyFill="1" applyBorder="1" applyAlignment="1" applyProtection="1">
      <alignment horizontal="center" vertical="center" wrapText="1"/>
    </xf>
    <xf numFmtId="0" fontId="17" fillId="9" borderId="8" xfId="0" applyFont="1" applyFill="1" applyBorder="1" applyAlignment="1" applyProtection="1">
      <alignment horizontal="center" vertical="center"/>
    </xf>
    <xf numFmtId="0" fontId="17" fillId="9" borderId="5" xfId="0" applyFont="1" applyFill="1" applyBorder="1" applyAlignment="1" applyProtection="1">
      <alignment horizontal="center" vertical="center"/>
    </xf>
    <xf numFmtId="0" fontId="17" fillId="9" borderId="1" xfId="0" applyFont="1" applyFill="1" applyBorder="1" applyAlignment="1" applyProtection="1">
      <alignment horizontal="center" vertical="center"/>
    </xf>
    <xf numFmtId="0" fontId="17" fillId="9" borderId="2" xfId="0" applyFont="1" applyFill="1" applyBorder="1" applyAlignment="1" applyProtection="1">
      <alignment horizontal="center" vertical="center"/>
    </xf>
    <xf numFmtId="0" fontId="17" fillId="9" borderId="6" xfId="0" applyFont="1" applyFill="1" applyBorder="1" applyAlignment="1" applyProtection="1">
      <alignment horizontal="center" vertical="center"/>
    </xf>
    <xf numFmtId="0" fontId="17" fillId="9" borderId="7" xfId="0" applyFont="1" applyFill="1" applyBorder="1" applyAlignment="1" applyProtection="1">
      <alignment horizontal="center" vertical="center"/>
    </xf>
    <xf numFmtId="0" fontId="5" fillId="6" borderId="0" xfId="0" applyFont="1" applyFill="1" applyAlignment="1" applyProtection="1">
      <alignment horizontal="left" vertical="top" wrapText="1"/>
    </xf>
    <xf numFmtId="167" fontId="0" fillId="0" borderId="6" xfId="9" applyNumberFormat="1" applyFont="1" applyBorder="1" applyAlignment="1" applyProtection="1">
      <alignment horizontal="center"/>
      <protection locked="0"/>
    </xf>
    <xf numFmtId="167" fontId="0" fillId="0" borderId="7" xfId="9" applyNumberFormat="1" applyFont="1" applyBorder="1" applyAlignment="1" applyProtection="1">
      <alignment horizontal="center"/>
      <protection locked="0"/>
    </xf>
    <xf numFmtId="0" fontId="0" fillId="6" borderId="0" xfId="17" applyFont="1" applyFill="1" applyBorder="1" applyAlignment="1" applyProtection="1">
      <alignment horizontal="left" vertical="top" wrapText="1"/>
      <protection locked="0"/>
    </xf>
    <xf numFmtId="0" fontId="0" fillId="6" borderId="0" xfId="0" applyFont="1" applyFill="1" applyBorder="1" applyAlignment="1" applyProtection="1">
      <alignment horizontal="right"/>
    </xf>
    <xf numFmtId="0" fontId="17" fillId="5" borderId="1" xfId="0" applyFont="1" applyFill="1" applyBorder="1" applyAlignment="1" applyProtection="1">
      <alignment horizontal="left" vertical="top" wrapText="1"/>
    </xf>
    <xf numFmtId="0" fontId="17" fillId="5" borderId="0" xfId="0" applyFont="1" applyFill="1" applyBorder="1" applyAlignment="1" applyProtection="1">
      <alignment horizontal="left" vertical="top" wrapText="1"/>
    </xf>
    <xf numFmtId="0" fontId="17" fillId="5" borderId="2" xfId="0" applyFont="1" applyFill="1" applyBorder="1" applyAlignment="1" applyProtection="1">
      <alignment horizontal="left" vertical="top" wrapText="1"/>
    </xf>
    <xf numFmtId="0" fontId="0" fillId="6" borderId="0" xfId="0" applyFont="1" applyFill="1" applyBorder="1" applyAlignment="1" applyProtection="1">
      <alignment horizontal="left" vertical="top" wrapText="1"/>
      <protection locked="0"/>
    </xf>
    <xf numFmtId="14" fontId="0" fillId="6" borderId="0" xfId="0" applyNumberFormat="1" applyFont="1" applyFill="1" applyBorder="1" applyAlignment="1" applyProtection="1">
      <alignment vertical="top" wrapText="1"/>
      <protection locked="0"/>
    </xf>
  </cellXfs>
  <cellStyles count="28">
    <cellStyle name="60 % - Aksentti3" xfId="1" builtinId="40"/>
    <cellStyle name="A harmaa" xfId="25" xr:uid="{16616570-246E-4894-A9AB-3CEB8D1F1D2E}"/>
    <cellStyle name="A Sin" xfId="24" xr:uid="{AF1A0C43-74FE-4599-B062-C74A51720BBD}"/>
    <cellStyle name="A Sininen" xfId="26" xr:uid="{BE69FA1B-37C9-4E6F-85FD-19010DD8E8C6}"/>
    <cellStyle name="Aksentti3" xfId="2" builtinId="37"/>
    <cellStyle name="Harmaa" xfId="27" xr:uid="{8D84D284-8E29-4C2B-B78E-B8178D12F98A}"/>
    <cellStyle name="Huono" xfId="3" builtinId="27"/>
    <cellStyle name="Hyperlink 2" xfId="8" xr:uid="{00000000-0005-0000-0000-000003000000}"/>
    <cellStyle name="Hyperlinkki" xfId="4" builtinId="8"/>
    <cellStyle name="Normaali" xfId="0" builtinId="0" customBuiltin="1"/>
    <cellStyle name="Normaali 2" xfId="5" xr:uid="{00000000-0005-0000-0000-000006000000}"/>
    <cellStyle name="Normaali 2 2" xfId="17" xr:uid="{00000000-0005-0000-0000-000006000000}"/>
    <cellStyle name="Normaali 2 3" xfId="13" xr:uid="{00000000-0005-0000-0000-000006000000}"/>
    <cellStyle name="Normaali 3" xfId="11" xr:uid="{00000000-0005-0000-0000-000007000000}"/>
    <cellStyle name="Normaali 3 2" xfId="20" xr:uid="{00000000-0005-0000-0000-000007000000}"/>
    <cellStyle name="Normaali 3 3" xfId="23" xr:uid="{00000000-0005-0000-0000-000007000000}"/>
    <cellStyle name="Normaali 3 4" xfId="16" xr:uid="{00000000-0005-0000-0000-000007000000}"/>
    <cellStyle name="Normal 2" xfId="7" xr:uid="{00000000-0005-0000-0000-000008000000}"/>
    <cellStyle name="Normal 2 2" xfId="12" xr:uid="{0897F298-5CCB-4171-8CFF-800C3E936626}"/>
    <cellStyle name="Prosenttia" xfId="6" builtinId="5"/>
    <cellStyle name="Prosenttia 2" xfId="18" xr:uid="{00000000-0005-0000-0000-000039000000}"/>
    <cellStyle name="Prosenttia 3" xfId="14" xr:uid="{00000000-0005-0000-0000-00003C000000}"/>
    <cellStyle name="Sivun otsikko" xfId="10" xr:uid="{00000000-0005-0000-0000-00000A000000}"/>
    <cellStyle name="Valuutta" xfId="9" builtinId="4"/>
    <cellStyle name="Valuutta 2" xfId="19" xr:uid="{00000000-0005-0000-0000-00003A000000}"/>
    <cellStyle name="Valuutta 3" xfId="21" xr:uid="{00000000-0005-0000-0000-00003B000000}"/>
    <cellStyle name="Valuutta 4" xfId="22" xr:uid="{00000000-0005-0000-0000-00003D000000}"/>
    <cellStyle name="Valuutta 5" xfId="15" xr:uid="{00000000-0005-0000-0000-00003E000000}"/>
  </cellStyles>
  <dxfs count="10">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s>
  <tableStyles count="0" defaultTableStyle="TableStyleMedium9" defaultPivotStyle="PivotStyleLight16"/>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1565910</xdr:colOff>
      <xdr:row>0</xdr:row>
      <xdr:rowOff>0</xdr:rowOff>
    </xdr:from>
    <xdr:to>
      <xdr:col>6</xdr:col>
      <xdr:colOff>706755</xdr:colOff>
      <xdr:row>0</xdr:row>
      <xdr:rowOff>647619</xdr:rowOff>
    </xdr:to>
    <xdr:pic>
      <xdr:nvPicPr>
        <xdr:cNvPr id="4" name="Kuva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0660"/>
        <a:stretch/>
      </xdr:blipFill>
      <xdr:spPr>
        <a:xfrm>
          <a:off x="2127885" y="0"/>
          <a:ext cx="2788920" cy="647619"/>
        </a:xfrm>
        <a:prstGeom prst="rect">
          <a:avLst/>
        </a:prstGeom>
      </xdr:spPr>
    </xdr:pic>
    <xdr:clientData/>
  </xdr:twoCellAnchor>
  <xdr:twoCellAnchor editAs="oneCell">
    <xdr:from>
      <xdr:col>1</xdr:col>
      <xdr:colOff>0</xdr:colOff>
      <xdr:row>0</xdr:row>
      <xdr:rowOff>0</xdr:rowOff>
    </xdr:from>
    <xdr:to>
      <xdr:col>2</xdr:col>
      <xdr:colOff>1335024</xdr:colOff>
      <xdr:row>0</xdr:row>
      <xdr:rowOff>652272</xdr:rowOff>
    </xdr:to>
    <xdr:pic>
      <xdr:nvPicPr>
        <xdr:cNvPr id="5" name="Kuva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8125" y="0"/>
          <a:ext cx="1658874" cy="65227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361950</xdr:colOff>
          <xdr:row>5</xdr:row>
          <xdr:rowOff>184150</xdr:rowOff>
        </xdr:from>
        <xdr:to>
          <xdr:col>2</xdr:col>
          <xdr:colOff>590550</xdr:colOff>
          <xdr:row>7</xdr:row>
          <xdr:rowOff>0</xdr:rowOff>
        </xdr:to>
        <xdr:sp macro="" textlink="">
          <xdr:nvSpPr>
            <xdr:cNvPr id="153601" name="Check Box 1" hidden="1">
              <a:extLst>
                <a:ext uri="{63B3BB69-23CF-44E3-9099-C40C66FF867C}">
                  <a14:compatExt spid="_x0000_s153601"/>
                </a:ext>
                <a:ext uri="{FF2B5EF4-FFF2-40B4-BE49-F238E27FC236}">
                  <a16:creationId xmlns:a16="http://schemas.microsoft.com/office/drawing/2014/main" id="{00000000-0008-0000-0E00-000001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5</xdr:row>
          <xdr:rowOff>190500</xdr:rowOff>
        </xdr:from>
        <xdr:to>
          <xdr:col>5</xdr:col>
          <xdr:colOff>514350</xdr:colOff>
          <xdr:row>7</xdr:row>
          <xdr:rowOff>0</xdr:rowOff>
        </xdr:to>
        <xdr:sp macro="" textlink="">
          <xdr:nvSpPr>
            <xdr:cNvPr id="153602" name="Check Box 2" hidden="1">
              <a:extLst>
                <a:ext uri="{63B3BB69-23CF-44E3-9099-C40C66FF867C}">
                  <a14:compatExt spid="_x0000_s153602"/>
                </a:ext>
                <a:ext uri="{FF2B5EF4-FFF2-40B4-BE49-F238E27FC236}">
                  <a16:creationId xmlns:a16="http://schemas.microsoft.com/office/drawing/2014/main" id="{00000000-0008-0000-0E00-000002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8</xdr:row>
          <xdr:rowOff>184150</xdr:rowOff>
        </xdr:from>
        <xdr:to>
          <xdr:col>2</xdr:col>
          <xdr:colOff>590550</xdr:colOff>
          <xdr:row>10</xdr:row>
          <xdr:rowOff>0</xdr:rowOff>
        </xdr:to>
        <xdr:sp macro="" textlink="">
          <xdr:nvSpPr>
            <xdr:cNvPr id="153603" name="Check Box 3" hidden="1">
              <a:extLst>
                <a:ext uri="{63B3BB69-23CF-44E3-9099-C40C66FF867C}">
                  <a14:compatExt spid="_x0000_s153603"/>
                </a:ext>
                <a:ext uri="{FF2B5EF4-FFF2-40B4-BE49-F238E27FC236}">
                  <a16:creationId xmlns:a16="http://schemas.microsoft.com/office/drawing/2014/main" id="{00000000-0008-0000-0E00-000003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8</xdr:row>
          <xdr:rowOff>190500</xdr:rowOff>
        </xdr:from>
        <xdr:to>
          <xdr:col>5</xdr:col>
          <xdr:colOff>514350</xdr:colOff>
          <xdr:row>10</xdr:row>
          <xdr:rowOff>0</xdr:rowOff>
        </xdr:to>
        <xdr:sp macro="" textlink="">
          <xdr:nvSpPr>
            <xdr:cNvPr id="153604" name="Check Box 4" hidden="1">
              <a:extLst>
                <a:ext uri="{63B3BB69-23CF-44E3-9099-C40C66FF867C}">
                  <a14:compatExt spid="_x0000_s153604"/>
                </a:ext>
                <a:ext uri="{FF2B5EF4-FFF2-40B4-BE49-F238E27FC236}">
                  <a16:creationId xmlns:a16="http://schemas.microsoft.com/office/drawing/2014/main" id="{00000000-0008-0000-0E00-000004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11</xdr:row>
          <xdr:rowOff>184150</xdr:rowOff>
        </xdr:from>
        <xdr:to>
          <xdr:col>2</xdr:col>
          <xdr:colOff>590550</xdr:colOff>
          <xdr:row>13</xdr:row>
          <xdr:rowOff>0</xdr:rowOff>
        </xdr:to>
        <xdr:sp macro="" textlink="">
          <xdr:nvSpPr>
            <xdr:cNvPr id="153605" name="Check Box 5" hidden="1">
              <a:extLst>
                <a:ext uri="{63B3BB69-23CF-44E3-9099-C40C66FF867C}">
                  <a14:compatExt spid="_x0000_s153605"/>
                </a:ext>
                <a:ext uri="{FF2B5EF4-FFF2-40B4-BE49-F238E27FC236}">
                  <a16:creationId xmlns:a16="http://schemas.microsoft.com/office/drawing/2014/main" id="{00000000-0008-0000-0E00-000005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11</xdr:row>
          <xdr:rowOff>190500</xdr:rowOff>
        </xdr:from>
        <xdr:to>
          <xdr:col>5</xdr:col>
          <xdr:colOff>514350</xdr:colOff>
          <xdr:row>13</xdr:row>
          <xdr:rowOff>0</xdr:rowOff>
        </xdr:to>
        <xdr:sp macro="" textlink="">
          <xdr:nvSpPr>
            <xdr:cNvPr id="153606" name="Check Box 6" hidden="1">
              <a:extLst>
                <a:ext uri="{63B3BB69-23CF-44E3-9099-C40C66FF867C}">
                  <a14:compatExt spid="_x0000_s153606"/>
                </a:ext>
                <a:ext uri="{FF2B5EF4-FFF2-40B4-BE49-F238E27FC236}">
                  <a16:creationId xmlns:a16="http://schemas.microsoft.com/office/drawing/2014/main" id="{00000000-0008-0000-0E00-000006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30</xdr:row>
          <xdr:rowOff>152400</xdr:rowOff>
        </xdr:from>
        <xdr:to>
          <xdr:col>5</xdr:col>
          <xdr:colOff>228600</xdr:colOff>
          <xdr:row>31</xdr:row>
          <xdr:rowOff>171450</xdr:rowOff>
        </xdr:to>
        <xdr:sp macro="" textlink="">
          <xdr:nvSpPr>
            <xdr:cNvPr id="153607" name="Check Box 7" hidden="1">
              <a:extLst>
                <a:ext uri="{63B3BB69-23CF-44E3-9099-C40C66FF867C}">
                  <a14:compatExt spid="_x0000_s153607"/>
                </a:ext>
                <a:ext uri="{FF2B5EF4-FFF2-40B4-BE49-F238E27FC236}">
                  <a16:creationId xmlns:a16="http://schemas.microsoft.com/office/drawing/2014/main" id="{00000000-0008-0000-0E00-000007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31</xdr:row>
          <xdr:rowOff>152400</xdr:rowOff>
        </xdr:from>
        <xdr:to>
          <xdr:col>5</xdr:col>
          <xdr:colOff>228600</xdr:colOff>
          <xdr:row>32</xdr:row>
          <xdr:rowOff>171450</xdr:rowOff>
        </xdr:to>
        <xdr:sp macro="" textlink="">
          <xdr:nvSpPr>
            <xdr:cNvPr id="153608" name="Check Box 8" hidden="1">
              <a:extLst>
                <a:ext uri="{63B3BB69-23CF-44E3-9099-C40C66FF867C}">
                  <a14:compatExt spid="_x0000_s153608"/>
                </a:ext>
                <a:ext uri="{FF2B5EF4-FFF2-40B4-BE49-F238E27FC236}">
                  <a16:creationId xmlns:a16="http://schemas.microsoft.com/office/drawing/2014/main" id="{00000000-0008-0000-0E00-000008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32</xdr:row>
          <xdr:rowOff>152400</xdr:rowOff>
        </xdr:from>
        <xdr:to>
          <xdr:col>5</xdr:col>
          <xdr:colOff>228600</xdr:colOff>
          <xdr:row>33</xdr:row>
          <xdr:rowOff>171450</xdr:rowOff>
        </xdr:to>
        <xdr:sp macro="" textlink="">
          <xdr:nvSpPr>
            <xdr:cNvPr id="153609" name="Check Box 9" hidden="1">
              <a:extLst>
                <a:ext uri="{63B3BB69-23CF-44E3-9099-C40C66FF867C}">
                  <a14:compatExt spid="_x0000_s153609"/>
                </a:ext>
                <a:ext uri="{FF2B5EF4-FFF2-40B4-BE49-F238E27FC236}">
                  <a16:creationId xmlns:a16="http://schemas.microsoft.com/office/drawing/2014/main" id="{00000000-0008-0000-0E00-000009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33</xdr:row>
          <xdr:rowOff>152400</xdr:rowOff>
        </xdr:from>
        <xdr:to>
          <xdr:col>5</xdr:col>
          <xdr:colOff>228600</xdr:colOff>
          <xdr:row>34</xdr:row>
          <xdr:rowOff>171450</xdr:rowOff>
        </xdr:to>
        <xdr:sp macro="" textlink="">
          <xdr:nvSpPr>
            <xdr:cNvPr id="153610" name="Check Box 10" hidden="1">
              <a:extLst>
                <a:ext uri="{63B3BB69-23CF-44E3-9099-C40C66FF867C}">
                  <a14:compatExt spid="_x0000_s153610"/>
                </a:ext>
                <a:ext uri="{FF2B5EF4-FFF2-40B4-BE49-F238E27FC236}">
                  <a16:creationId xmlns:a16="http://schemas.microsoft.com/office/drawing/2014/main" id="{00000000-0008-0000-0E00-00000A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34</xdr:row>
          <xdr:rowOff>152400</xdr:rowOff>
        </xdr:from>
        <xdr:to>
          <xdr:col>5</xdr:col>
          <xdr:colOff>228600</xdr:colOff>
          <xdr:row>35</xdr:row>
          <xdr:rowOff>171450</xdr:rowOff>
        </xdr:to>
        <xdr:sp macro="" textlink="">
          <xdr:nvSpPr>
            <xdr:cNvPr id="153611" name="Check Box 11" hidden="1">
              <a:extLst>
                <a:ext uri="{63B3BB69-23CF-44E3-9099-C40C66FF867C}">
                  <a14:compatExt spid="_x0000_s153611"/>
                </a:ext>
                <a:ext uri="{FF2B5EF4-FFF2-40B4-BE49-F238E27FC236}">
                  <a16:creationId xmlns:a16="http://schemas.microsoft.com/office/drawing/2014/main" id="{00000000-0008-0000-0E00-00000B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35</xdr:row>
          <xdr:rowOff>152400</xdr:rowOff>
        </xdr:from>
        <xdr:to>
          <xdr:col>5</xdr:col>
          <xdr:colOff>228600</xdr:colOff>
          <xdr:row>36</xdr:row>
          <xdr:rowOff>171450</xdr:rowOff>
        </xdr:to>
        <xdr:sp macro="" textlink="">
          <xdr:nvSpPr>
            <xdr:cNvPr id="153612" name="Check Box 12" hidden="1">
              <a:extLst>
                <a:ext uri="{63B3BB69-23CF-44E3-9099-C40C66FF867C}">
                  <a14:compatExt spid="_x0000_s153612"/>
                </a:ext>
                <a:ext uri="{FF2B5EF4-FFF2-40B4-BE49-F238E27FC236}">
                  <a16:creationId xmlns:a16="http://schemas.microsoft.com/office/drawing/2014/main" id="{00000000-0008-0000-0E00-00000C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36</xdr:row>
          <xdr:rowOff>152400</xdr:rowOff>
        </xdr:from>
        <xdr:to>
          <xdr:col>5</xdr:col>
          <xdr:colOff>228600</xdr:colOff>
          <xdr:row>37</xdr:row>
          <xdr:rowOff>171450</xdr:rowOff>
        </xdr:to>
        <xdr:sp macro="" textlink="">
          <xdr:nvSpPr>
            <xdr:cNvPr id="153613" name="Check Box 13" hidden="1">
              <a:extLst>
                <a:ext uri="{63B3BB69-23CF-44E3-9099-C40C66FF867C}">
                  <a14:compatExt spid="_x0000_s153613"/>
                </a:ext>
                <a:ext uri="{FF2B5EF4-FFF2-40B4-BE49-F238E27FC236}">
                  <a16:creationId xmlns:a16="http://schemas.microsoft.com/office/drawing/2014/main" id="{00000000-0008-0000-0E00-00000D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37</xdr:row>
          <xdr:rowOff>152400</xdr:rowOff>
        </xdr:from>
        <xdr:to>
          <xdr:col>5</xdr:col>
          <xdr:colOff>228600</xdr:colOff>
          <xdr:row>38</xdr:row>
          <xdr:rowOff>171450</xdr:rowOff>
        </xdr:to>
        <xdr:sp macro="" textlink="">
          <xdr:nvSpPr>
            <xdr:cNvPr id="153614" name="Check Box 14" hidden="1">
              <a:extLst>
                <a:ext uri="{63B3BB69-23CF-44E3-9099-C40C66FF867C}">
                  <a14:compatExt spid="_x0000_s153614"/>
                </a:ext>
                <a:ext uri="{FF2B5EF4-FFF2-40B4-BE49-F238E27FC236}">
                  <a16:creationId xmlns:a16="http://schemas.microsoft.com/office/drawing/2014/main" id="{00000000-0008-0000-0E00-00000E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38</xdr:row>
          <xdr:rowOff>152400</xdr:rowOff>
        </xdr:from>
        <xdr:to>
          <xdr:col>5</xdr:col>
          <xdr:colOff>228600</xdr:colOff>
          <xdr:row>39</xdr:row>
          <xdr:rowOff>171450</xdr:rowOff>
        </xdr:to>
        <xdr:sp macro="" textlink="">
          <xdr:nvSpPr>
            <xdr:cNvPr id="153615" name="Check Box 15" hidden="1">
              <a:extLst>
                <a:ext uri="{63B3BB69-23CF-44E3-9099-C40C66FF867C}">
                  <a14:compatExt spid="_x0000_s153615"/>
                </a:ext>
                <a:ext uri="{FF2B5EF4-FFF2-40B4-BE49-F238E27FC236}">
                  <a16:creationId xmlns:a16="http://schemas.microsoft.com/office/drawing/2014/main" id="{00000000-0008-0000-0E00-00000F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45</xdr:row>
          <xdr:rowOff>184150</xdr:rowOff>
        </xdr:from>
        <xdr:to>
          <xdr:col>2</xdr:col>
          <xdr:colOff>590550</xdr:colOff>
          <xdr:row>47</xdr:row>
          <xdr:rowOff>38100</xdr:rowOff>
        </xdr:to>
        <xdr:sp macro="" textlink="">
          <xdr:nvSpPr>
            <xdr:cNvPr id="153618" name="Check Box 18" hidden="1">
              <a:extLst>
                <a:ext uri="{63B3BB69-23CF-44E3-9099-C40C66FF867C}">
                  <a14:compatExt spid="_x0000_s153618"/>
                </a:ext>
                <a:ext uri="{FF2B5EF4-FFF2-40B4-BE49-F238E27FC236}">
                  <a16:creationId xmlns:a16="http://schemas.microsoft.com/office/drawing/2014/main" id="{00000000-0008-0000-0E00-000012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45</xdr:row>
          <xdr:rowOff>190500</xdr:rowOff>
        </xdr:from>
        <xdr:to>
          <xdr:col>5</xdr:col>
          <xdr:colOff>514350</xdr:colOff>
          <xdr:row>47</xdr:row>
          <xdr:rowOff>38100</xdr:rowOff>
        </xdr:to>
        <xdr:sp macro="" textlink="">
          <xdr:nvSpPr>
            <xdr:cNvPr id="153619" name="Check Box 19" hidden="1">
              <a:extLst>
                <a:ext uri="{63B3BB69-23CF-44E3-9099-C40C66FF867C}">
                  <a14:compatExt spid="_x0000_s153619"/>
                </a:ext>
                <a:ext uri="{FF2B5EF4-FFF2-40B4-BE49-F238E27FC236}">
                  <a16:creationId xmlns:a16="http://schemas.microsoft.com/office/drawing/2014/main" id="{00000000-0008-0000-0E00-000013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48</xdr:row>
          <xdr:rowOff>184150</xdr:rowOff>
        </xdr:from>
        <xdr:to>
          <xdr:col>2</xdr:col>
          <xdr:colOff>590550</xdr:colOff>
          <xdr:row>50</xdr:row>
          <xdr:rowOff>0</xdr:rowOff>
        </xdr:to>
        <xdr:sp macro="" textlink="">
          <xdr:nvSpPr>
            <xdr:cNvPr id="153620" name="Check Box 20" hidden="1">
              <a:extLst>
                <a:ext uri="{63B3BB69-23CF-44E3-9099-C40C66FF867C}">
                  <a14:compatExt spid="_x0000_s153620"/>
                </a:ext>
                <a:ext uri="{FF2B5EF4-FFF2-40B4-BE49-F238E27FC236}">
                  <a16:creationId xmlns:a16="http://schemas.microsoft.com/office/drawing/2014/main" id="{00000000-0008-0000-0E00-000014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48</xdr:row>
          <xdr:rowOff>190500</xdr:rowOff>
        </xdr:from>
        <xdr:to>
          <xdr:col>5</xdr:col>
          <xdr:colOff>514350</xdr:colOff>
          <xdr:row>50</xdr:row>
          <xdr:rowOff>0</xdr:rowOff>
        </xdr:to>
        <xdr:sp macro="" textlink="">
          <xdr:nvSpPr>
            <xdr:cNvPr id="153621" name="Check Box 21" hidden="1">
              <a:extLst>
                <a:ext uri="{63B3BB69-23CF-44E3-9099-C40C66FF867C}">
                  <a14:compatExt spid="_x0000_s153621"/>
                </a:ext>
                <a:ext uri="{FF2B5EF4-FFF2-40B4-BE49-F238E27FC236}">
                  <a16:creationId xmlns:a16="http://schemas.microsoft.com/office/drawing/2014/main" id="{00000000-0008-0000-0E00-000015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431800</xdr:colOff>
          <xdr:row>52</xdr:row>
          <xdr:rowOff>76200</xdr:rowOff>
        </xdr:from>
        <xdr:to>
          <xdr:col>2</xdr:col>
          <xdr:colOff>660400</xdr:colOff>
          <xdr:row>52</xdr:row>
          <xdr:rowOff>298450</xdr:rowOff>
        </xdr:to>
        <xdr:sp macro="" textlink="">
          <xdr:nvSpPr>
            <xdr:cNvPr id="153622" name="Check Box 22" hidden="1">
              <a:extLst>
                <a:ext uri="{63B3BB69-23CF-44E3-9099-C40C66FF867C}">
                  <a14:compatExt spid="_x0000_s153622"/>
                </a:ext>
                <a:ext uri="{FF2B5EF4-FFF2-40B4-BE49-F238E27FC236}">
                  <a16:creationId xmlns:a16="http://schemas.microsoft.com/office/drawing/2014/main" id="{00000000-0008-0000-0E00-000016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241300</xdr:colOff>
          <xdr:row>52</xdr:row>
          <xdr:rowOff>95250</xdr:rowOff>
        </xdr:from>
        <xdr:to>
          <xdr:col>5</xdr:col>
          <xdr:colOff>546100</xdr:colOff>
          <xdr:row>53</xdr:row>
          <xdr:rowOff>6350</xdr:rowOff>
        </xdr:to>
        <xdr:sp macro="" textlink="">
          <xdr:nvSpPr>
            <xdr:cNvPr id="153623" name="Check Box 23" hidden="1">
              <a:extLst>
                <a:ext uri="{63B3BB69-23CF-44E3-9099-C40C66FF867C}">
                  <a14:compatExt spid="_x0000_s153623"/>
                </a:ext>
                <a:ext uri="{FF2B5EF4-FFF2-40B4-BE49-F238E27FC236}">
                  <a16:creationId xmlns:a16="http://schemas.microsoft.com/office/drawing/2014/main" id="{00000000-0008-0000-0E00-000017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69</xdr:row>
          <xdr:rowOff>69850</xdr:rowOff>
        </xdr:from>
        <xdr:to>
          <xdr:col>5</xdr:col>
          <xdr:colOff>222250</xdr:colOff>
          <xdr:row>75</xdr:row>
          <xdr:rowOff>114300</xdr:rowOff>
        </xdr:to>
        <xdr:sp macro="" textlink="">
          <xdr:nvSpPr>
            <xdr:cNvPr id="153624" name="Check Box 24" hidden="1">
              <a:extLst>
                <a:ext uri="{63B3BB69-23CF-44E3-9099-C40C66FF867C}">
                  <a14:compatExt spid="_x0000_s153624"/>
                </a:ext>
                <a:ext uri="{FF2B5EF4-FFF2-40B4-BE49-F238E27FC236}">
                  <a16:creationId xmlns:a16="http://schemas.microsoft.com/office/drawing/2014/main" id="{00000000-0008-0000-0E00-000018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70</xdr:row>
          <xdr:rowOff>152400</xdr:rowOff>
        </xdr:from>
        <xdr:to>
          <xdr:col>5</xdr:col>
          <xdr:colOff>228600</xdr:colOff>
          <xdr:row>71</xdr:row>
          <xdr:rowOff>177800</xdr:rowOff>
        </xdr:to>
        <xdr:sp macro="" textlink="">
          <xdr:nvSpPr>
            <xdr:cNvPr id="153625" name="Check Box 25" hidden="1">
              <a:extLst>
                <a:ext uri="{63B3BB69-23CF-44E3-9099-C40C66FF867C}">
                  <a14:compatExt spid="_x0000_s153625"/>
                </a:ext>
                <a:ext uri="{FF2B5EF4-FFF2-40B4-BE49-F238E27FC236}">
                  <a16:creationId xmlns:a16="http://schemas.microsoft.com/office/drawing/2014/main" id="{00000000-0008-0000-0E00-000019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73</xdr:row>
          <xdr:rowOff>152400</xdr:rowOff>
        </xdr:from>
        <xdr:to>
          <xdr:col>5</xdr:col>
          <xdr:colOff>228600</xdr:colOff>
          <xdr:row>74</xdr:row>
          <xdr:rowOff>177800</xdr:rowOff>
        </xdr:to>
        <xdr:sp macro="" textlink="">
          <xdr:nvSpPr>
            <xdr:cNvPr id="153628" name="Check Box 28" hidden="1">
              <a:extLst>
                <a:ext uri="{63B3BB69-23CF-44E3-9099-C40C66FF867C}">
                  <a14:compatExt spid="_x0000_s153628"/>
                </a:ext>
                <a:ext uri="{FF2B5EF4-FFF2-40B4-BE49-F238E27FC236}">
                  <a16:creationId xmlns:a16="http://schemas.microsoft.com/office/drawing/2014/main" id="{00000000-0008-0000-0E00-00001C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74</xdr:row>
          <xdr:rowOff>152400</xdr:rowOff>
        </xdr:from>
        <xdr:to>
          <xdr:col>5</xdr:col>
          <xdr:colOff>228600</xdr:colOff>
          <xdr:row>75</xdr:row>
          <xdr:rowOff>177800</xdr:rowOff>
        </xdr:to>
        <xdr:sp macro="" textlink="">
          <xdr:nvSpPr>
            <xdr:cNvPr id="153629" name="Check Box 29" hidden="1">
              <a:extLst>
                <a:ext uri="{63B3BB69-23CF-44E3-9099-C40C66FF867C}">
                  <a14:compatExt spid="_x0000_s153629"/>
                </a:ext>
                <a:ext uri="{FF2B5EF4-FFF2-40B4-BE49-F238E27FC236}">
                  <a16:creationId xmlns:a16="http://schemas.microsoft.com/office/drawing/2014/main" id="{00000000-0008-0000-0E00-00001D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76</xdr:row>
          <xdr:rowOff>152400</xdr:rowOff>
        </xdr:from>
        <xdr:to>
          <xdr:col>5</xdr:col>
          <xdr:colOff>228600</xdr:colOff>
          <xdr:row>77</xdr:row>
          <xdr:rowOff>177800</xdr:rowOff>
        </xdr:to>
        <xdr:sp macro="" textlink="">
          <xdr:nvSpPr>
            <xdr:cNvPr id="153631" name="Check Box 31" hidden="1">
              <a:extLst>
                <a:ext uri="{63B3BB69-23CF-44E3-9099-C40C66FF867C}">
                  <a14:compatExt spid="_x0000_s153631"/>
                </a:ext>
                <a:ext uri="{FF2B5EF4-FFF2-40B4-BE49-F238E27FC236}">
                  <a16:creationId xmlns:a16="http://schemas.microsoft.com/office/drawing/2014/main" id="{00000000-0008-0000-0E00-00001F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77</xdr:row>
          <xdr:rowOff>152400</xdr:rowOff>
        </xdr:from>
        <xdr:to>
          <xdr:col>5</xdr:col>
          <xdr:colOff>228600</xdr:colOff>
          <xdr:row>78</xdr:row>
          <xdr:rowOff>177800</xdr:rowOff>
        </xdr:to>
        <xdr:sp macro="" textlink="">
          <xdr:nvSpPr>
            <xdr:cNvPr id="153632" name="Check Box 32" hidden="1">
              <a:extLst>
                <a:ext uri="{63B3BB69-23CF-44E3-9099-C40C66FF867C}">
                  <a14:compatExt spid="_x0000_s153632"/>
                </a:ext>
                <a:ext uri="{FF2B5EF4-FFF2-40B4-BE49-F238E27FC236}">
                  <a16:creationId xmlns:a16="http://schemas.microsoft.com/office/drawing/2014/main" id="{00000000-0008-0000-0E00-000020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84</xdr:row>
          <xdr:rowOff>184150</xdr:rowOff>
        </xdr:from>
        <xdr:to>
          <xdr:col>2</xdr:col>
          <xdr:colOff>590550</xdr:colOff>
          <xdr:row>86</xdr:row>
          <xdr:rowOff>12700</xdr:rowOff>
        </xdr:to>
        <xdr:sp macro="" textlink="">
          <xdr:nvSpPr>
            <xdr:cNvPr id="153635" name="Check Box 35" hidden="1">
              <a:extLst>
                <a:ext uri="{63B3BB69-23CF-44E3-9099-C40C66FF867C}">
                  <a14:compatExt spid="_x0000_s153635"/>
                </a:ext>
                <a:ext uri="{FF2B5EF4-FFF2-40B4-BE49-F238E27FC236}">
                  <a16:creationId xmlns:a16="http://schemas.microsoft.com/office/drawing/2014/main" id="{00000000-0008-0000-0E00-000023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84</xdr:row>
          <xdr:rowOff>190500</xdr:rowOff>
        </xdr:from>
        <xdr:to>
          <xdr:col>5</xdr:col>
          <xdr:colOff>514350</xdr:colOff>
          <xdr:row>86</xdr:row>
          <xdr:rowOff>12700</xdr:rowOff>
        </xdr:to>
        <xdr:sp macro="" textlink="">
          <xdr:nvSpPr>
            <xdr:cNvPr id="153636" name="Check Box 36" hidden="1">
              <a:extLst>
                <a:ext uri="{63B3BB69-23CF-44E3-9099-C40C66FF867C}">
                  <a14:compatExt spid="_x0000_s153636"/>
                </a:ext>
                <a:ext uri="{FF2B5EF4-FFF2-40B4-BE49-F238E27FC236}">
                  <a16:creationId xmlns:a16="http://schemas.microsoft.com/office/drawing/2014/main" id="{00000000-0008-0000-0E00-000024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87</xdr:row>
          <xdr:rowOff>184150</xdr:rowOff>
        </xdr:from>
        <xdr:to>
          <xdr:col>2</xdr:col>
          <xdr:colOff>590550</xdr:colOff>
          <xdr:row>89</xdr:row>
          <xdr:rowOff>0</xdr:rowOff>
        </xdr:to>
        <xdr:sp macro="" textlink="">
          <xdr:nvSpPr>
            <xdr:cNvPr id="153637" name="Check Box 37" hidden="1">
              <a:extLst>
                <a:ext uri="{63B3BB69-23CF-44E3-9099-C40C66FF867C}">
                  <a14:compatExt spid="_x0000_s153637"/>
                </a:ext>
                <a:ext uri="{FF2B5EF4-FFF2-40B4-BE49-F238E27FC236}">
                  <a16:creationId xmlns:a16="http://schemas.microsoft.com/office/drawing/2014/main" id="{00000000-0008-0000-0E00-000025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87</xdr:row>
          <xdr:rowOff>190500</xdr:rowOff>
        </xdr:from>
        <xdr:to>
          <xdr:col>5</xdr:col>
          <xdr:colOff>514350</xdr:colOff>
          <xdr:row>89</xdr:row>
          <xdr:rowOff>0</xdr:rowOff>
        </xdr:to>
        <xdr:sp macro="" textlink="">
          <xdr:nvSpPr>
            <xdr:cNvPr id="153638" name="Check Box 38" hidden="1">
              <a:extLst>
                <a:ext uri="{63B3BB69-23CF-44E3-9099-C40C66FF867C}">
                  <a14:compatExt spid="_x0000_s153638"/>
                </a:ext>
                <a:ext uri="{FF2B5EF4-FFF2-40B4-BE49-F238E27FC236}">
                  <a16:creationId xmlns:a16="http://schemas.microsoft.com/office/drawing/2014/main" id="{00000000-0008-0000-0E00-000026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90</xdr:row>
          <xdr:rowOff>184150</xdr:rowOff>
        </xdr:from>
        <xdr:to>
          <xdr:col>2</xdr:col>
          <xdr:colOff>590550</xdr:colOff>
          <xdr:row>92</xdr:row>
          <xdr:rowOff>0</xdr:rowOff>
        </xdr:to>
        <xdr:sp macro="" textlink="">
          <xdr:nvSpPr>
            <xdr:cNvPr id="153639" name="Check Box 39" hidden="1">
              <a:extLst>
                <a:ext uri="{63B3BB69-23CF-44E3-9099-C40C66FF867C}">
                  <a14:compatExt spid="_x0000_s153639"/>
                </a:ext>
                <a:ext uri="{FF2B5EF4-FFF2-40B4-BE49-F238E27FC236}">
                  <a16:creationId xmlns:a16="http://schemas.microsoft.com/office/drawing/2014/main" id="{00000000-0008-0000-0E00-000027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90</xdr:row>
          <xdr:rowOff>190500</xdr:rowOff>
        </xdr:from>
        <xdr:to>
          <xdr:col>5</xdr:col>
          <xdr:colOff>514350</xdr:colOff>
          <xdr:row>92</xdr:row>
          <xdr:rowOff>0</xdr:rowOff>
        </xdr:to>
        <xdr:sp macro="" textlink="">
          <xdr:nvSpPr>
            <xdr:cNvPr id="153640" name="Check Box 40" hidden="1">
              <a:extLst>
                <a:ext uri="{63B3BB69-23CF-44E3-9099-C40C66FF867C}">
                  <a14:compatExt spid="_x0000_s153640"/>
                </a:ext>
                <a:ext uri="{FF2B5EF4-FFF2-40B4-BE49-F238E27FC236}">
                  <a16:creationId xmlns:a16="http://schemas.microsoft.com/office/drawing/2014/main" id="{00000000-0008-0000-0E00-000028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109</xdr:row>
          <xdr:rowOff>152400</xdr:rowOff>
        </xdr:from>
        <xdr:to>
          <xdr:col>5</xdr:col>
          <xdr:colOff>228600</xdr:colOff>
          <xdr:row>110</xdr:row>
          <xdr:rowOff>165100</xdr:rowOff>
        </xdr:to>
        <xdr:sp macro="" textlink="">
          <xdr:nvSpPr>
            <xdr:cNvPr id="153641" name="Check Box 41" hidden="1">
              <a:extLst>
                <a:ext uri="{63B3BB69-23CF-44E3-9099-C40C66FF867C}">
                  <a14:compatExt spid="_x0000_s153641"/>
                </a:ext>
                <a:ext uri="{FF2B5EF4-FFF2-40B4-BE49-F238E27FC236}">
                  <a16:creationId xmlns:a16="http://schemas.microsoft.com/office/drawing/2014/main" id="{00000000-0008-0000-0E00-000029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110</xdr:row>
          <xdr:rowOff>152400</xdr:rowOff>
        </xdr:from>
        <xdr:to>
          <xdr:col>5</xdr:col>
          <xdr:colOff>228600</xdr:colOff>
          <xdr:row>111</xdr:row>
          <xdr:rowOff>171450</xdr:rowOff>
        </xdr:to>
        <xdr:sp macro="" textlink="">
          <xdr:nvSpPr>
            <xdr:cNvPr id="153642" name="Check Box 42" hidden="1">
              <a:extLst>
                <a:ext uri="{63B3BB69-23CF-44E3-9099-C40C66FF867C}">
                  <a14:compatExt spid="_x0000_s153642"/>
                </a:ext>
                <a:ext uri="{FF2B5EF4-FFF2-40B4-BE49-F238E27FC236}">
                  <a16:creationId xmlns:a16="http://schemas.microsoft.com/office/drawing/2014/main" id="{00000000-0008-0000-0E00-00002A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111</xdr:row>
          <xdr:rowOff>152400</xdr:rowOff>
        </xdr:from>
        <xdr:to>
          <xdr:col>5</xdr:col>
          <xdr:colOff>228600</xdr:colOff>
          <xdr:row>112</xdr:row>
          <xdr:rowOff>171450</xdr:rowOff>
        </xdr:to>
        <xdr:sp macro="" textlink="">
          <xdr:nvSpPr>
            <xdr:cNvPr id="153643" name="Check Box 43" hidden="1">
              <a:extLst>
                <a:ext uri="{63B3BB69-23CF-44E3-9099-C40C66FF867C}">
                  <a14:compatExt spid="_x0000_s153643"/>
                </a:ext>
                <a:ext uri="{FF2B5EF4-FFF2-40B4-BE49-F238E27FC236}">
                  <a16:creationId xmlns:a16="http://schemas.microsoft.com/office/drawing/2014/main" id="{00000000-0008-0000-0E00-00002B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112</xdr:row>
          <xdr:rowOff>152400</xdr:rowOff>
        </xdr:from>
        <xdr:to>
          <xdr:col>5</xdr:col>
          <xdr:colOff>228600</xdr:colOff>
          <xdr:row>113</xdr:row>
          <xdr:rowOff>165100</xdr:rowOff>
        </xdr:to>
        <xdr:sp macro="" textlink="">
          <xdr:nvSpPr>
            <xdr:cNvPr id="153644" name="Check Box 44" hidden="1">
              <a:extLst>
                <a:ext uri="{63B3BB69-23CF-44E3-9099-C40C66FF867C}">
                  <a14:compatExt spid="_x0000_s153644"/>
                </a:ext>
                <a:ext uri="{FF2B5EF4-FFF2-40B4-BE49-F238E27FC236}">
                  <a16:creationId xmlns:a16="http://schemas.microsoft.com/office/drawing/2014/main" id="{00000000-0008-0000-0E00-00002C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113</xdr:row>
          <xdr:rowOff>152400</xdr:rowOff>
        </xdr:from>
        <xdr:to>
          <xdr:col>5</xdr:col>
          <xdr:colOff>228600</xdr:colOff>
          <xdr:row>114</xdr:row>
          <xdr:rowOff>165100</xdr:rowOff>
        </xdr:to>
        <xdr:sp macro="" textlink="">
          <xdr:nvSpPr>
            <xdr:cNvPr id="153645" name="Check Box 45" hidden="1">
              <a:extLst>
                <a:ext uri="{63B3BB69-23CF-44E3-9099-C40C66FF867C}">
                  <a14:compatExt spid="_x0000_s153645"/>
                </a:ext>
                <a:ext uri="{FF2B5EF4-FFF2-40B4-BE49-F238E27FC236}">
                  <a16:creationId xmlns:a16="http://schemas.microsoft.com/office/drawing/2014/main" id="{00000000-0008-0000-0E00-00002D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114</xdr:row>
          <xdr:rowOff>152400</xdr:rowOff>
        </xdr:from>
        <xdr:to>
          <xdr:col>5</xdr:col>
          <xdr:colOff>228600</xdr:colOff>
          <xdr:row>115</xdr:row>
          <xdr:rowOff>165100</xdr:rowOff>
        </xdr:to>
        <xdr:sp macro="" textlink="">
          <xdr:nvSpPr>
            <xdr:cNvPr id="153646" name="Check Box 46" hidden="1">
              <a:extLst>
                <a:ext uri="{63B3BB69-23CF-44E3-9099-C40C66FF867C}">
                  <a14:compatExt spid="_x0000_s153646"/>
                </a:ext>
                <a:ext uri="{FF2B5EF4-FFF2-40B4-BE49-F238E27FC236}">
                  <a16:creationId xmlns:a16="http://schemas.microsoft.com/office/drawing/2014/main" id="{00000000-0008-0000-0E00-00002E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115</xdr:row>
          <xdr:rowOff>152400</xdr:rowOff>
        </xdr:from>
        <xdr:to>
          <xdr:col>5</xdr:col>
          <xdr:colOff>228600</xdr:colOff>
          <xdr:row>116</xdr:row>
          <xdr:rowOff>165100</xdr:rowOff>
        </xdr:to>
        <xdr:sp macro="" textlink="">
          <xdr:nvSpPr>
            <xdr:cNvPr id="153647" name="Check Box 47" hidden="1">
              <a:extLst>
                <a:ext uri="{63B3BB69-23CF-44E3-9099-C40C66FF867C}">
                  <a14:compatExt spid="_x0000_s153647"/>
                </a:ext>
                <a:ext uri="{FF2B5EF4-FFF2-40B4-BE49-F238E27FC236}">
                  <a16:creationId xmlns:a16="http://schemas.microsoft.com/office/drawing/2014/main" id="{00000000-0008-0000-0E00-00002F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116</xdr:row>
          <xdr:rowOff>152400</xdr:rowOff>
        </xdr:from>
        <xdr:to>
          <xdr:col>5</xdr:col>
          <xdr:colOff>228600</xdr:colOff>
          <xdr:row>117</xdr:row>
          <xdr:rowOff>165100</xdr:rowOff>
        </xdr:to>
        <xdr:sp macro="" textlink="">
          <xdr:nvSpPr>
            <xdr:cNvPr id="153648" name="Check Box 48" hidden="1">
              <a:extLst>
                <a:ext uri="{63B3BB69-23CF-44E3-9099-C40C66FF867C}">
                  <a14:compatExt spid="_x0000_s153648"/>
                </a:ext>
                <a:ext uri="{FF2B5EF4-FFF2-40B4-BE49-F238E27FC236}">
                  <a16:creationId xmlns:a16="http://schemas.microsoft.com/office/drawing/2014/main" id="{00000000-0008-0000-0E00-000030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117</xdr:row>
          <xdr:rowOff>152400</xdr:rowOff>
        </xdr:from>
        <xdr:to>
          <xdr:col>5</xdr:col>
          <xdr:colOff>228600</xdr:colOff>
          <xdr:row>118</xdr:row>
          <xdr:rowOff>165100</xdr:rowOff>
        </xdr:to>
        <xdr:sp macro="" textlink="">
          <xdr:nvSpPr>
            <xdr:cNvPr id="153649" name="Check Box 49" hidden="1">
              <a:extLst>
                <a:ext uri="{63B3BB69-23CF-44E3-9099-C40C66FF867C}">
                  <a14:compatExt spid="_x0000_s153649"/>
                </a:ext>
                <a:ext uri="{FF2B5EF4-FFF2-40B4-BE49-F238E27FC236}">
                  <a16:creationId xmlns:a16="http://schemas.microsoft.com/office/drawing/2014/main" id="{00000000-0008-0000-0E00-000031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124</xdr:row>
          <xdr:rowOff>184150</xdr:rowOff>
        </xdr:from>
        <xdr:to>
          <xdr:col>2</xdr:col>
          <xdr:colOff>590550</xdr:colOff>
          <xdr:row>126</xdr:row>
          <xdr:rowOff>0</xdr:rowOff>
        </xdr:to>
        <xdr:sp macro="" textlink="">
          <xdr:nvSpPr>
            <xdr:cNvPr id="153652" name="Check Box 52" hidden="1">
              <a:extLst>
                <a:ext uri="{63B3BB69-23CF-44E3-9099-C40C66FF867C}">
                  <a14:compatExt spid="_x0000_s153652"/>
                </a:ext>
                <a:ext uri="{FF2B5EF4-FFF2-40B4-BE49-F238E27FC236}">
                  <a16:creationId xmlns:a16="http://schemas.microsoft.com/office/drawing/2014/main" id="{00000000-0008-0000-0E00-000034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124</xdr:row>
          <xdr:rowOff>190500</xdr:rowOff>
        </xdr:from>
        <xdr:to>
          <xdr:col>5</xdr:col>
          <xdr:colOff>514350</xdr:colOff>
          <xdr:row>126</xdr:row>
          <xdr:rowOff>0</xdr:rowOff>
        </xdr:to>
        <xdr:sp macro="" textlink="">
          <xdr:nvSpPr>
            <xdr:cNvPr id="153653" name="Check Box 53" hidden="1">
              <a:extLst>
                <a:ext uri="{63B3BB69-23CF-44E3-9099-C40C66FF867C}">
                  <a14:compatExt spid="_x0000_s153653"/>
                </a:ext>
                <a:ext uri="{FF2B5EF4-FFF2-40B4-BE49-F238E27FC236}">
                  <a16:creationId xmlns:a16="http://schemas.microsoft.com/office/drawing/2014/main" id="{00000000-0008-0000-0E00-000035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127</xdr:row>
          <xdr:rowOff>184150</xdr:rowOff>
        </xdr:from>
        <xdr:to>
          <xdr:col>2</xdr:col>
          <xdr:colOff>590550</xdr:colOff>
          <xdr:row>129</xdr:row>
          <xdr:rowOff>0</xdr:rowOff>
        </xdr:to>
        <xdr:sp macro="" textlink="">
          <xdr:nvSpPr>
            <xdr:cNvPr id="153654" name="Check Box 54" hidden="1">
              <a:extLst>
                <a:ext uri="{63B3BB69-23CF-44E3-9099-C40C66FF867C}">
                  <a14:compatExt spid="_x0000_s153654"/>
                </a:ext>
                <a:ext uri="{FF2B5EF4-FFF2-40B4-BE49-F238E27FC236}">
                  <a16:creationId xmlns:a16="http://schemas.microsoft.com/office/drawing/2014/main" id="{00000000-0008-0000-0E00-000036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127</xdr:row>
          <xdr:rowOff>190500</xdr:rowOff>
        </xdr:from>
        <xdr:to>
          <xdr:col>5</xdr:col>
          <xdr:colOff>514350</xdr:colOff>
          <xdr:row>129</xdr:row>
          <xdr:rowOff>0</xdr:rowOff>
        </xdr:to>
        <xdr:sp macro="" textlink="">
          <xdr:nvSpPr>
            <xdr:cNvPr id="153655" name="Check Box 55" hidden="1">
              <a:extLst>
                <a:ext uri="{63B3BB69-23CF-44E3-9099-C40C66FF867C}">
                  <a14:compatExt spid="_x0000_s153655"/>
                </a:ext>
                <a:ext uri="{FF2B5EF4-FFF2-40B4-BE49-F238E27FC236}">
                  <a16:creationId xmlns:a16="http://schemas.microsoft.com/office/drawing/2014/main" id="{00000000-0008-0000-0E00-000037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130</xdr:row>
          <xdr:rowOff>184150</xdr:rowOff>
        </xdr:from>
        <xdr:to>
          <xdr:col>2</xdr:col>
          <xdr:colOff>590550</xdr:colOff>
          <xdr:row>132</xdr:row>
          <xdr:rowOff>0</xdr:rowOff>
        </xdr:to>
        <xdr:sp macro="" textlink="">
          <xdr:nvSpPr>
            <xdr:cNvPr id="153656" name="Check Box 56" hidden="1">
              <a:extLst>
                <a:ext uri="{63B3BB69-23CF-44E3-9099-C40C66FF867C}">
                  <a14:compatExt spid="_x0000_s153656"/>
                </a:ext>
                <a:ext uri="{FF2B5EF4-FFF2-40B4-BE49-F238E27FC236}">
                  <a16:creationId xmlns:a16="http://schemas.microsoft.com/office/drawing/2014/main" id="{00000000-0008-0000-0E00-000038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130</xdr:row>
          <xdr:rowOff>190500</xdr:rowOff>
        </xdr:from>
        <xdr:to>
          <xdr:col>5</xdr:col>
          <xdr:colOff>514350</xdr:colOff>
          <xdr:row>132</xdr:row>
          <xdr:rowOff>0</xdr:rowOff>
        </xdr:to>
        <xdr:sp macro="" textlink="">
          <xdr:nvSpPr>
            <xdr:cNvPr id="153657" name="Check Box 57" hidden="1">
              <a:extLst>
                <a:ext uri="{63B3BB69-23CF-44E3-9099-C40C66FF867C}">
                  <a14:compatExt spid="_x0000_s153657"/>
                </a:ext>
                <a:ext uri="{FF2B5EF4-FFF2-40B4-BE49-F238E27FC236}">
                  <a16:creationId xmlns:a16="http://schemas.microsoft.com/office/drawing/2014/main" id="{00000000-0008-0000-0E00-000039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149</xdr:row>
          <xdr:rowOff>152400</xdr:rowOff>
        </xdr:from>
        <xdr:to>
          <xdr:col>5</xdr:col>
          <xdr:colOff>228600</xdr:colOff>
          <xdr:row>150</xdr:row>
          <xdr:rowOff>165100</xdr:rowOff>
        </xdr:to>
        <xdr:sp macro="" textlink="">
          <xdr:nvSpPr>
            <xdr:cNvPr id="153658" name="Check Box 58" hidden="1">
              <a:extLst>
                <a:ext uri="{63B3BB69-23CF-44E3-9099-C40C66FF867C}">
                  <a14:compatExt spid="_x0000_s153658"/>
                </a:ext>
                <a:ext uri="{FF2B5EF4-FFF2-40B4-BE49-F238E27FC236}">
                  <a16:creationId xmlns:a16="http://schemas.microsoft.com/office/drawing/2014/main" id="{00000000-0008-0000-0E00-00003A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150</xdr:row>
          <xdr:rowOff>152400</xdr:rowOff>
        </xdr:from>
        <xdr:to>
          <xdr:col>5</xdr:col>
          <xdr:colOff>228600</xdr:colOff>
          <xdr:row>151</xdr:row>
          <xdr:rowOff>171450</xdr:rowOff>
        </xdr:to>
        <xdr:sp macro="" textlink="">
          <xdr:nvSpPr>
            <xdr:cNvPr id="153659" name="Check Box 59" hidden="1">
              <a:extLst>
                <a:ext uri="{63B3BB69-23CF-44E3-9099-C40C66FF867C}">
                  <a14:compatExt spid="_x0000_s153659"/>
                </a:ext>
                <a:ext uri="{FF2B5EF4-FFF2-40B4-BE49-F238E27FC236}">
                  <a16:creationId xmlns:a16="http://schemas.microsoft.com/office/drawing/2014/main" id="{00000000-0008-0000-0E00-00003B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151</xdr:row>
          <xdr:rowOff>152400</xdr:rowOff>
        </xdr:from>
        <xdr:to>
          <xdr:col>5</xdr:col>
          <xdr:colOff>228600</xdr:colOff>
          <xdr:row>152</xdr:row>
          <xdr:rowOff>171450</xdr:rowOff>
        </xdr:to>
        <xdr:sp macro="" textlink="">
          <xdr:nvSpPr>
            <xdr:cNvPr id="153660" name="Check Box 60" hidden="1">
              <a:extLst>
                <a:ext uri="{63B3BB69-23CF-44E3-9099-C40C66FF867C}">
                  <a14:compatExt spid="_x0000_s153660"/>
                </a:ext>
                <a:ext uri="{FF2B5EF4-FFF2-40B4-BE49-F238E27FC236}">
                  <a16:creationId xmlns:a16="http://schemas.microsoft.com/office/drawing/2014/main" id="{00000000-0008-0000-0E00-00003C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152</xdr:row>
          <xdr:rowOff>152400</xdr:rowOff>
        </xdr:from>
        <xdr:to>
          <xdr:col>5</xdr:col>
          <xdr:colOff>228600</xdr:colOff>
          <xdr:row>153</xdr:row>
          <xdr:rowOff>165100</xdr:rowOff>
        </xdr:to>
        <xdr:sp macro="" textlink="">
          <xdr:nvSpPr>
            <xdr:cNvPr id="153661" name="Check Box 61" hidden="1">
              <a:extLst>
                <a:ext uri="{63B3BB69-23CF-44E3-9099-C40C66FF867C}">
                  <a14:compatExt spid="_x0000_s153661"/>
                </a:ext>
                <a:ext uri="{FF2B5EF4-FFF2-40B4-BE49-F238E27FC236}">
                  <a16:creationId xmlns:a16="http://schemas.microsoft.com/office/drawing/2014/main" id="{00000000-0008-0000-0E00-00003D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153</xdr:row>
          <xdr:rowOff>152400</xdr:rowOff>
        </xdr:from>
        <xdr:to>
          <xdr:col>5</xdr:col>
          <xdr:colOff>228600</xdr:colOff>
          <xdr:row>154</xdr:row>
          <xdr:rowOff>165100</xdr:rowOff>
        </xdr:to>
        <xdr:sp macro="" textlink="">
          <xdr:nvSpPr>
            <xdr:cNvPr id="153662" name="Check Box 62" hidden="1">
              <a:extLst>
                <a:ext uri="{63B3BB69-23CF-44E3-9099-C40C66FF867C}">
                  <a14:compatExt spid="_x0000_s153662"/>
                </a:ext>
                <a:ext uri="{FF2B5EF4-FFF2-40B4-BE49-F238E27FC236}">
                  <a16:creationId xmlns:a16="http://schemas.microsoft.com/office/drawing/2014/main" id="{00000000-0008-0000-0E00-00003E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154</xdr:row>
          <xdr:rowOff>152400</xdr:rowOff>
        </xdr:from>
        <xdr:to>
          <xdr:col>5</xdr:col>
          <xdr:colOff>228600</xdr:colOff>
          <xdr:row>155</xdr:row>
          <xdr:rowOff>165100</xdr:rowOff>
        </xdr:to>
        <xdr:sp macro="" textlink="">
          <xdr:nvSpPr>
            <xdr:cNvPr id="153663" name="Check Box 63" hidden="1">
              <a:extLst>
                <a:ext uri="{63B3BB69-23CF-44E3-9099-C40C66FF867C}">
                  <a14:compatExt spid="_x0000_s153663"/>
                </a:ext>
                <a:ext uri="{FF2B5EF4-FFF2-40B4-BE49-F238E27FC236}">
                  <a16:creationId xmlns:a16="http://schemas.microsoft.com/office/drawing/2014/main" id="{00000000-0008-0000-0E00-00003F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155</xdr:row>
          <xdr:rowOff>152400</xdr:rowOff>
        </xdr:from>
        <xdr:to>
          <xdr:col>5</xdr:col>
          <xdr:colOff>228600</xdr:colOff>
          <xdr:row>156</xdr:row>
          <xdr:rowOff>165100</xdr:rowOff>
        </xdr:to>
        <xdr:sp macro="" textlink="">
          <xdr:nvSpPr>
            <xdr:cNvPr id="153664" name="Check Box 64" hidden="1">
              <a:extLst>
                <a:ext uri="{63B3BB69-23CF-44E3-9099-C40C66FF867C}">
                  <a14:compatExt spid="_x0000_s153664"/>
                </a:ext>
                <a:ext uri="{FF2B5EF4-FFF2-40B4-BE49-F238E27FC236}">
                  <a16:creationId xmlns:a16="http://schemas.microsoft.com/office/drawing/2014/main" id="{00000000-0008-0000-0E00-000040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156</xdr:row>
          <xdr:rowOff>152400</xdr:rowOff>
        </xdr:from>
        <xdr:to>
          <xdr:col>5</xdr:col>
          <xdr:colOff>228600</xdr:colOff>
          <xdr:row>157</xdr:row>
          <xdr:rowOff>165100</xdr:rowOff>
        </xdr:to>
        <xdr:sp macro="" textlink="">
          <xdr:nvSpPr>
            <xdr:cNvPr id="153665" name="Check Box 65" hidden="1">
              <a:extLst>
                <a:ext uri="{63B3BB69-23CF-44E3-9099-C40C66FF867C}">
                  <a14:compatExt spid="_x0000_s153665"/>
                </a:ext>
                <a:ext uri="{FF2B5EF4-FFF2-40B4-BE49-F238E27FC236}">
                  <a16:creationId xmlns:a16="http://schemas.microsoft.com/office/drawing/2014/main" id="{00000000-0008-0000-0E00-000041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157</xdr:row>
          <xdr:rowOff>152400</xdr:rowOff>
        </xdr:from>
        <xdr:to>
          <xdr:col>5</xdr:col>
          <xdr:colOff>228600</xdr:colOff>
          <xdr:row>158</xdr:row>
          <xdr:rowOff>165100</xdr:rowOff>
        </xdr:to>
        <xdr:sp macro="" textlink="">
          <xdr:nvSpPr>
            <xdr:cNvPr id="153666" name="Check Box 66" hidden="1">
              <a:extLst>
                <a:ext uri="{63B3BB69-23CF-44E3-9099-C40C66FF867C}">
                  <a14:compatExt spid="_x0000_s153666"/>
                </a:ext>
                <a:ext uri="{FF2B5EF4-FFF2-40B4-BE49-F238E27FC236}">
                  <a16:creationId xmlns:a16="http://schemas.microsoft.com/office/drawing/2014/main" id="{00000000-0008-0000-0E00-000042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164</xdr:row>
          <xdr:rowOff>184150</xdr:rowOff>
        </xdr:from>
        <xdr:to>
          <xdr:col>2</xdr:col>
          <xdr:colOff>590550</xdr:colOff>
          <xdr:row>166</xdr:row>
          <xdr:rowOff>0</xdr:rowOff>
        </xdr:to>
        <xdr:sp macro="" textlink="">
          <xdr:nvSpPr>
            <xdr:cNvPr id="153669" name="Check Box 69" hidden="1">
              <a:extLst>
                <a:ext uri="{63B3BB69-23CF-44E3-9099-C40C66FF867C}">
                  <a14:compatExt spid="_x0000_s153669"/>
                </a:ext>
                <a:ext uri="{FF2B5EF4-FFF2-40B4-BE49-F238E27FC236}">
                  <a16:creationId xmlns:a16="http://schemas.microsoft.com/office/drawing/2014/main" id="{00000000-0008-0000-0E00-000045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164</xdr:row>
          <xdr:rowOff>190500</xdr:rowOff>
        </xdr:from>
        <xdr:to>
          <xdr:col>5</xdr:col>
          <xdr:colOff>514350</xdr:colOff>
          <xdr:row>166</xdr:row>
          <xdr:rowOff>0</xdr:rowOff>
        </xdr:to>
        <xdr:sp macro="" textlink="">
          <xdr:nvSpPr>
            <xdr:cNvPr id="153670" name="Check Box 70" hidden="1">
              <a:extLst>
                <a:ext uri="{63B3BB69-23CF-44E3-9099-C40C66FF867C}">
                  <a14:compatExt spid="_x0000_s153670"/>
                </a:ext>
                <a:ext uri="{FF2B5EF4-FFF2-40B4-BE49-F238E27FC236}">
                  <a16:creationId xmlns:a16="http://schemas.microsoft.com/office/drawing/2014/main" id="{00000000-0008-0000-0E00-000046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167</xdr:row>
          <xdr:rowOff>184150</xdr:rowOff>
        </xdr:from>
        <xdr:to>
          <xdr:col>2</xdr:col>
          <xdr:colOff>590550</xdr:colOff>
          <xdr:row>169</xdr:row>
          <xdr:rowOff>0</xdr:rowOff>
        </xdr:to>
        <xdr:sp macro="" textlink="">
          <xdr:nvSpPr>
            <xdr:cNvPr id="153671" name="Check Box 71" hidden="1">
              <a:extLst>
                <a:ext uri="{63B3BB69-23CF-44E3-9099-C40C66FF867C}">
                  <a14:compatExt spid="_x0000_s153671"/>
                </a:ext>
                <a:ext uri="{FF2B5EF4-FFF2-40B4-BE49-F238E27FC236}">
                  <a16:creationId xmlns:a16="http://schemas.microsoft.com/office/drawing/2014/main" id="{00000000-0008-0000-0E00-000047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167</xdr:row>
          <xdr:rowOff>190500</xdr:rowOff>
        </xdr:from>
        <xdr:to>
          <xdr:col>5</xdr:col>
          <xdr:colOff>514350</xdr:colOff>
          <xdr:row>169</xdr:row>
          <xdr:rowOff>0</xdr:rowOff>
        </xdr:to>
        <xdr:sp macro="" textlink="">
          <xdr:nvSpPr>
            <xdr:cNvPr id="153672" name="Check Box 72" hidden="1">
              <a:extLst>
                <a:ext uri="{63B3BB69-23CF-44E3-9099-C40C66FF867C}">
                  <a14:compatExt spid="_x0000_s153672"/>
                </a:ext>
                <a:ext uri="{FF2B5EF4-FFF2-40B4-BE49-F238E27FC236}">
                  <a16:creationId xmlns:a16="http://schemas.microsoft.com/office/drawing/2014/main" id="{00000000-0008-0000-0E00-000048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170</xdr:row>
          <xdr:rowOff>184150</xdr:rowOff>
        </xdr:from>
        <xdr:to>
          <xdr:col>2</xdr:col>
          <xdr:colOff>590550</xdr:colOff>
          <xdr:row>172</xdr:row>
          <xdr:rowOff>0</xdr:rowOff>
        </xdr:to>
        <xdr:sp macro="" textlink="">
          <xdr:nvSpPr>
            <xdr:cNvPr id="153673" name="Check Box 73" hidden="1">
              <a:extLst>
                <a:ext uri="{63B3BB69-23CF-44E3-9099-C40C66FF867C}">
                  <a14:compatExt spid="_x0000_s153673"/>
                </a:ext>
                <a:ext uri="{FF2B5EF4-FFF2-40B4-BE49-F238E27FC236}">
                  <a16:creationId xmlns:a16="http://schemas.microsoft.com/office/drawing/2014/main" id="{00000000-0008-0000-0E00-000049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170</xdr:row>
          <xdr:rowOff>190500</xdr:rowOff>
        </xdr:from>
        <xdr:to>
          <xdr:col>5</xdr:col>
          <xdr:colOff>514350</xdr:colOff>
          <xdr:row>172</xdr:row>
          <xdr:rowOff>0</xdr:rowOff>
        </xdr:to>
        <xdr:sp macro="" textlink="">
          <xdr:nvSpPr>
            <xdr:cNvPr id="153674" name="Check Box 74" hidden="1">
              <a:extLst>
                <a:ext uri="{63B3BB69-23CF-44E3-9099-C40C66FF867C}">
                  <a14:compatExt spid="_x0000_s153674"/>
                </a:ext>
                <a:ext uri="{FF2B5EF4-FFF2-40B4-BE49-F238E27FC236}">
                  <a16:creationId xmlns:a16="http://schemas.microsoft.com/office/drawing/2014/main" id="{00000000-0008-0000-0E00-00004A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189</xdr:row>
          <xdr:rowOff>152400</xdr:rowOff>
        </xdr:from>
        <xdr:to>
          <xdr:col>5</xdr:col>
          <xdr:colOff>228600</xdr:colOff>
          <xdr:row>190</xdr:row>
          <xdr:rowOff>165100</xdr:rowOff>
        </xdr:to>
        <xdr:sp macro="" textlink="">
          <xdr:nvSpPr>
            <xdr:cNvPr id="153675" name="Check Box 75" hidden="1">
              <a:extLst>
                <a:ext uri="{63B3BB69-23CF-44E3-9099-C40C66FF867C}">
                  <a14:compatExt spid="_x0000_s153675"/>
                </a:ext>
                <a:ext uri="{FF2B5EF4-FFF2-40B4-BE49-F238E27FC236}">
                  <a16:creationId xmlns:a16="http://schemas.microsoft.com/office/drawing/2014/main" id="{00000000-0008-0000-0E00-00004B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190</xdr:row>
          <xdr:rowOff>152400</xdr:rowOff>
        </xdr:from>
        <xdr:to>
          <xdr:col>5</xdr:col>
          <xdr:colOff>228600</xdr:colOff>
          <xdr:row>191</xdr:row>
          <xdr:rowOff>171450</xdr:rowOff>
        </xdr:to>
        <xdr:sp macro="" textlink="">
          <xdr:nvSpPr>
            <xdr:cNvPr id="153676" name="Check Box 76" hidden="1">
              <a:extLst>
                <a:ext uri="{63B3BB69-23CF-44E3-9099-C40C66FF867C}">
                  <a14:compatExt spid="_x0000_s153676"/>
                </a:ext>
                <a:ext uri="{FF2B5EF4-FFF2-40B4-BE49-F238E27FC236}">
                  <a16:creationId xmlns:a16="http://schemas.microsoft.com/office/drawing/2014/main" id="{00000000-0008-0000-0E00-00004C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191</xdr:row>
          <xdr:rowOff>152400</xdr:rowOff>
        </xdr:from>
        <xdr:to>
          <xdr:col>5</xdr:col>
          <xdr:colOff>228600</xdr:colOff>
          <xdr:row>192</xdr:row>
          <xdr:rowOff>171450</xdr:rowOff>
        </xdr:to>
        <xdr:sp macro="" textlink="">
          <xdr:nvSpPr>
            <xdr:cNvPr id="153677" name="Check Box 77" hidden="1">
              <a:extLst>
                <a:ext uri="{63B3BB69-23CF-44E3-9099-C40C66FF867C}">
                  <a14:compatExt spid="_x0000_s153677"/>
                </a:ext>
                <a:ext uri="{FF2B5EF4-FFF2-40B4-BE49-F238E27FC236}">
                  <a16:creationId xmlns:a16="http://schemas.microsoft.com/office/drawing/2014/main" id="{00000000-0008-0000-0E00-00004D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192</xdr:row>
          <xdr:rowOff>152400</xdr:rowOff>
        </xdr:from>
        <xdr:to>
          <xdr:col>5</xdr:col>
          <xdr:colOff>228600</xdr:colOff>
          <xdr:row>193</xdr:row>
          <xdr:rowOff>165100</xdr:rowOff>
        </xdr:to>
        <xdr:sp macro="" textlink="">
          <xdr:nvSpPr>
            <xdr:cNvPr id="153678" name="Check Box 78" hidden="1">
              <a:extLst>
                <a:ext uri="{63B3BB69-23CF-44E3-9099-C40C66FF867C}">
                  <a14:compatExt spid="_x0000_s153678"/>
                </a:ext>
                <a:ext uri="{FF2B5EF4-FFF2-40B4-BE49-F238E27FC236}">
                  <a16:creationId xmlns:a16="http://schemas.microsoft.com/office/drawing/2014/main" id="{00000000-0008-0000-0E00-00004E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193</xdr:row>
          <xdr:rowOff>152400</xdr:rowOff>
        </xdr:from>
        <xdr:to>
          <xdr:col>5</xdr:col>
          <xdr:colOff>228600</xdr:colOff>
          <xdr:row>194</xdr:row>
          <xdr:rowOff>165100</xdr:rowOff>
        </xdr:to>
        <xdr:sp macro="" textlink="">
          <xdr:nvSpPr>
            <xdr:cNvPr id="153679" name="Check Box 79" hidden="1">
              <a:extLst>
                <a:ext uri="{63B3BB69-23CF-44E3-9099-C40C66FF867C}">
                  <a14:compatExt spid="_x0000_s153679"/>
                </a:ext>
                <a:ext uri="{FF2B5EF4-FFF2-40B4-BE49-F238E27FC236}">
                  <a16:creationId xmlns:a16="http://schemas.microsoft.com/office/drawing/2014/main" id="{00000000-0008-0000-0E00-00004F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194</xdr:row>
          <xdr:rowOff>152400</xdr:rowOff>
        </xdr:from>
        <xdr:to>
          <xdr:col>5</xdr:col>
          <xdr:colOff>228600</xdr:colOff>
          <xdr:row>195</xdr:row>
          <xdr:rowOff>165100</xdr:rowOff>
        </xdr:to>
        <xdr:sp macro="" textlink="">
          <xdr:nvSpPr>
            <xdr:cNvPr id="153680" name="Check Box 80" hidden="1">
              <a:extLst>
                <a:ext uri="{63B3BB69-23CF-44E3-9099-C40C66FF867C}">
                  <a14:compatExt spid="_x0000_s153680"/>
                </a:ext>
                <a:ext uri="{FF2B5EF4-FFF2-40B4-BE49-F238E27FC236}">
                  <a16:creationId xmlns:a16="http://schemas.microsoft.com/office/drawing/2014/main" id="{00000000-0008-0000-0E00-000050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195</xdr:row>
          <xdr:rowOff>152400</xdr:rowOff>
        </xdr:from>
        <xdr:to>
          <xdr:col>5</xdr:col>
          <xdr:colOff>228600</xdr:colOff>
          <xdr:row>196</xdr:row>
          <xdr:rowOff>165100</xdr:rowOff>
        </xdr:to>
        <xdr:sp macro="" textlink="">
          <xdr:nvSpPr>
            <xdr:cNvPr id="153681" name="Check Box 81" hidden="1">
              <a:extLst>
                <a:ext uri="{63B3BB69-23CF-44E3-9099-C40C66FF867C}">
                  <a14:compatExt spid="_x0000_s153681"/>
                </a:ext>
                <a:ext uri="{FF2B5EF4-FFF2-40B4-BE49-F238E27FC236}">
                  <a16:creationId xmlns:a16="http://schemas.microsoft.com/office/drawing/2014/main" id="{00000000-0008-0000-0E00-000051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196</xdr:row>
          <xdr:rowOff>152400</xdr:rowOff>
        </xdr:from>
        <xdr:to>
          <xdr:col>5</xdr:col>
          <xdr:colOff>228600</xdr:colOff>
          <xdr:row>197</xdr:row>
          <xdr:rowOff>165100</xdr:rowOff>
        </xdr:to>
        <xdr:sp macro="" textlink="">
          <xdr:nvSpPr>
            <xdr:cNvPr id="153682" name="Check Box 82" hidden="1">
              <a:extLst>
                <a:ext uri="{63B3BB69-23CF-44E3-9099-C40C66FF867C}">
                  <a14:compatExt spid="_x0000_s153682"/>
                </a:ext>
                <a:ext uri="{FF2B5EF4-FFF2-40B4-BE49-F238E27FC236}">
                  <a16:creationId xmlns:a16="http://schemas.microsoft.com/office/drawing/2014/main" id="{00000000-0008-0000-0E00-000052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197</xdr:row>
          <xdr:rowOff>152400</xdr:rowOff>
        </xdr:from>
        <xdr:to>
          <xdr:col>5</xdr:col>
          <xdr:colOff>228600</xdr:colOff>
          <xdr:row>198</xdr:row>
          <xdr:rowOff>165100</xdr:rowOff>
        </xdr:to>
        <xdr:sp macro="" textlink="">
          <xdr:nvSpPr>
            <xdr:cNvPr id="153683" name="Check Box 83" hidden="1">
              <a:extLst>
                <a:ext uri="{63B3BB69-23CF-44E3-9099-C40C66FF867C}">
                  <a14:compatExt spid="_x0000_s153683"/>
                </a:ext>
                <a:ext uri="{FF2B5EF4-FFF2-40B4-BE49-F238E27FC236}">
                  <a16:creationId xmlns:a16="http://schemas.microsoft.com/office/drawing/2014/main" id="{00000000-0008-0000-0E00-000053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71</xdr:row>
          <xdr:rowOff>6350</xdr:rowOff>
        </xdr:from>
        <xdr:to>
          <xdr:col>5</xdr:col>
          <xdr:colOff>228600</xdr:colOff>
          <xdr:row>72</xdr:row>
          <xdr:rowOff>31750</xdr:rowOff>
        </xdr:to>
        <xdr:sp macro="" textlink="">
          <xdr:nvSpPr>
            <xdr:cNvPr id="153687" name="Check Box 87" hidden="1">
              <a:extLst>
                <a:ext uri="{63B3BB69-23CF-44E3-9099-C40C66FF867C}">
                  <a14:compatExt spid="_x0000_s153687"/>
                </a:ext>
                <a:ext uri="{FF2B5EF4-FFF2-40B4-BE49-F238E27FC236}">
                  <a16:creationId xmlns:a16="http://schemas.microsoft.com/office/drawing/2014/main" id="{00000000-0008-0000-0E00-000057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72</xdr:row>
          <xdr:rowOff>171450</xdr:rowOff>
        </xdr:from>
        <xdr:to>
          <xdr:col>5</xdr:col>
          <xdr:colOff>228600</xdr:colOff>
          <xdr:row>74</xdr:row>
          <xdr:rowOff>0</xdr:rowOff>
        </xdr:to>
        <xdr:sp macro="" textlink="">
          <xdr:nvSpPr>
            <xdr:cNvPr id="153688" name="Check Box 88" hidden="1">
              <a:extLst>
                <a:ext uri="{63B3BB69-23CF-44E3-9099-C40C66FF867C}">
                  <a14:compatExt spid="_x0000_s153688"/>
                </a:ext>
                <a:ext uri="{FF2B5EF4-FFF2-40B4-BE49-F238E27FC236}">
                  <a16:creationId xmlns:a16="http://schemas.microsoft.com/office/drawing/2014/main" id="{00000000-0008-0000-0E00-000058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73</xdr:row>
          <xdr:rowOff>152400</xdr:rowOff>
        </xdr:from>
        <xdr:to>
          <xdr:col>5</xdr:col>
          <xdr:colOff>228600</xdr:colOff>
          <xdr:row>74</xdr:row>
          <xdr:rowOff>177800</xdr:rowOff>
        </xdr:to>
        <xdr:sp macro="" textlink="">
          <xdr:nvSpPr>
            <xdr:cNvPr id="153690" name="Check Box 90" hidden="1">
              <a:extLst>
                <a:ext uri="{63B3BB69-23CF-44E3-9099-C40C66FF867C}">
                  <a14:compatExt spid="_x0000_s153690"/>
                </a:ext>
                <a:ext uri="{FF2B5EF4-FFF2-40B4-BE49-F238E27FC236}">
                  <a16:creationId xmlns:a16="http://schemas.microsoft.com/office/drawing/2014/main" id="{00000000-0008-0000-0E00-00005A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74</xdr:row>
          <xdr:rowOff>152400</xdr:rowOff>
        </xdr:from>
        <xdr:to>
          <xdr:col>5</xdr:col>
          <xdr:colOff>228600</xdr:colOff>
          <xdr:row>75</xdr:row>
          <xdr:rowOff>177800</xdr:rowOff>
        </xdr:to>
        <xdr:sp macro="" textlink="">
          <xdr:nvSpPr>
            <xdr:cNvPr id="153691" name="Check Box 91" hidden="1">
              <a:extLst>
                <a:ext uri="{63B3BB69-23CF-44E3-9099-C40C66FF867C}">
                  <a14:compatExt spid="_x0000_s153691"/>
                </a:ext>
                <a:ext uri="{FF2B5EF4-FFF2-40B4-BE49-F238E27FC236}">
                  <a16:creationId xmlns:a16="http://schemas.microsoft.com/office/drawing/2014/main" id="{00000000-0008-0000-0E00-00005B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76</xdr:row>
          <xdr:rowOff>152400</xdr:rowOff>
        </xdr:from>
        <xdr:to>
          <xdr:col>5</xdr:col>
          <xdr:colOff>228600</xdr:colOff>
          <xdr:row>77</xdr:row>
          <xdr:rowOff>177800</xdr:rowOff>
        </xdr:to>
        <xdr:sp macro="" textlink="">
          <xdr:nvSpPr>
            <xdr:cNvPr id="153693" name="Check Box 93" hidden="1">
              <a:extLst>
                <a:ext uri="{63B3BB69-23CF-44E3-9099-C40C66FF867C}">
                  <a14:compatExt spid="_x0000_s153693"/>
                </a:ext>
                <a:ext uri="{FF2B5EF4-FFF2-40B4-BE49-F238E27FC236}">
                  <a16:creationId xmlns:a16="http://schemas.microsoft.com/office/drawing/2014/main" id="{00000000-0008-0000-0E00-00005D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77</xdr:row>
          <xdr:rowOff>152400</xdr:rowOff>
        </xdr:from>
        <xdr:to>
          <xdr:col>5</xdr:col>
          <xdr:colOff>228600</xdr:colOff>
          <xdr:row>78</xdr:row>
          <xdr:rowOff>177800</xdr:rowOff>
        </xdr:to>
        <xdr:sp macro="" textlink="">
          <xdr:nvSpPr>
            <xdr:cNvPr id="153694" name="Check Box 94" hidden="1">
              <a:extLst>
                <a:ext uri="{63B3BB69-23CF-44E3-9099-C40C66FF867C}">
                  <a14:compatExt spid="_x0000_s153694"/>
                </a:ext>
                <a:ext uri="{FF2B5EF4-FFF2-40B4-BE49-F238E27FC236}">
                  <a16:creationId xmlns:a16="http://schemas.microsoft.com/office/drawing/2014/main" id="{00000000-0008-0000-0E00-00005E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109</xdr:row>
          <xdr:rowOff>152400</xdr:rowOff>
        </xdr:from>
        <xdr:to>
          <xdr:col>5</xdr:col>
          <xdr:colOff>228600</xdr:colOff>
          <xdr:row>110</xdr:row>
          <xdr:rowOff>165100</xdr:rowOff>
        </xdr:to>
        <xdr:sp macro="" textlink="">
          <xdr:nvSpPr>
            <xdr:cNvPr id="153695" name="Check Box 95" hidden="1">
              <a:extLst>
                <a:ext uri="{63B3BB69-23CF-44E3-9099-C40C66FF867C}">
                  <a14:compatExt spid="_x0000_s153695"/>
                </a:ext>
                <a:ext uri="{FF2B5EF4-FFF2-40B4-BE49-F238E27FC236}">
                  <a16:creationId xmlns:a16="http://schemas.microsoft.com/office/drawing/2014/main" id="{00000000-0008-0000-0E00-00005F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110</xdr:row>
          <xdr:rowOff>152400</xdr:rowOff>
        </xdr:from>
        <xdr:to>
          <xdr:col>5</xdr:col>
          <xdr:colOff>228600</xdr:colOff>
          <xdr:row>111</xdr:row>
          <xdr:rowOff>171450</xdr:rowOff>
        </xdr:to>
        <xdr:sp macro="" textlink="">
          <xdr:nvSpPr>
            <xdr:cNvPr id="153696" name="Check Box 96" hidden="1">
              <a:extLst>
                <a:ext uri="{63B3BB69-23CF-44E3-9099-C40C66FF867C}">
                  <a14:compatExt spid="_x0000_s153696"/>
                </a:ext>
                <a:ext uri="{FF2B5EF4-FFF2-40B4-BE49-F238E27FC236}">
                  <a16:creationId xmlns:a16="http://schemas.microsoft.com/office/drawing/2014/main" id="{00000000-0008-0000-0E00-000060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111</xdr:row>
          <xdr:rowOff>152400</xdr:rowOff>
        </xdr:from>
        <xdr:to>
          <xdr:col>5</xdr:col>
          <xdr:colOff>228600</xdr:colOff>
          <xdr:row>112</xdr:row>
          <xdr:rowOff>171450</xdr:rowOff>
        </xdr:to>
        <xdr:sp macro="" textlink="">
          <xdr:nvSpPr>
            <xdr:cNvPr id="153697" name="Check Box 97" hidden="1">
              <a:extLst>
                <a:ext uri="{63B3BB69-23CF-44E3-9099-C40C66FF867C}">
                  <a14:compatExt spid="_x0000_s153697"/>
                </a:ext>
                <a:ext uri="{FF2B5EF4-FFF2-40B4-BE49-F238E27FC236}">
                  <a16:creationId xmlns:a16="http://schemas.microsoft.com/office/drawing/2014/main" id="{00000000-0008-0000-0E00-000061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112</xdr:row>
          <xdr:rowOff>152400</xdr:rowOff>
        </xdr:from>
        <xdr:to>
          <xdr:col>5</xdr:col>
          <xdr:colOff>228600</xdr:colOff>
          <xdr:row>113</xdr:row>
          <xdr:rowOff>165100</xdr:rowOff>
        </xdr:to>
        <xdr:sp macro="" textlink="">
          <xdr:nvSpPr>
            <xdr:cNvPr id="153698" name="Check Box 98" hidden="1">
              <a:extLst>
                <a:ext uri="{63B3BB69-23CF-44E3-9099-C40C66FF867C}">
                  <a14:compatExt spid="_x0000_s153698"/>
                </a:ext>
                <a:ext uri="{FF2B5EF4-FFF2-40B4-BE49-F238E27FC236}">
                  <a16:creationId xmlns:a16="http://schemas.microsoft.com/office/drawing/2014/main" id="{00000000-0008-0000-0E00-000062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113</xdr:row>
          <xdr:rowOff>152400</xdr:rowOff>
        </xdr:from>
        <xdr:to>
          <xdr:col>5</xdr:col>
          <xdr:colOff>228600</xdr:colOff>
          <xdr:row>114</xdr:row>
          <xdr:rowOff>165100</xdr:rowOff>
        </xdr:to>
        <xdr:sp macro="" textlink="">
          <xdr:nvSpPr>
            <xdr:cNvPr id="153699" name="Check Box 99" hidden="1">
              <a:extLst>
                <a:ext uri="{63B3BB69-23CF-44E3-9099-C40C66FF867C}">
                  <a14:compatExt spid="_x0000_s153699"/>
                </a:ext>
                <a:ext uri="{FF2B5EF4-FFF2-40B4-BE49-F238E27FC236}">
                  <a16:creationId xmlns:a16="http://schemas.microsoft.com/office/drawing/2014/main" id="{00000000-0008-0000-0E00-000063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114</xdr:row>
          <xdr:rowOff>152400</xdr:rowOff>
        </xdr:from>
        <xdr:to>
          <xdr:col>5</xdr:col>
          <xdr:colOff>228600</xdr:colOff>
          <xdr:row>115</xdr:row>
          <xdr:rowOff>165100</xdr:rowOff>
        </xdr:to>
        <xdr:sp macro="" textlink="">
          <xdr:nvSpPr>
            <xdr:cNvPr id="153700" name="Check Box 100" hidden="1">
              <a:extLst>
                <a:ext uri="{63B3BB69-23CF-44E3-9099-C40C66FF867C}">
                  <a14:compatExt spid="_x0000_s153700"/>
                </a:ext>
                <a:ext uri="{FF2B5EF4-FFF2-40B4-BE49-F238E27FC236}">
                  <a16:creationId xmlns:a16="http://schemas.microsoft.com/office/drawing/2014/main" id="{00000000-0008-0000-0E00-000064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115</xdr:row>
          <xdr:rowOff>152400</xdr:rowOff>
        </xdr:from>
        <xdr:to>
          <xdr:col>5</xdr:col>
          <xdr:colOff>228600</xdr:colOff>
          <xdr:row>116</xdr:row>
          <xdr:rowOff>165100</xdr:rowOff>
        </xdr:to>
        <xdr:sp macro="" textlink="">
          <xdr:nvSpPr>
            <xdr:cNvPr id="153701" name="Check Box 101" hidden="1">
              <a:extLst>
                <a:ext uri="{63B3BB69-23CF-44E3-9099-C40C66FF867C}">
                  <a14:compatExt spid="_x0000_s153701"/>
                </a:ext>
                <a:ext uri="{FF2B5EF4-FFF2-40B4-BE49-F238E27FC236}">
                  <a16:creationId xmlns:a16="http://schemas.microsoft.com/office/drawing/2014/main" id="{00000000-0008-0000-0E00-000065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116</xdr:row>
          <xdr:rowOff>152400</xdr:rowOff>
        </xdr:from>
        <xdr:to>
          <xdr:col>5</xdr:col>
          <xdr:colOff>228600</xdr:colOff>
          <xdr:row>117</xdr:row>
          <xdr:rowOff>165100</xdr:rowOff>
        </xdr:to>
        <xdr:sp macro="" textlink="">
          <xdr:nvSpPr>
            <xdr:cNvPr id="153702" name="Check Box 102" hidden="1">
              <a:extLst>
                <a:ext uri="{63B3BB69-23CF-44E3-9099-C40C66FF867C}">
                  <a14:compatExt spid="_x0000_s153702"/>
                </a:ext>
                <a:ext uri="{FF2B5EF4-FFF2-40B4-BE49-F238E27FC236}">
                  <a16:creationId xmlns:a16="http://schemas.microsoft.com/office/drawing/2014/main" id="{00000000-0008-0000-0E00-000066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117</xdr:row>
          <xdr:rowOff>152400</xdr:rowOff>
        </xdr:from>
        <xdr:to>
          <xdr:col>5</xdr:col>
          <xdr:colOff>228600</xdr:colOff>
          <xdr:row>118</xdr:row>
          <xdr:rowOff>165100</xdr:rowOff>
        </xdr:to>
        <xdr:sp macro="" textlink="">
          <xdr:nvSpPr>
            <xdr:cNvPr id="153703" name="Check Box 103" hidden="1">
              <a:extLst>
                <a:ext uri="{63B3BB69-23CF-44E3-9099-C40C66FF867C}">
                  <a14:compatExt spid="_x0000_s153703"/>
                </a:ext>
                <a:ext uri="{FF2B5EF4-FFF2-40B4-BE49-F238E27FC236}">
                  <a16:creationId xmlns:a16="http://schemas.microsoft.com/office/drawing/2014/main" id="{00000000-0008-0000-0E00-000067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109</xdr:row>
          <xdr:rowOff>152400</xdr:rowOff>
        </xdr:from>
        <xdr:to>
          <xdr:col>5</xdr:col>
          <xdr:colOff>228600</xdr:colOff>
          <xdr:row>110</xdr:row>
          <xdr:rowOff>165100</xdr:rowOff>
        </xdr:to>
        <xdr:sp macro="" textlink="">
          <xdr:nvSpPr>
            <xdr:cNvPr id="153704" name="Check Box 104" hidden="1">
              <a:extLst>
                <a:ext uri="{63B3BB69-23CF-44E3-9099-C40C66FF867C}">
                  <a14:compatExt spid="_x0000_s153704"/>
                </a:ext>
                <a:ext uri="{FF2B5EF4-FFF2-40B4-BE49-F238E27FC236}">
                  <a16:creationId xmlns:a16="http://schemas.microsoft.com/office/drawing/2014/main" id="{00000000-0008-0000-0E00-000068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110</xdr:row>
          <xdr:rowOff>152400</xdr:rowOff>
        </xdr:from>
        <xdr:to>
          <xdr:col>5</xdr:col>
          <xdr:colOff>228600</xdr:colOff>
          <xdr:row>111</xdr:row>
          <xdr:rowOff>171450</xdr:rowOff>
        </xdr:to>
        <xdr:sp macro="" textlink="">
          <xdr:nvSpPr>
            <xdr:cNvPr id="153705" name="Check Box 105" hidden="1">
              <a:extLst>
                <a:ext uri="{63B3BB69-23CF-44E3-9099-C40C66FF867C}">
                  <a14:compatExt spid="_x0000_s153705"/>
                </a:ext>
                <a:ext uri="{FF2B5EF4-FFF2-40B4-BE49-F238E27FC236}">
                  <a16:creationId xmlns:a16="http://schemas.microsoft.com/office/drawing/2014/main" id="{00000000-0008-0000-0E00-000069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111</xdr:row>
          <xdr:rowOff>152400</xdr:rowOff>
        </xdr:from>
        <xdr:to>
          <xdr:col>5</xdr:col>
          <xdr:colOff>228600</xdr:colOff>
          <xdr:row>112</xdr:row>
          <xdr:rowOff>171450</xdr:rowOff>
        </xdr:to>
        <xdr:sp macro="" textlink="">
          <xdr:nvSpPr>
            <xdr:cNvPr id="153706" name="Check Box 106" hidden="1">
              <a:extLst>
                <a:ext uri="{63B3BB69-23CF-44E3-9099-C40C66FF867C}">
                  <a14:compatExt spid="_x0000_s153706"/>
                </a:ext>
                <a:ext uri="{FF2B5EF4-FFF2-40B4-BE49-F238E27FC236}">
                  <a16:creationId xmlns:a16="http://schemas.microsoft.com/office/drawing/2014/main" id="{00000000-0008-0000-0E00-00006A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112</xdr:row>
          <xdr:rowOff>152400</xdr:rowOff>
        </xdr:from>
        <xdr:to>
          <xdr:col>5</xdr:col>
          <xdr:colOff>228600</xdr:colOff>
          <xdr:row>113</xdr:row>
          <xdr:rowOff>165100</xdr:rowOff>
        </xdr:to>
        <xdr:sp macro="" textlink="">
          <xdr:nvSpPr>
            <xdr:cNvPr id="153707" name="Check Box 107" hidden="1">
              <a:extLst>
                <a:ext uri="{63B3BB69-23CF-44E3-9099-C40C66FF867C}">
                  <a14:compatExt spid="_x0000_s153707"/>
                </a:ext>
                <a:ext uri="{FF2B5EF4-FFF2-40B4-BE49-F238E27FC236}">
                  <a16:creationId xmlns:a16="http://schemas.microsoft.com/office/drawing/2014/main" id="{00000000-0008-0000-0E00-00006B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113</xdr:row>
          <xdr:rowOff>152400</xdr:rowOff>
        </xdr:from>
        <xdr:to>
          <xdr:col>5</xdr:col>
          <xdr:colOff>228600</xdr:colOff>
          <xdr:row>114</xdr:row>
          <xdr:rowOff>165100</xdr:rowOff>
        </xdr:to>
        <xdr:sp macro="" textlink="">
          <xdr:nvSpPr>
            <xdr:cNvPr id="153708" name="Check Box 108" hidden="1">
              <a:extLst>
                <a:ext uri="{63B3BB69-23CF-44E3-9099-C40C66FF867C}">
                  <a14:compatExt spid="_x0000_s153708"/>
                </a:ext>
                <a:ext uri="{FF2B5EF4-FFF2-40B4-BE49-F238E27FC236}">
                  <a16:creationId xmlns:a16="http://schemas.microsoft.com/office/drawing/2014/main" id="{00000000-0008-0000-0E00-00006C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114</xdr:row>
          <xdr:rowOff>152400</xdr:rowOff>
        </xdr:from>
        <xdr:to>
          <xdr:col>5</xdr:col>
          <xdr:colOff>228600</xdr:colOff>
          <xdr:row>115</xdr:row>
          <xdr:rowOff>165100</xdr:rowOff>
        </xdr:to>
        <xdr:sp macro="" textlink="">
          <xdr:nvSpPr>
            <xdr:cNvPr id="153709" name="Check Box 109" hidden="1">
              <a:extLst>
                <a:ext uri="{63B3BB69-23CF-44E3-9099-C40C66FF867C}">
                  <a14:compatExt spid="_x0000_s153709"/>
                </a:ext>
                <a:ext uri="{FF2B5EF4-FFF2-40B4-BE49-F238E27FC236}">
                  <a16:creationId xmlns:a16="http://schemas.microsoft.com/office/drawing/2014/main" id="{00000000-0008-0000-0E00-00006D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115</xdr:row>
          <xdr:rowOff>152400</xdr:rowOff>
        </xdr:from>
        <xdr:to>
          <xdr:col>5</xdr:col>
          <xdr:colOff>228600</xdr:colOff>
          <xdr:row>116</xdr:row>
          <xdr:rowOff>165100</xdr:rowOff>
        </xdr:to>
        <xdr:sp macro="" textlink="">
          <xdr:nvSpPr>
            <xdr:cNvPr id="153710" name="Check Box 110" hidden="1">
              <a:extLst>
                <a:ext uri="{63B3BB69-23CF-44E3-9099-C40C66FF867C}">
                  <a14:compatExt spid="_x0000_s153710"/>
                </a:ext>
                <a:ext uri="{FF2B5EF4-FFF2-40B4-BE49-F238E27FC236}">
                  <a16:creationId xmlns:a16="http://schemas.microsoft.com/office/drawing/2014/main" id="{00000000-0008-0000-0E00-00006E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116</xdr:row>
          <xdr:rowOff>152400</xdr:rowOff>
        </xdr:from>
        <xdr:to>
          <xdr:col>5</xdr:col>
          <xdr:colOff>228600</xdr:colOff>
          <xdr:row>117</xdr:row>
          <xdr:rowOff>165100</xdr:rowOff>
        </xdr:to>
        <xdr:sp macro="" textlink="">
          <xdr:nvSpPr>
            <xdr:cNvPr id="153711" name="Check Box 111" hidden="1">
              <a:extLst>
                <a:ext uri="{63B3BB69-23CF-44E3-9099-C40C66FF867C}">
                  <a14:compatExt spid="_x0000_s153711"/>
                </a:ext>
                <a:ext uri="{FF2B5EF4-FFF2-40B4-BE49-F238E27FC236}">
                  <a16:creationId xmlns:a16="http://schemas.microsoft.com/office/drawing/2014/main" id="{00000000-0008-0000-0E00-00006F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117</xdr:row>
          <xdr:rowOff>152400</xdr:rowOff>
        </xdr:from>
        <xdr:to>
          <xdr:col>5</xdr:col>
          <xdr:colOff>228600</xdr:colOff>
          <xdr:row>118</xdr:row>
          <xdr:rowOff>165100</xdr:rowOff>
        </xdr:to>
        <xdr:sp macro="" textlink="">
          <xdr:nvSpPr>
            <xdr:cNvPr id="153712" name="Check Box 112" hidden="1">
              <a:extLst>
                <a:ext uri="{63B3BB69-23CF-44E3-9099-C40C66FF867C}">
                  <a14:compatExt spid="_x0000_s153712"/>
                </a:ext>
                <a:ext uri="{FF2B5EF4-FFF2-40B4-BE49-F238E27FC236}">
                  <a16:creationId xmlns:a16="http://schemas.microsoft.com/office/drawing/2014/main" id="{00000000-0008-0000-0E00-000070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149</xdr:row>
          <xdr:rowOff>152400</xdr:rowOff>
        </xdr:from>
        <xdr:to>
          <xdr:col>5</xdr:col>
          <xdr:colOff>228600</xdr:colOff>
          <xdr:row>150</xdr:row>
          <xdr:rowOff>165100</xdr:rowOff>
        </xdr:to>
        <xdr:sp macro="" textlink="">
          <xdr:nvSpPr>
            <xdr:cNvPr id="153713" name="Check Box 113" hidden="1">
              <a:extLst>
                <a:ext uri="{63B3BB69-23CF-44E3-9099-C40C66FF867C}">
                  <a14:compatExt spid="_x0000_s153713"/>
                </a:ext>
                <a:ext uri="{FF2B5EF4-FFF2-40B4-BE49-F238E27FC236}">
                  <a16:creationId xmlns:a16="http://schemas.microsoft.com/office/drawing/2014/main" id="{00000000-0008-0000-0E00-000071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150</xdr:row>
          <xdr:rowOff>152400</xdr:rowOff>
        </xdr:from>
        <xdr:to>
          <xdr:col>5</xdr:col>
          <xdr:colOff>228600</xdr:colOff>
          <xdr:row>151</xdr:row>
          <xdr:rowOff>171450</xdr:rowOff>
        </xdr:to>
        <xdr:sp macro="" textlink="">
          <xdr:nvSpPr>
            <xdr:cNvPr id="153714" name="Check Box 114" hidden="1">
              <a:extLst>
                <a:ext uri="{63B3BB69-23CF-44E3-9099-C40C66FF867C}">
                  <a14:compatExt spid="_x0000_s153714"/>
                </a:ext>
                <a:ext uri="{FF2B5EF4-FFF2-40B4-BE49-F238E27FC236}">
                  <a16:creationId xmlns:a16="http://schemas.microsoft.com/office/drawing/2014/main" id="{00000000-0008-0000-0E00-000072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151</xdr:row>
          <xdr:rowOff>152400</xdr:rowOff>
        </xdr:from>
        <xdr:to>
          <xdr:col>5</xdr:col>
          <xdr:colOff>228600</xdr:colOff>
          <xdr:row>152</xdr:row>
          <xdr:rowOff>171450</xdr:rowOff>
        </xdr:to>
        <xdr:sp macro="" textlink="">
          <xdr:nvSpPr>
            <xdr:cNvPr id="153715" name="Check Box 115" hidden="1">
              <a:extLst>
                <a:ext uri="{63B3BB69-23CF-44E3-9099-C40C66FF867C}">
                  <a14:compatExt spid="_x0000_s153715"/>
                </a:ext>
                <a:ext uri="{FF2B5EF4-FFF2-40B4-BE49-F238E27FC236}">
                  <a16:creationId xmlns:a16="http://schemas.microsoft.com/office/drawing/2014/main" id="{00000000-0008-0000-0E00-000073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152</xdr:row>
          <xdr:rowOff>152400</xdr:rowOff>
        </xdr:from>
        <xdr:to>
          <xdr:col>5</xdr:col>
          <xdr:colOff>228600</xdr:colOff>
          <xdr:row>153</xdr:row>
          <xdr:rowOff>165100</xdr:rowOff>
        </xdr:to>
        <xdr:sp macro="" textlink="">
          <xdr:nvSpPr>
            <xdr:cNvPr id="153716" name="Check Box 116" hidden="1">
              <a:extLst>
                <a:ext uri="{63B3BB69-23CF-44E3-9099-C40C66FF867C}">
                  <a14:compatExt spid="_x0000_s153716"/>
                </a:ext>
                <a:ext uri="{FF2B5EF4-FFF2-40B4-BE49-F238E27FC236}">
                  <a16:creationId xmlns:a16="http://schemas.microsoft.com/office/drawing/2014/main" id="{00000000-0008-0000-0E00-000074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153</xdr:row>
          <xdr:rowOff>152400</xdr:rowOff>
        </xdr:from>
        <xdr:to>
          <xdr:col>5</xdr:col>
          <xdr:colOff>228600</xdr:colOff>
          <xdr:row>154</xdr:row>
          <xdr:rowOff>165100</xdr:rowOff>
        </xdr:to>
        <xdr:sp macro="" textlink="">
          <xdr:nvSpPr>
            <xdr:cNvPr id="153717" name="Check Box 117" hidden="1">
              <a:extLst>
                <a:ext uri="{63B3BB69-23CF-44E3-9099-C40C66FF867C}">
                  <a14:compatExt spid="_x0000_s153717"/>
                </a:ext>
                <a:ext uri="{FF2B5EF4-FFF2-40B4-BE49-F238E27FC236}">
                  <a16:creationId xmlns:a16="http://schemas.microsoft.com/office/drawing/2014/main" id="{00000000-0008-0000-0E00-000075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154</xdr:row>
          <xdr:rowOff>152400</xdr:rowOff>
        </xdr:from>
        <xdr:to>
          <xdr:col>5</xdr:col>
          <xdr:colOff>228600</xdr:colOff>
          <xdr:row>155</xdr:row>
          <xdr:rowOff>165100</xdr:rowOff>
        </xdr:to>
        <xdr:sp macro="" textlink="">
          <xdr:nvSpPr>
            <xdr:cNvPr id="153718" name="Check Box 118" hidden="1">
              <a:extLst>
                <a:ext uri="{63B3BB69-23CF-44E3-9099-C40C66FF867C}">
                  <a14:compatExt spid="_x0000_s153718"/>
                </a:ext>
                <a:ext uri="{FF2B5EF4-FFF2-40B4-BE49-F238E27FC236}">
                  <a16:creationId xmlns:a16="http://schemas.microsoft.com/office/drawing/2014/main" id="{00000000-0008-0000-0E00-000076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155</xdr:row>
          <xdr:rowOff>152400</xdr:rowOff>
        </xdr:from>
        <xdr:to>
          <xdr:col>5</xdr:col>
          <xdr:colOff>228600</xdr:colOff>
          <xdr:row>156</xdr:row>
          <xdr:rowOff>165100</xdr:rowOff>
        </xdr:to>
        <xdr:sp macro="" textlink="">
          <xdr:nvSpPr>
            <xdr:cNvPr id="153719" name="Check Box 119" hidden="1">
              <a:extLst>
                <a:ext uri="{63B3BB69-23CF-44E3-9099-C40C66FF867C}">
                  <a14:compatExt spid="_x0000_s153719"/>
                </a:ext>
                <a:ext uri="{FF2B5EF4-FFF2-40B4-BE49-F238E27FC236}">
                  <a16:creationId xmlns:a16="http://schemas.microsoft.com/office/drawing/2014/main" id="{00000000-0008-0000-0E00-000077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156</xdr:row>
          <xdr:rowOff>152400</xdr:rowOff>
        </xdr:from>
        <xdr:to>
          <xdr:col>5</xdr:col>
          <xdr:colOff>228600</xdr:colOff>
          <xdr:row>157</xdr:row>
          <xdr:rowOff>165100</xdr:rowOff>
        </xdr:to>
        <xdr:sp macro="" textlink="">
          <xdr:nvSpPr>
            <xdr:cNvPr id="153720" name="Check Box 120" hidden="1">
              <a:extLst>
                <a:ext uri="{63B3BB69-23CF-44E3-9099-C40C66FF867C}">
                  <a14:compatExt spid="_x0000_s153720"/>
                </a:ext>
                <a:ext uri="{FF2B5EF4-FFF2-40B4-BE49-F238E27FC236}">
                  <a16:creationId xmlns:a16="http://schemas.microsoft.com/office/drawing/2014/main" id="{00000000-0008-0000-0E00-000078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157</xdr:row>
          <xdr:rowOff>152400</xdr:rowOff>
        </xdr:from>
        <xdr:to>
          <xdr:col>5</xdr:col>
          <xdr:colOff>228600</xdr:colOff>
          <xdr:row>158</xdr:row>
          <xdr:rowOff>165100</xdr:rowOff>
        </xdr:to>
        <xdr:sp macro="" textlink="">
          <xdr:nvSpPr>
            <xdr:cNvPr id="153721" name="Check Box 121" hidden="1">
              <a:extLst>
                <a:ext uri="{63B3BB69-23CF-44E3-9099-C40C66FF867C}">
                  <a14:compatExt spid="_x0000_s153721"/>
                </a:ext>
                <a:ext uri="{FF2B5EF4-FFF2-40B4-BE49-F238E27FC236}">
                  <a16:creationId xmlns:a16="http://schemas.microsoft.com/office/drawing/2014/main" id="{00000000-0008-0000-0E00-000079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149</xdr:row>
          <xdr:rowOff>152400</xdr:rowOff>
        </xdr:from>
        <xdr:to>
          <xdr:col>5</xdr:col>
          <xdr:colOff>228600</xdr:colOff>
          <xdr:row>150</xdr:row>
          <xdr:rowOff>165100</xdr:rowOff>
        </xdr:to>
        <xdr:sp macro="" textlink="">
          <xdr:nvSpPr>
            <xdr:cNvPr id="153722" name="Check Box 122" hidden="1">
              <a:extLst>
                <a:ext uri="{63B3BB69-23CF-44E3-9099-C40C66FF867C}">
                  <a14:compatExt spid="_x0000_s153722"/>
                </a:ext>
                <a:ext uri="{FF2B5EF4-FFF2-40B4-BE49-F238E27FC236}">
                  <a16:creationId xmlns:a16="http://schemas.microsoft.com/office/drawing/2014/main" id="{00000000-0008-0000-0E00-00007A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150</xdr:row>
          <xdr:rowOff>152400</xdr:rowOff>
        </xdr:from>
        <xdr:to>
          <xdr:col>5</xdr:col>
          <xdr:colOff>228600</xdr:colOff>
          <xdr:row>151</xdr:row>
          <xdr:rowOff>171450</xdr:rowOff>
        </xdr:to>
        <xdr:sp macro="" textlink="">
          <xdr:nvSpPr>
            <xdr:cNvPr id="153723" name="Check Box 123" hidden="1">
              <a:extLst>
                <a:ext uri="{63B3BB69-23CF-44E3-9099-C40C66FF867C}">
                  <a14:compatExt spid="_x0000_s153723"/>
                </a:ext>
                <a:ext uri="{FF2B5EF4-FFF2-40B4-BE49-F238E27FC236}">
                  <a16:creationId xmlns:a16="http://schemas.microsoft.com/office/drawing/2014/main" id="{00000000-0008-0000-0E00-00007B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151</xdr:row>
          <xdr:rowOff>152400</xdr:rowOff>
        </xdr:from>
        <xdr:to>
          <xdr:col>5</xdr:col>
          <xdr:colOff>228600</xdr:colOff>
          <xdr:row>152</xdr:row>
          <xdr:rowOff>171450</xdr:rowOff>
        </xdr:to>
        <xdr:sp macro="" textlink="">
          <xdr:nvSpPr>
            <xdr:cNvPr id="153724" name="Check Box 124" hidden="1">
              <a:extLst>
                <a:ext uri="{63B3BB69-23CF-44E3-9099-C40C66FF867C}">
                  <a14:compatExt spid="_x0000_s153724"/>
                </a:ext>
                <a:ext uri="{FF2B5EF4-FFF2-40B4-BE49-F238E27FC236}">
                  <a16:creationId xmlns:a16="http://schemas.microsoft.com/office/drawing/2014/main" id="{00000000-0008-0000-0E00-00007C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152</xdr:row>
          <xdr:rowOff>152400</xdr:rowOff>
        </xdr:from>
        <xdr:to>
          <xdr:col>5</xdr:col>
          <xdr:colOff>228600</xdr:colOff>
          <xdr:row>153</xdr:row>
          <xdr:rowOff>165100</xdr:rowOff>
        </xdr:to>
        <xdr:sp macro="" textlink="">
          <xdr:nvSpPr>
            <xdr:cNvPr id="153725" name="Check Box 125" hidden="1">
              <a:extLst>
                <a:ext uri="{63B3BB69-23CF-44E3-9099-C40C66FF867C}">
                  <a14:compatExt spid="_x0000_s153725"/>
                </a:ext>
                <a:ext uri="{FF2B5EF4-FFF2-40B4-BE49-F238E27FC236}">
                  <a16:creationId xmlns:a16="http://schemas.microsoft.com/office/drawing/2014/main" id="{00000000-0008-0000-0E00-00007D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153</xdr:row>
          <xdr:rowOff>152400</xdr:rowOff>
        </xdr:from>
        <xdr:to>
          <xdr:col>5</xdr:col>
          <xdr:colOff>228600</xdr:colOff>
          <xdr:row>154</xdr:row>
          <xdr:rowOff>165100</xdr:rowOff>
        </xdr:to>
        <xdr:sp macro="" textlink="">
          <xdr:nvSpPr>
            <xdr:cNvPr id="153726" name="Check Box 126" hidden="1">
              <a:extLst>
                <a:ext uri="{63B3BB69-23CF-44E3-9099-C40C66FF867C}">
                  <a14:compatExt spid="_x0000_s153726"/>
                </a:ext>
                <a:ext uri="{FF2B5EF4-FFF2-40B4-BE49-F238E27FC236}">
                  <a16:creationId xmlns:a16="http://schemas.microsoft.com/office/drawing/2014/main" id="{00000000-0008-0000-0E00-00007E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154</xdr:row>
          <xdr:rowOff>152400</xdr:rowOff>
        </xdr:from>
        <xdr:to>
          <xdr:col>5</xdr:col>
          <xdr:colOff>228600</xdr:colOff>
          <xdr:row>155</xdr:row>
          <xdr:rowOff>165100</xdr:rowOff>
        </xdr:to>
        <xdr:sp macro="" textlink="">
          <xdr:nvSpPr>
            <xdr:cNvPr id="153727" name="Check Box 127" hidden="1">
              <a:extLst>
                <a:ext uri="{63B3BB69-23CF-44E3-9099-C40C66FF867C}">
                  <a14:compatExt spid="_x0000_s153727"/>
                </a:ext>
                <a:ext uri="{FF2B5EF4-FFF2-40B4-BE49-F238E27FC236}">
                  <a16:creationId xmlns:a16="http://schemas.microsoft.com/office/drawing/2014/main" id="{00000000-0008-0000-0E00-00007F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155</xdr:row>
          <xdr:rowOff>152400</xdr:rowOff>
        </xdr:from>
        <xdr:to>
          <xdr:col>5</xdr:col>
          <xdr:colOff>228600</xdr:colOff>
          <xdr:row>156</xdr:row>
          <xdr:rowOff>165100</xdr:rowOff>
        </xdr:to>
        <xdr:sp macro="" textlink="">
          <xdr:nvSpPr>
            <xdr:cNvPr id="153728" name="Check Box 128" hidden="1">
              <a:extLst>
                <a:ext uri="{63B3BB69-23CF-44E3-9099-C40C66FF867C}">
                  <a14:compatExt spid="_x0000_s153728"/>
                </a:ext>
                <a:ext uri="{FF2B5EF4-FFF2-40B4-BE49-F238E27FC236}">
                  <a16:creationId xmlns:a16="http://schemas.microsoft.com/office/drawing/2014/main" id="{00000000-0008-0000-0E00-000080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156</xdr:row>
          <xdr:rowOff>152400</xdr:rowOff>
        </xdr:from>
        <xdr:to>
          <xdr:col>5</xdr:col>
          <xdr:colOff>228600</xdr:colOff>
          <xdr:row>157</xdr:row>
          <xdr:rowOff>165100</xdr:rowOff>
        </xdr:to>
        <xdr:sp macro="" textlink="">
          <xdr:nvSpPr>
            <xdr:cNvPr id="153729" name="Check Box 129" hidden="1">
              <a:extLst>
                <a:ext uri="{63B3BB69-23CF-44E3-9099-C40C66FF867C}">
                  <a14:compatExt spid="_x0000_s153729"/>
                </a:ext>
                <a:ext uri="{FF2B5EF4-FFF2-40B4-BE49-F238E27FC236}">
                  <a16:creationId xmlns:a16="http://schemas.microsoft.com/office/drawing/2014/main" id="{00000000-0008-0000-0E00-000081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157</xdr:row>
          <xdr:rowOff>152400</xdr:rowOff>
        </xdr:from>
        <xdr:to>
          <xdr:col>5</xdr:col>
          <xdr:colOff>228600</xdr:colOff>
          <xdr:row>158</xdr:row>
          <xdr:rowOff>165100</xdr:rowOff>
        </xdr:to>
        <xdr:sp macro="" textlink="">
          <xdr:nvSpPr>
            <xdr:cNvPr id="153730" name="Check Box 130" hidden="1">
              <a:extLst>
                <a:ext uri="{63B3BB69-23CF-44E3-9099-C40C66FF867C}">
                  <a14:compatExt spid="_x0000_s153730"/>
                </a:ext>
                <a:ext uri="{FF2B5EF4-FFF2-40B4-BE49-F238E27FC236}">
                  <a16:creationId xmlns:a16="http://schemas.microsoft.com/office/drawing/2014/main" id="{00000000-0008-0000-0E00-000082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149</xdr:row>
          <xdr:rowOff>152400</xdr:rowOff>
        </xdr:from>
        <xdr:to>
          <xdr:col>5</xdr:col>
          <xdr:colOff>228600</xdr:colOff>
          <xdr:row>150</xdr:row>
          <xdr:rowOff>165100</xdr:rowOff>
        </xdr:to>
        <xdr:sp macro="" textlink="">
          <xdr:nvSpPr>
            <xdr:cNvPr id="153731" name="Check Box 131" hidden="1">
              <a:extLst>
                <a:ext uri="{63B3BB69-23CF-44E3-9099-C40C66FF867C}">
                  <a14:compatExt spid="_x0000_s153731"/>
                </a:ext>
                <a:ext uri="{FF2B5EF4-FFF2-40B4-BE49-F238E27FC236}">
                  <a16:creationId xmlns:a16="http://schemas.microsoft.com/office/drawing/2014/main" id="{00000000-0008-0000-0E00-000083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150</xdr:row>
          <xdr:rowOff>152400</xdr:rowOff>
        </xdr:from>
        <xdr:to>
          <xdr:col>5</xdr:col>
          <xdr:colOff>228600</xdr:colOff>
          <xdr:row>151</xdr:row>
          <xdr:rowOff>171450</xdr:rowOff>
        </xdr:to>
        <xdr:sp macro="" textlink="">
          <xdr:nvSpPr>
            <xdr:cNvPr id="153732" name="Check Box 132" hidden="1">
              <a:extLst>
                <a:ext uri="{63B3BB69-23CF-44E3-9099-C40C66FF867C}">
                  <a14:compatExt spid="_x0000_s153732"/>
                </a:ext>
                <a:ext uri="{FF2B5EF4-FFF2-40B4-BE49-F238E27FC236}">
                  <a16:creationId xmlns:a16="http://schemas.microsoft.com/office/drawing/2014/main" id="{00000000-0008-0000-0E00-000084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151</xdr:row>
          <xdr:rowOff>152400</xdr:rowOff>
        </xdr:from>
        <xdr:to>
          <xdr:col>5</xdr:col>
          <xdr:colOff>228600</xdr:colOff>
          <xdr:row>152</xdr:row>
          <xdr:rowOff>171450</xdr:rowOff>
        </xdr:to>
        <xdr:sp macro="" textlink="">
          <xdr:nvSpPr>
            <xdr:cNvPr id="153733" name="Check Box 133" hidden="1">
              <a:extLst>
                <a:ext uri="{63B3BB69-23CF-44E3-9099-C40C66FF867C}">
                  <a14:compatExt spid="_x0000_s153733"/>
                </a:ext>
                <a:ext uri="{FF2B5EF4-FFF2-40B4-BE49-F238E27FC236}">
                  <a16:creationId xmlns:a16="http://schemas.microsoft.com/office/drawing/2014/main" id="{00000000-0008-0000-0E00-000085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152</xdr:row>
          <xdr:rowOff>152400</xdr:rowOff>
        </xdr:from>
        <xdr:to>
          <xdr:col>5</xdr:col>
          <xdr:colOff>228600</xdr:colOff>
          <xdr:row>153</xdr:row>
          <xdr:rowOff>165100</xdr:rowOff>
        </xdr:to>
        <xdr:sp macro="" textlink="">
          <xdr:nvSpPr>
            <xdr:cNvPr id="153734" name="Check Box 134" hidden="1">
              <a:extLst>
                <a:ext uri="{63B3BB69-23CF-44E3-9099-C40C66FF867C}">
                  <a14:compatExt spid="_x0000_s153734"/>
                </a:ext>
                <a:ext uri="{FF2B5EF4-FFF2-40B4-BE49-F238E27FC236}">
                  <a16:creationId xmlns:a16="http://schemas.microsoft.com/office/drawing/2014/main" id="{00000000-0008-0000-0E00-000086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153</xdr:row>
          <xdr:rowOff>152400</xdr:rowOff>
        </xdr:from>
        <xdr:to>
          <xdr:col>5</xdr:col>
          <xdr:colOff>228600</xdr:colOff>
          <xdr:row>154</xdr:row>
          <xdr:rowOff>165100</xdr:rowOff>
        </xdr:to>
        <xdr:sp macro="" textlink="">
          <xdr:nvSpPr>
            <xdr:cNvPr id="153735" name="Check Box 135" hidden="1">
              <a:extLst>
                <a:ext uri="{63B3BB69-23CF-44E3-9099-C40C66FF867C}">
                  <a14:compatExt spid="_x0000_s153735"/>
                </a:ext>
                <a:ext uri="{FF2B5EF4-FFF2-40B4-BE49-F238E27FC236}">
                  <a16:creationId xmlns:a16="http://schemas.microsoft.com/office/drawing/2014/main" id="{00000000-0008-0000-0E00-000087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154</xdr:row>
          <xdr:rowOff>152400</xdr:rowOff>
        </xdr:from>
        <xdr:to>
          <xdr:col>5</xdr:col>
          <xdr:colOff>228600</xdr:colOff>
          <xdr:row>155</xdr:row>
          <xdr:rowOff>165100</xdr:rowOff>
        </xdr:to>
        <xdr:sp macro="" textlink="">
          <xdr:nvSpPr>
            <xdr:cNvPr id="153736" name="Check Box 136" hidden="1">
              <a:extLst>
                <a:ext uri="{63B3BB69-23CF-44E3-9099-C40C66FF867C}">
                  <a14:compatExt spid="_x0000_s153736"/>
                </a:ext>
                <a:ext uri="{FF2B5EF4-FFF2-40B4-BE49-F238E27FC236}">
                  <a16:creationId xmlns:a16="http://schemas.microsoft.com/office/drawing/2014/main" id="{00000000-0008-0000-0E00-000088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155</xdr:row>
          <xdr:rowOff>152400</xdr:rowOff>
        </xdr:from>
        <xdr:to>
          <xdr:col>5</xdr:col>
          <xdr:colOff>228600</xdr:colOff>
          <xdr:row>156</xdr:row>
          <xdr:rowOff>165100</xdr:rowOff>
        </xdr:to>
        <xdr:sp macro="" textlink="">
          <xdr:nvSpPr>
            <xdr:cNvPr id="153737" name="Check Box 137" hidden="1">
              <a:extLst>
                <a:ext uri="{63B3BB69-23CF-44E3-9099-C40C66FF867C}">
                  <a14:compatExt spid="_x0000_s153737"/>
                </a:ext>
                <a:ext uri="{FF2B5EF4-FFF2-40B4-BE49-F238E27FC236}">
                  <a16:creationId xmlns:a16="http://schemas.microsoft.com/office/drawing/2014/main" id="{00000000-0008-0000-0E00-000089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156</xdr:row>
          <xdr:rowOff>152400</xdr:rowOff>
        </xdr:from>
        <xdr:to>
          <xdr:col>5</xdr:col>
          <xdr:colOff>228600</xdr:colOff>
          <xdr:row>157</xdr:row>
          <xdr:rowOff>165100</xdr:rowOff>
        </xdr:to>
        <xdr:sp macro="" textlink="">
          <xdr:nvSpPr>
            <xdr:cNvPr id="153738" name="Check Box 138" hidden="1">
              <a:extLst>
                <a:ext uri="{63B3BB69-23CF-44E3-9099-C40C66FF867C}">
                  <a14:compatExt spid="_x0000_s153738"/>
                </a:ext>
                <a:ext uri="{FF2B5EF4-FFF2-40B4-BE49-F238E27FC236}">
                  <a16:creationId xmlns:a16="http://schemas.microsoft.com/office/drawing/2014/main" id="{00000000-0008-0000-0E00-00008A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157</xdr:row>
          <xdr:rowOff>152400</xdr:rowOff>
        </xdr:from>
        <xdr:to>
          <xdr:col>5</xdr:col>
          <xdr:colOff>228600</xdr:colOff>
          <xdr:row>158</xdr:row>
          <xdr:rowOff>165100</xdr:rowOff>
        </xdr:to>
        <xdr:sp macro="" textlink="">
          <xdr:nvSpPr>
            <xdr:cNvPr id="153739" name="Check Box 139" hidden="1">
              <a:extLst>
                <a:ext uri="{63B3BB69-23CF-44E3-9099-C40C66FF867C}">
                  <a14:compatExt spid="_x0000_s153739"/>
                </a:ext>
                <a:ext uri="{FF2B5EF4-FFF2-40B4-BE49-F238E27FC236}">
                  <a16:creationId xmlns:a16="http://schemas.microsoft.com/office/drawing/2014/main" id="{00000000-0008-0000-0E00-00008B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189</xdr:row>
          <xdr:rowOff>152400</xdr:rowOff>
        </xdr:from>
        <xdr:to>
          <xdr:col>5</xdr:col>
          <xdr:colOff>228600</xdr:colOff>
          <xdr:row>190</xdr:row>
          <xdr:rowOff>165100</xdr:rowOff>
        </xdr:to>
        <xdr:sp macro="" textlink="">
          <xdr:nvSpPr>
            <xdr:cNvPr id="153740" name="Check Box 140" hidden="1">
              <a:extLst>
                <a:ext uri="{63B3BB69-23CF-44E3-9099-C40C66FF867C}">
                  <a14:compatExt spid="_x0000_s153740"/>
                </a:ext>
                <a:ext uri="{FF2B5EF4-FFF2-40B4-BE49-F238E27FC236}">
                  <a16:creationId xmlns:a16="http://schemas.microsoft.com/office/drawing/2014/main" id="{00000000-0008-0000-0E00-00008C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190</xdr:row>
          <xdr:rowOff>152400</xdr:rowOff>
        </xdr:from>
        <xdr:to>
          <xdr:col>5</xdr:col>
          <xdr:colOff>228600</xdr:colOff>
          <xdr:row>191</xdr:row>
          <xdr:rowOff>171450</xdr:rowOff>
        </xdr:to>
        <xdr:sp macro="" textlink="">
          <xdr:nvSpPr>
            <xdr:cNvPr id="153741" name="Check Box 141" hidden="1">
              <a:extLst>
                <a:ext uri="{63B3BB69-23CF-44E3-9099-C40C66FF867C}">
                  <a14:compatExt spid="_x0000_s153741"/>
                </a:ext>
                <a:ext uri="{FF2B5EF4-FFF2-40B4-BE49-F238E27FC236}">
                  <a16:creationId xmlns:a16="http://schemas.microsoft.com/office/drawing/2014/main" id="{00000000-0008-0000-0E00-00008D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191</xdr:row>
          <xdr:rowOff>152400</xdr:rowOff>
        </xdr:from>
        <xdr:to>
          <xdr:col>5</xdr:col>
          <xdr:colOff>228600</xdr:colOff>
          <xdr:row>192</xdr:row>
          <xdr:rowOff>171450</xdr:rowOff>
        </xdr:to>
        <xdr:sp macro="" textlink="">
          <xdr:nvSpPr>
            <xdr:cNvPr id="153742" name="Check Box 142" hidden="1">
              <a:extLst>
                <a:ext uri="{63B3BB69-23CF-44E3-9099-C40C66FF867C}">
                  <a14:compatExt spid="_x0000_s153742"/>
                </a:ext>
                <a:ext uri="{FF2B5EF4-FFF2-40B4-BE49-F238E27FC236}">
                  <a16:creationId xmlns:a16="http://schemas.microsoft.com/office/drawing/2014/main" id="{00000000-0008-0000-0E00-00008E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192</xdr:row>
          <xdr:rowOff>152400</xdr:rowOff>
        </xdr:from>
        <xdr:to>
          <xdr:col>5</xdr:col>
          <xdr:colOff>228600</xdr:colOff>
          <xdr:row>193</xdr:row>
          <xdr:rowOff>165100</xdr:rowOff>
        </xdr:to>
        <xdr:sp macro="" textlink="">
          <xdr:nvSpPr>
            <xdr:cNvPr id="153743" name="Check Box 143" hidden="1">
              <a:extLst>
                <a:ext uri="{63B3BB69-23CF-44E3-9099-C40C66FF867C}">
                  <a14:compatExt spid="_x0000_s153743"/>
                </a:ext>
                <a:ext uri="{FF2B5EF4-FFF2-40B4-BE49-F238E27FC236}">
                  <a16:creationId xmlns:a16="http://schemas.microsoft.com/office/drawing/2014/main" id="{00000000-0008-0000-0E00-00008F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193</xdr:row>
          <xdr:rowOff>152400</xdr:rowOff>
        </xdr:from>
        <xdr:to>
          <xdr:col>5</xdr:col>
          <xdr:colOff>228600</xdr:colOff>
          <xdr:row>194</xdr:row>
          <xdr:rowOff>165100</xdr:rowOff>
        </xdr:to>
        <xdr:sp macro="" textlink="">
          <xdr:nvSpPr>
            <xdr:cNvPr id="153744" name="Check Box 144" hidden="1">
              <a:extLst>
                <a:ext uri="{63B3BB69-23CF-44E3-9099-C40C66FF867C}">
                  <a14:compatExt spid="_x0000_s153744"/>
                </a:ext>
                <a:ext uri="{FF2B5EF4-FFF2-40B4-BE49-F238E27FC236}">
                  <a16:creationId xmlns:a16="http://schemas.microsoft.com/office/drawing/2014/main" id="{00000000-0008-0000-0E00-000090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194</xdr:row>
          <xdr:rowOff>152400</xdr:rowOff>
        </xdr:from>
        <xdr:to>
          <xdr:col>5</xdr:col>
          <xdr:colOff>228600</xdr:colOff>
          <xdr:row>195</xdr:row>
          <xdr:rowOff>165100</xdr:rowOff>
        </xdr:to>
        <xdr:sp macro="" textlink="">
          <xdr:nvSpPr>
            <xdr:cNvPr id="153745" name="Check Box 145" hidden="1">
              <a:extLst>
                <a:ext uri="{63B3BB69-23CF-44E3-9099-C40C66FF867C}">
                  <a14:compatExt spid="_x0000_s153745"/>
                </a:ext>
                <a:ext uri="{FF2B5EF4-FFF2-40B4-BE49-F238E27FC236}">
                  <a16:creationId xmlns:a16="http://schemas.microsoft.com/office/drawing/2014/main" id="{00000000-0008-0000-0E00-000091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195</xdr:row>
          <xdr:rowOff>152400</xdr:rowOff>
        </xdr:from>
        <xdr:to>
          <xdr:col>5</xdr:col>
          <xdr:colOff>228600</xdr:colOff>
          <xdr:row>196</xdr:row>
          <xdr:rowOff>165100</xdr:rowOff>
        </xdr:to>
        <xdr:sp macro="" textlink="">
          <xdr:nvSpPr>
            <xdr:cNvPr id="153746" name="Check Box 146" hidden="1">
              <a:extLst>
                <a:ext uri="{63B3BB69-23CF-44E3-9099-C40C66FF867C}">
                  <a14:compatExt spid="_x0000_s153746"/>
                </a:ext>
                <a:ext uri="{FF2B5EF4-FFF2-40B4-BE49-F238E27FC236}">
                  <a16:creationId xmlns:a16="http://schemas.microsoft.com/office/drawing/2014/main" id="{00000000-0008-0000-0E00-000092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196</xdr:row>
          <xdr:rowOff>152400</xdr:rowOff>
        </xdr:from>
        <xdr:to>
          <xdr:col>5</xdr:col>
          <xdr:colOff>228600</xdr:colOff>
          <xdr:row>197</xdr:row>
          <xdr:rowOff>165100</xdr:rowOff>
        </xdr:to>
        <xdr:sp macro="" textlink="">
          <xdr:nvSpPr>
            <xdr:cNvPr id="153747" name="Check Box 147" hidden="1">
              <a:extLst>
                <a:ext uri="{63B3BB69-23CF-44E3-9099-C40C66FF867C}">
                  <a14:compatExt spid="_x0000_s153747"/>
                </a:ext>
                <a:ext uri="{FF2B5EF4-FFF2-40B4-BE49-F238E27FC236}">
                  <a16:creationId xmlns:a16="http://schemas.microsoft.com/office/drawing/2014/main" id="{00000000-0008-0000-0E00-000093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197</xdr:row>
          <xdr:rowOff>152400</xdr:rowOff>
        </xdr:from>
        <xdr:to>
          <xdr:col>5</xdr:col>
          <xdr:colOff>228600</xdr:colOff>
          <xdr:row>198</xdr:row>
          <xdr:rowOff>165100</xdr:rowOff>
        </xdr:to>
        <xdr:sp macro="" textlink="">
          <xdr:nvSpPr>
            <xdr:cNvPr id="153748" name="Check Box 148" hidden="1">
              <a:extLst>
                <a:ext uri="{63B3BB69-23CF-44E3-9099-C40C66FF867C}">
                  <a14:compatExt spid="_x0000_s153748"/>
                </a:ext>
                <a:ext uri="{FF2B5EF4-FFF2-40B4-BE49-F238E27FC236}">
                  <a16:creationId xmlns:a16="http://schemas.microsoft.com/office/drawing/2014/main" id="{00000000-0008-0000-0E00-000094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189</xdr:row>
          <xdr:rowOff>152400</xdr:rowOff>
        </xdr:from>
        <xdr:to>
          <xdr:col>5</xdr:col>
          <xdr:colOff>228600</xdr:colOff>
          <xdr:row>190</xdr:row>
          <xdr:rowOff>165100</xdr:rowOff>
        </xdr:to>
        <xdr:sp macro="" textlink="">
          <xdr:nvSpPr>
            <xdr:cNvPr id="153749" name="Check Box 149" hidden="1">
              <a:extLst>
                <a:ext uri="{63B3BB69-23CF-44E3-9099-C40C66FF867C}">
                  <a14:compatExt spid="_x0000_s153749"/>
                </a:ext>
                <a:ext uri="{FF2B5EF4-FFF2-40B4-BE49-F238E27FC236}">
                  <a16:creationId xmlns:a16="http://schemas.microsoft.com/office/drawing/2014/main" id="{00000000-0008-0000-0E00-000095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190</xdr:row>
          <xdr:rowOff>152400</xdr:rowOff>
        </xdr:from>
        <xdr:to>
          <xdr:col>5</xdr:col>
          <xdr:colOff>228600</xdr:colOff>
          <xdr:row>191</xdr:row>
          <xdr:rowOff>171450</xdr:rowOff>
        </xdr:to>
        <xdr:sp macro="" textlink="">
          <xdr:nvSpPr>
            <xdr:cNvPr id="153750" name="Check Box 150" hidden="1">
              <a:extLst>
                <a:ext uri="{63B3BB69-23CF-44E3-9099-C40C66FF867C}">
                  <a14:compatExt spid="_x0000_s153750"/>
                </a:ext>
                <a:ext uri="{FF2B5EF4-FFF2-40B4-BE49-F238E27FC236}">
                  <a16:creationId xmlns:a16="http://schemas.microsoft.com/office/drawing/2014/main" id="{00000000-0008-0000-0E00-000096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191</xdr:row>
          <xdr:rowOff>152400</xdr:rowOff>
        </xdr:from>
        <xdr:to>
          <xdr:col>5</xdr:col>
          <xdr:colOff>228600</xdr:colOff>
          <xdr:row>192</xdr:row>
          <xdr:rowOff>171450</xdr:rowOff>
        </xdr:to>
        <xdr:sp macro="" textlink="">
          <xdr:nvSpPr>
            <xdr:cNvPr id="153751" name="Check Box 151" hidden="1">
              <a:extLst>
                <a:ext uri="{63B3BB69-23CF-44E3-9099-C40C66FF867C}">
                  <a14:compatExt spid="_x0000_s153751"/>
                </a:ext>
                <a:ext uri="{FF2B5EF4-FFF2-40B4-BE49-F238E27FC236}">
                  <a16:creationId xmlns:a16="http://schemas.microsoft.com/office/drawing/2014/main" id="{00000000-0008-0000-0E00-000097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192</xdr:row>
          <xdr:rowOff>152400</xdr:rowOff>
        </xdr:from>
        <xdr:to>
          <xdr:col>5</xdr:col>
          <xdr:colOff>228600</xdr:colOff>
          <xdr:row>193</xdr:row>
          <xdr:rowOff>165100</xdr:rowOff>
        </xdr:to>
        <xdr:sp macro="" textlink="">
          <xdr:nvSpPr>
            <xdr:cNvPr id="153752" name="Check Box 152" hidden="1">
              <a:extLst>
                <a:ext uri="{63B3BB69-23CF-44E3-9099-C40C66FF867C}">
                  <a14:compatExt spid="_x0000_s153752"/>
                </a:ext>
                <a:ext uri="{FF2B5EF4-FFF2-40B4-BE49-F238E27FC236}">
                  <a16:creationId xmlns:a16="http://schemas.microsoft.com/office/drawing/2014/main" id="{00000000-0008-0000-0E00-000098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193</xdr:row>
          <xdr:rowOff>152400</xdr:rowOff>
        </xdr:from>
        <xdr:to>
          <xdr:col>5</xdr:col>
          <xdr:colOff>228600</xdr:colOff>
          <xdr:row>194</xdr:row>
          <xdr:rowOff>165100</xdr:rowOff>
        </xdr:to>
        <xdr:sp macro="" textlink="">
          <xdr:nvSpPr>
            <xdr:cNvPr id="153753" name="Check Box 153" hidden="1">
              <a:extLst>
                <a:ext uri="{63B3BB69-23CF-44E3-9099-C40C66FF867C}">
                  <a14:compatExt spid="_x0000_s153753"/>
                </a:ext>
                <a:ext uri="{FF2B5EF4-FFF2-40B4-BE49-F238E27FC236}">
                  <a16:creationId xmlns:a16="http://schemas.microsoft.com/office/drawing/2014/main" id="{00000000-0008-0000-0E00-000099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194</xdr:row>
          <xdr:rowOff>152400</xdr:rowOff>
        </xdr:from>
        <xdr:to>
          <xdr:col>5</xdr:col>
          <xdr:colOff>228600</xdr:colOff>
          <xdr:row>195</xdr:row>
          <xdr:rowOff>165100</xdr:rowOff>
        </xdr:to>
        <xdr:sp macro="" textlink="">
          <xdr:nvSpPr>
            <xdr:cNvPr id="153754" name="Check Box 154" hidden="1">
              <a:extLst>
                <a:ext uri="{63B3BB69-23CF-44E3-9099-C40C66FF867C}">
                  <a14:compatExt spid="_x0000_s153754"/>
                </a:ext>
                <a:ext uri="{FF2B5EF4-FFF2-40B4-BE49-F238E27FC236}">
                  <a16:creationId xmlns:a16="http://schemas.microsoft.com/office/drawing/2014/main" id="{00000000-0008-0000-0E00-00009A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195</xdr:row>
          <xdr:rowOff>152400</xdr:rowOff>
        </xdr:from>
        <xdr:to>
          <xdr:col>5</xdr:col>
          <xdr:colOff>228600</xdr:colOff>
          <xdr:row>196</xdr:row>
          <xdr:rowOff>165100</xdr:rowOff>
        </xdr:to>
        <xdr:sp macro="" textlink="">
          <xdr:nvSpPr>
            <xdr:cNvPr id="153755" name="Check Box 155" hidden="1">
              <a:extLst>
                <a:ext uri="{63B3BB69-23CF-44E3-9099-C40C66FF867C}">
                  <a14:compatExt spid="_x0000_s153755"/>
                </a:ext>
                <a:ext uri="{FF2B5EF4-FFF2-40B4-BE49-F238E27FC236}">
                  <a16:creationId xmlns:a16="http://schemas.microsoft.com/office/drawing/2014/main" id="{00000000-0008-0000-0E00-00009B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196</xdr:row>
          <xdr:rowOff>152400</xdr:rowOff>
        </xdr:from>
        <xdr:to>
          <xdr:col>5</xdr:col>
          <xdr:colOff>228600</xdr:colOff>
          <xdr:row>197</xdr:row>
          <xdr:rowOff>165100</xdr:rowOff>
        </xdr:to>
        <xdr:sp macro="" textlink="">
          <xdr:nvSpPr>
            <xdr:cNvPr id="153756" name="Check Box 156" hidden="1">
              <a:extLst>
                <a:ext uri="{63B3BB69-23CF-44E3-9099-C40C66FF867C}">
                  <a14:compatExt spid="_x0000_s153756"/>
                </a:ext>
                <a:ext uri="{FF2B5EF4-FFF2-40B4-BE49-F238E27FC236}">
                  <a16:creationId xmlns:a16="http://schemas.microsoft.com/office/drawing/2014/main" id="{00000000-0008-0000-0E00-00009C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197</xdr:row>
          <xdr:rowOff>152400</xdr:rowOff>
        </xdr:from>
        <xdr:to>
          <xdr:col>5</xdr:col>
          <xdr:colOff>228600</xdr:colOff>
          <xdr:row>198</xdr:row>
          <xdr:rowOff>165100</xdr:rowOff>
        </xdr:to>
        <xdr:sp macro="" textlink="">
          <xdr:nvSpPr>
            <xdr:cNvPr id="153757" name="Check Box 157" hidden="1">
              <a:extLst>
                <a:ext uri="{63B3BB69-23CF-44E3-9099-C40C66FF867C}">
                  <a14:compatExt spid="_x0000_s153757"/>
                </a:ext>
                <a:ext uri="{FF2B5EF4-FFF2-40B4-BE49-F238E27FC236}">
                  <a16:creationId xmlns:a16="http://schemas.microsoft.com/office/drawing/2014/main" id="{00000000-0008-0000-0E00-00009D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189</xdr:row>
          <xdr:rowOff>152400</xdr:rowOff>
        </xdr:from>
        <xdr:to>
          <xdr:col>5</xdr:col>
          <xdr:colOff>228600</xdr:colOff>
          <xdr:row>190</xdr:row>
          <xdr:rowOff>165100</xdr:rowOff>
        </xdr:to>
        <xdr:sp macro="" textlink="">
          <xdr:nvSpPr>
            <xdr:cNvPr id="153758" name="Check Box 158" hidden="1">
              <a:extLst>
                <a:ext uri="{63B3BB69-23CF-44E3-9099-C40C66FF867C}">
                  <a14:compatExt spid="_x0000_s153758"/>
                </a:ext>
                <a:ext uri="{FF2B5EF4-FFF2-40B4-BE49-F238E27FC236}">
                  <a16:creationId xmlns:a16="http://schemas.microsoft.com/office/drawing/2014/main" id="{00000000-0008-0000-0E00-00009E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190</xdr:row>
          <xdr:rowOff>152400</xdr:rowOff>
        </xdr:from>
        <xdr:to>
          <xdr:col>5</xdr:col>
          <xdr:colOff>228600</xdr:colOff>
          <xdr:row>191</xdr:row>
          <xdr:rowOff>171450</xdr:rowOff>
        </xdr:to>
        <xdr:sp macro="" textlink="">
          <xdr:nvSpPr>
            <xdr:cNvPr id="153759" name="Check Box 159" hidden="1">
              <a:extLst>
                <a:ext uri="{63B3BB69-23CF-44E3-9099-C40C66FF867C}">
                  <a14:compatExt spid="_x0000_s153759"/>
                </a:ext>
                <a:ext uri="{FF2B5EF4-FFF2-40B4-BE49-F238E27FC236}">
                  <a16:creationId xmlns:a16="http://schemas.microsoft.com/office/drawing/2014/main" id="{00000000-0008-0000-0E00-00009F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191</xdr:row>
          <xdr:rowOff>152400</xdr:rowOff>
        </xdr:from>
        <xdr:to>
          <xdr:col>5</xdr:col>
          <xdr:colOff>228600</xdr:colOff>
          <xdr:row>192</xdr:row>
          <xdr:rowOff>171450</xdr:rowOff>
        </xdr:to>
        <xdr:sp macro="" textlink="">
          <xdr:nvSpPr>
            <xdr:cNvPr id="153760" name="Check Box 160" hidden="1">
              <a:extLst>
                <a:ext uri="{63B3BB69-23CF-44E3-9099-C40C66FF867C}">
                  <a14:compatExt spid="_x0000_s153760"/>
                </a:ext>
                <a:ext uri="{FF2B5EF4-FFF2-40B4-BE49-F238E27FC236}">
                  <a16:creationId xmlns:a16="http://schemas.microsoft.com/office/drawing/2014/main" id="{00000000-0008-0000-0E00-0000A0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192</xdr:row>
          <xdr:rowOff>152400</xdr:rowOff>
        </xdr:from>
        <xdr:to>
          <xdr:col>5</xdr:col>
          <xdr:colOff>228600</xdr:colOff>
          <xdr:row>193</xdr:row>
          <xdr:rowOff>165100</xdr:rowOff>
        </xdr:to>
        <xdr:sp macro="" textlink="">
          <xdr:nvSpPr>
            <xdr:cNvPr id="153761" name="Check Box 161" hidden="1">
              <a:extLst>
                <a:ext uri="{63B3BB69-23CF-44E3-9099-C40C66FF867C}">
                  <a14:compatExt spid="_x0000_s153761"/>
                </a:ext>
                <a:ext uri="{FF2B5EF4-FFF2-40B4-BE49-F238E27FC236}">
                  <a16:creationId xmlns:a16="http://schemas.microsoft.com/office/drawing/2014/main" id="{00000000-0008-0000-0E00-0000A1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193</xdr:row>
          <xdr:rowOff>152400</xdr:rowOff>
        </xdr:from>
        <xdr:to>
          <xdr:col>5</xdr:col>
          <xdr:colOff>228600</xdr:colOff>
          <xdr:row>194</xdr:row>
          <xdr:rowOff>165100</xdr:rowOff>
        </xdr:to>
        <xdr:sp macro="" textlink="">
          <xdr:nvSpPr>
            <xdr:cNvPr id="153762" name="Check Box 162" hidden="1">
              <a:extLst>
                <a:ext uri="{63B3BB69-23CF-44E3-9099-C40C66FF867C}">
                  <a14:compatExt spid="_x0000_s153762"/>
                </a:ext>
                <a:ext uri="{FF2B5EF4-FFF2-40B4-BE49-F238E27FC236}">
                  <a16:creationId xmlns:a16="http://schemas.microsoft.com/office/drawing/2014/main" id="{00000000-0008-0000-0E00-0000A2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194</xdr:row>
          <xdr:rowOff>152400</xdr:rowOff>
        </xdr:from>
        <xdr:to>
          <xdr:col>5</xdr:col>
          <xdr:colOff>228600</xdr:colOff>
          <xdr:row>195</xdr:row>
          <xdr:rowOff>165100</xdr:rowOff>
        </xdr:to>
        <xdr:sp macro="" textlink="">
          <xdr:nvSpPr>
            <xdr:cNvPr id="153763" name="Check Box 163" hidden="1">
              <a:extLst>
                <a:ext uri="{63B3BB69-23CF-44E3-9099-C40C66FF867C}">
                  <a14:compatExt spid="_x0000_s153763"/>
                </a:ext>
                <a:ext uri="{FF2B5EF4-FFF2-40B4-BE49-F238E27FC236}">
                  <a16:creationId xmlns:a16="http://schemas.microsoft.com/office/drawing/2014/main" id="{00000000-0008-0000-0E00-0000A3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195</xdr:row>
          <xdr:rowOff>152400</xdr:rowOff>
        </xdr:from>
        <xdr:to>
          <xdr:col>5</xdr:col>
          <xdr:colOff>228600</xdr:colOff>
          <xdr:row>196</xdr:row>
          <xdr:rowOff>165100</xdr:rowOff>
        </xdr:to>
        <xdr:sp macro="" textlink="">
          <xdr:nvSpPr>
            <xdr:cNvPr id="153764" name="Check Box 164" hidden="1">
              <a:extLst>
                <a:ext uri="{63B3BB69-23CF-44E3-9099-C40C66FF867C}">
                  <a14:compatExt spid="_x0000_s153764"/>
                </a:ext>
                <a:ext uri="{FF2B5EF4-FFF2-40B4-BE49-F238E27FC236}">
                  <a16:creationId xmlns:a16="http://schemas.microsoft.com/office/drawing/2014/main" id="{00000000-0008-0000-0E00-0000A4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196</xdr:row>
          <xdr:rowOff>152400</xdr:rowOff>
        </xdr:from>
        <xdr:to>
          <xdr:col>5</xdr:col>
          <xdr:colOff>228600</xdr:colOff>
          <xdr:row>197</xdr:row>
          <xdr:rowOff>165100</xdr:rowOff>
        </xdr:to>
        <xdr:sp macro="" textlink="">
          <xdr:nvSpPr>
            <xdr:cNvPr id="153765" name="Check Box 165" hidden="1">
              <a:extLst>
                <a:ext uri="{63B3BB69-23CF-44E3-9099-C40C66FF867C}">
                  <a14:compatExt spid="_x0000_s153765"/>
                </a:ext>
                <a:ext uri="{FF2B5EF4-FFF2-40B4-BE49-F238E27FC236}">
                  <a16:creationId xmlns:a16="http://schemas.microsoft.com/office/drawing/2014/main" id="{00000000-0008-0000-0E00-0000A5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197</xdr:row>
          <xdr:rowOff>152400</xdr:rowOff>
        </xdr:from>
        <xdr:to>
          <xdr:col>5</xdr:col>
          <xdr:colOff>228600</xdr:colOff>
          <xdr:row>198</xdr:row>
          <xdr:rowOff>165100</xdr:rowOff>
        </xdr:to>
        <xdr:sp macro="" textlink="">
          <xdr:nvSpPr>
            <xdr:cNvPr id="153766" name="Check Box 166" hidden="1">
              <a:extLst>
                <a:ext uri="{63B3BB69-23CF-44E3-9099-C40C66FF867C}">
                  <a14:compatExt spid="_x0000_s153766"/>
                </a:ext>
                <a:ext uri="{FF2B5EF4-FFF2-40B4-BE49-F238E27FC236}">
                  <a16:creationId xmlns:a16="http://schemas.microsoft.com/office/drawing/2014/main" id="{00000000-0008-0000-0E00-0000A6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189</xdr:row>
          <xdr:rowOff>152400</xdr:rowOff>
        </xdr:from>
        <xdr:to>
          <xdr:col>5</xdr:col>
          <xdr:colOff>228600</xdr:colOff>
          <xdr:row>190</xdr:row>
          <xdr:rowOff>165100</xdr:rowOff>
        </xdr:to>
        <xdr:sp macro="" textlink="">
          <xdr:nvSpPr>
            <xdr:cNvPr id="153767" name="Check Box 167" hidden="1">
              <a:extLst>
                <a:ext uri="{63B3BB69-23CF-44E3-9099-C40C66FF867C}">
                  <a14:compatExt spid="_x0000_s153767"/>
                </a:ext>
                <a:ext uri="{FF2B5EF4-FFF2-40B4-BE49-F238E27FC236}">
                  <a16:creationId xmlns:a16="http://schemas.microsoft.com/office/drawing/2014/main" id="{00000000-0008-0000-0E00-0000A7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190</xdr:row>
          <xdr:rowOff>152400</xdr:rowOff>
        </xdr:from>
        <xdr:to>
          <xdr:col>5</xdr:col>
          <xdr:colOff>228600</xdr:colOff>
          <xdr:row>191</xdr:row>
          <xdr:rowOff>171450</xdr:rowOff>
        </xdr:to>
        <xdr:sp macro="" textlink="">
          <xdr:nvSpPr>
            <xdr:cNvPr id="153768" name="Check Box 168" hidden="1">
              <a:extLst>
                <a:ext uri="{63B3BB69-23CF-44E3-9099-C40C66FF867C}">
                  <a14:compatExt spid="_x0000_s153768"/>
                </a:ext>
                <a:ext uri="{FF2B5EF4-FFF2-40B4-BE49-F238E27FC236}">
                  <a16:creationId xmlns:a16="http://schemas.microsoft.com/office/drawing/2014/main" id="{00000000-0008-0000-0E00-0000A8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191</xdr:row>
          <xdr:rowOff>152400</xdr:rowOff>
        </xdr:from>
        <xdr:to>
          <xdr:col>5</xdr:col>
          <xdr:colOff>228600</xdr:colOff>
          <xdr:row>192</xdr:row>
          <xdr:rowOff>171450</xdr:rowOff>
        </xdr:to>
        <xdr:sp macro="" textlink="">
          <xdr:nvSpPr>
            <xdr:cNvPr id="153769" name="Check Box 169" hidden="1">
              <a:extLst>
                <a:ext uri="{63B3BB69-23CF-44E3-9099-C40C66FF867C}">
                  <a14:compatExt spid="_x0000_s153769"/>
                </a:ext>
                <a:ext uri="{FF2B5EF4-FFF2-40B4-BE49-F238E27FC236}">
                  <a16:creationId xmlns:a16="http://schemas.microsoft.com/office/drawing/2014/main" id="{00000000-0008-0000-0E00-0000A9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192</xdr:row>
          <xdr:rowOff>152400</xdr:rowOff>
        </xdr:from>
        <xdr:to>
          <xdr:col>5</xdr:col>
          <xdr:colOff>228600</xdr:colOff>
          <xdr:row>193</xdr:row>
          <xdr:rowOff>165100</xdr:rowOff>
        </xdr:to>
        <xdr:sp macro="" textlink="">
          <xdr:nvSpPr>
            <xdr:cNvPr id="153770" name="Check Box 170" hidden="1">
              <a:extLst>
                <a:ext uri="{63B3BB69-23CF-44E3-9099-C40C66FF867C}">
                  <a14:compatExt spid="_x0000_s153770"/>
                </a:ext>
                <a:ext uri="{FF2B5EF4-FFF2-40B4-BE49-F238E27FC236}">
                  <a16:creationId xmlns:a16="http://schemas.microsoft.com/office/drawing/2014/main" id="{00000000-0008-0000-0E00-0000AA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193</xdr:row>
          <xdr:rowOff>152400</xdr:rowOff>
        </xdr:from>
        <xdr:to>
          <xdr:col>5</xdr:col>
          <xdr:colOff>228600</xdr:colOff>
          <xdr:row>194</xdr:row>
          <xdr:rowOff>165100</xdr:rowOff>
        </xdr:to>
        <xdr:sp macro="" textlink="">
          <xdr:nvSpPr>
            <xdr:cNvPr id="153771" name="Check Box 171" hidden="1">
              <a:extLst>
                <a:ext uri="{63B3BB69-23CF-44E3-9099-C40C66FF867C}">
                  <a14:compatExt spid="_x0000_s153771"/>
                </a:ext>
                <a:ext uri="{FF2B5EF4-FFF2-40B4-BE49-F238E27FC236}">
                  <a16:creationId xmlns:a16="http://schemas.microsoft.com/office/drawing/2014/main" id="{00000000-0008-0000-0E00-0000AB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194</xdr:row>
          <xdr:rowOff>152400</xdr:rowOff>
        </xdr:from>
        <xdr:to>
          <xdr:col>5</xdr:col>
          <xdr:colOff>228600</xdr:colOff>
          <xdr:row>195</xdr:row>
          <xdr:rowOff>165100</xdr:rowOff>
        </xdr:to>
        <xdr:sp macro="" textlink="">
          <xdr:nvSpPr>
            <xdr:cNvPr id="153772" name="Check Box 172" hidden="1">
              <a:extLst>
                <a:ext uri="{63B3BB69-23CF-44E3-9099-C40C66FF867C}">
                  <a14:compatExt spid="_x0000_s153772"/>
                </a:ext>
                <a:ext uri="{FF2B5EF4-FFF2-40B4-BE49-F238E27FC236}">
                  <a16:creationId xmlns:a16="http://schemas.microsoft.com/office/drawing/2014/main" id="{00000000-0008-0000-0E00-0000AC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195</xdr:row>
          <xdr:rowOff>152400</xdr:rowOff>
        </xdr:from>
        <xdr:to>
          <xdr:col>5</xdr:col>
          <xdr:colOff>228600</xdr:colOff>
          <xdr:row>196</xdr:row>
          <xdr:rowOff>165100</xdr:rowOff>
        </xdr:to>
        <xdr:sp macro="" textlink="">
          <xdr:nvSpPr>
            <xdr:cNvPr id="153773" name="Check Box 173" hidden="1">
              <a:extLst>
                <a:ext uri="{63B3BB69-23CF-44E3-9099-C40C66FF867C}">
                  <a14:compatExt spid="_x0000_s153773"/>
                </a:ext>
                <a:ext uri="{FF2B5EF4-FFF2-40B4-BE49-F238E27FC236}">
                  <a16:creationId xmlns:a16="http://schemas.microsoft.com/office/drawing/2014/main" id="{00000000-0008-0000-0E00-0000AD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196</xdr:row>
          <xdr:rowOff>152400</xdr:rowOff>
        </xdr:from>
        <xdr:to>
          <xdr:col>5</xdr:col>
          <xdr:colOff>228600</xdr:colOff>
          <xdr:row>197</xdr:row>
          <xdr:rowOff>165100</xdr:rowOff>
        </xdr:to>
        <xdr:sp macro="" textlink="">
          <xdr:nvSpPr>
            <xdr:cNvPr id="153774" name="Check Box 174" hidden="1">
              <a:extLst>
                <a:ext uri="{63B3BB69-23CF-44E3-9099-C40C66FF867C}">
                  <a14:compatExt spid="_x0000_s153774"/>
                </a:ext>
                <a:ext uri="{FF2B5EF4-FFF2-40B4-BE49-F238E27FC236}">
                  <a16:creationId xmlns:a16="http://schemas.microsoft.com/office/drawing/2014/main" id="{00000000-0008-0000-0E00-0000AE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197</xdr:row>
          <xdr:rowOff>152400</xdr:rowOff>
        </xdr:from>
        <xdr:to>
          <xdr:col>5</xdr:col>
          <xdr:colOff>228600</xdr:colOff>
          <xdr:row>198</xdr:row>
          <xdr:rowOff>165100</xdr:rowOff>
        </xdr:to>
        <xdr:sp macro="" textlink="">
          <xdr:nvSpPr>
            <xdr:cNvPr id="153775" name="Check Box 175" hidden="1">
              <a:extLst>
                <a:ext uri="{63B3BB69-23CF-44E3-9099-C40C66FF867C}">
                  <a14:compatExt spid="_x0000_s153775"/>
                </a:ext>
                <a:ext uri="{FF2B5EF4-FFF2-40B4-BE49-F238E27FC236}">
                  <a16:creationId xmlns:a16="http://schemas.microsoft.com/office/drawing/2014/main" id="{00000000-0008-0000-0E00-0000AF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69</xdr:row>
          <xdr:rowOff>190500</xdr:rowOff>
        </xdr:from>
        <xdr:to>
          <xdr:col>5</xdr:col>
          <xdr:colOff>228600</xdr:colOff>
          <xdr:row>71</xdr:row>
          <xdr:rowOff>19050</xdr:rowOff>
        </xdr:to>
        <xdr:sp macro="" textlink="">
          <xdr:nvSpPr>
            <xdr:cNvPr id="154133" name="Check Box 533" hidden="1">
              <a:extLst>
                <a:ext uri="{63B3BB69-23CF-44E3-9099-C40C66FF867C}">
                  <a14:compatExt spid="_x0000_s154133"/>
                </a:ext>
                <a:ext uri="{FF2B5EF4-FFF2-40B4-BE49-F238E27FC236}">
                  <a16:creationId xmlns:a16="http://schemas.microsoft.com/office/drawing/2014/main" id="{00000000-0008-0000-0E00-0000155A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76</xdr:row>
          <xdr:rowOff>152400</xdr:rowOff>
        </xdr:from>
        <xdr:to>
          <xdr:col>5</xdr:col>
          <xdr:colOff>228600</xdr:colOff>
          <xdr:row>77</xdr:row>
          <xdr:rowOff>177800</xdr:rowOff>
        </xdr:to>
        <xdr:sp macro="" textlink="">
          <xdr:nvSpPr>
            <xdr:cNvPr id="154134" name="Check Box 534" hidden="1">
              <a:extLst>
                <a:ext uri="{63B3BB69-23CF-44E3-9099-C40C66FF867C}">
                  <a14:compatExt spid="_x0000_s154134"/>
                </a:ext>
                <a:ext uri="{FF2B5EF4-FFF2-40B4-BE49-F238E27FC236}">
                  <a16:creationId xmlns:a16="http://schemas.microsoft.com/office/drawing/2014/main" id="{00000000-0008-0000-0E00-0000165A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75</xdr:row>
          <xdr:rowOff>165100</xdr:rowOff>
        </xdr:from>
        <xdr:to>
          <xdr:col>5</xdr:col>
          <xdr:colOff>228600</xdr:colOff>
          <xdr:row>76</xdr:row>
          <xdr:rowOff>190500</xdr:rowOff>
        </xdr:to>
        <xdr:sp macro="" textlink="">
          <xdr:nvSpPr>
            <xdr:cNvPr id="154136" name="Check Box 536" hidden="1">
              <a:extLst>
                <a:ext uri="{63B3BB69-23CF-44E3-9099-C40C66FF867C}">
                  <a14:compatExt spid="_x0000_s154136"/>
                </a:ext>
                <a:ext uri="{FF2B5EF4-FFF2-40B4-BE49-F238E27FC236}">
                  <a16:creationId xmlns:a16="http://schemas.microsoft.com/office/drawing/2014/main" id="{00000000-0008-0000-0E00-0000185A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241300</xdr:colOff>
          <xdr:row>12</xdr:row>
          <xdr:rowOff>184150</xdr:rowOff>
        </xdr:from>
        <xdr:to>
          <xdr:col>1</xdr:col>
          <xdr:colOff>514350</xdr:colOff>
          <xdr:row>13</xdr:row>
          <xdr:rowOff>184150</xdr:rowOff>
        </xdr:to>
        <xdr:sp macro="" textlink="">
          <xdr:nvSpPr>
            <xdr:cNvPr id="169985" name="Check Box 1" hidden="1">
              <a:extLst>
                <a:ext uri="{63B3BB69-23CF-44E3-9099-C40C66FF867C}">
                  <a14:compatExt spid="_x0000_s169985"/>
                </a:ext>
                <a:ext uri="{FF2B5EF4-FFF2-40B4-BE49-F238E27FC236}">
                  <a16:creationId xmlns:a16="http://schemas.microsoft.com/office/drawing/2014/main" id="{00000000-0008-0000-1700-000001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304800</xdr:colOff>
          <xdr:row>26</xdr:row>
          <xdr:rowOff>171450</xdr:rowOff>
        </xdr:from>
        <xdr:to>
          <xdr:col>1</xdr:col>
          <xdr:colOff>609600</xdr:colOff>
          <xdr:row>27</xdr:row>
          <xdr:rowOff>190500</xdr:rowOff>
        </xdr:to>
        <xdr:sp macro="" textlink="">
          <xdr:nvSpPr>
            <xdr:cNvPr id="169986" name="Check Box 2" hidden="1">
              <a:extLst>
                <a:ext uri="{63B3BB69-23CF-44E3-9099-C40C66FF867C}">
                  <a14:compatExt spid="_x0000_s169986"/>
                </a:ext>
                <a:ext uri="{FF2B5EF4-FFF2-40B4-BE49-F238E27FC236}">
                  <a16:creationId xmlns:a16="http://schemas.microsoft.com/office/drawing/2014/main" id="{00000000-0008-0000-1700-000002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279400</xdr:colOff>
          <xdr:row>14</xdr:row>
          <xdr:rowOff>184150</xdr:rowOff>
        </xdr:from>
        <xdr:to>
          <xdr:col>1</xdr:col>
          <xdr:colOff>565150</xdr:colOff>
          <xdr:row>15</xdr:row>
          <xdr:rowOff>190500</xdr:rowOff>
        </xdr:to>
        <xdr:sp macro="" textlink="">
          <xdr:nvSpPr>
            <xdr:cNvPr id="169987" name="Check Box 3" hidden="1">
              <a:extLst>
                <a:ext uri="{63B3BB69-23CF-44E3-9099-C40C66FF867C}">
                  <a14:compatExt spid="_x0000_s169987"/>
                </a:ext>
                <a:ext uri="{FF2B5EF4-FFF2-40B4-BE49-F238E27FC236}">
                  <a16:creationId xmlns:a16="http://schemas.microsoft.com/office/drawing/2014/main" id="{00000000-0008-0000-1700-000003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17</xdr:row>
          <xdr:rowOff>12700</xdr:rowOff>
        </xdr:from>
        <xdr:to>
          <xdr:col>1</xdr:col>
          <xdr:colOff>552450</xdr:colOff>
          <xdr:row>17</xdr:row>
          <xdr:rowOff>209550</xdr:rowOff>
        </xdr:to>
        <xdr:sp macro="" textlink="">
          <xdr:nvSpPr>
            <xdr:cNvPr id="169988" name="Check Box 4" hidden="1">
              <a:extLst>
                <a:ext uri="{63B3BB69-23CF-44E3-9099-C40C66FF867C}">
                  <a14:compatExt spid="_x0000_s169988"/>
                </a:ext>
                <a:ext uri="{FF2B5EF4-FFF2-40B4-BE49-F238E27FC236}">
                  <a16:creationId xmlns:a16="http://schemas.microsoft.com/office/drawing/2014/main" id="{00000000-0008-0000-1700-000004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24</xdr:row>
          <xdr:rowOff>171450</xdr:rowOff>
        </xdr:from>
        <xdr:to>
          <xdr:col>1</xdr:col>
          <xdr:colOff>571500</xdr:colOff>
          <xdr:row>25</xdr:row>
          <xdr:rowOff>171450</xdr:rowOff>
        </xdr:to>
        <xdr:sp macro="" textlink="">
          <xdr:nvSpPr>
            <xdr:cNvPr id="169989" name="Check Box 5" hidden="1">
              <a:extLst>
                <a:ext uri="{63B3BB69-23CF-44E3-9099-C40C66FF867C}">
                  <a14:compatExt spid="_x0000_s169989"/>
                </a:ext>
                <a:ext uri="{FF2B5EF4-FFF2-40B4-BE49-F238E27FC236}">
                  <a16:creationId xmlns:a16="http://schemas.microsoft.com/office/drawing/2014/main" id="{00000000-0008-0000-1700-000005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19</xdr:row>
          <xdr:rowOff>12700</xdr:rowOff>
        </xdr:from>
        <xdr:to>
          <xdr:col>1</xdr:col>
          <xdr:colOff>584200</xdr:colOff>
          <xdr:row>19</xdr:row>
          <xdr:rowOff>241300</xdr:rowOff>
        </xdr:to>
        <xdr:sp macro="" textlink="">
          <xdr:nvSpPr>
            <xdr:cNvPr id="169990" name="Check Box 6" hidden="1">
              <a:extLst>
                <a:ext uri="{63B3BB69-23CF-44E3-9099-C40C66FF867C}">
                  <a14:compatExt spid="_x0000_s169990"/>
                </a:ext>
                <a:ext uri="{FF2B5EF4-FFF2-40B4-BE49-F238E27FC236}">
                  <a16:creationId xmlns:a16="http://schemas.microsoft.com/office/drawing/2014/main" id="{00000000-0008-0000-1700-000006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21</xdr:row>
          <xdr:rowOff>12700</xdr:rowOff>
        </xdr:from>
        <xdr:to>
          <xdr:col>1</xdr:col>
          <xdr:colOff>590550</xdr:colOff>
          <xdr:row>21</xdr:row>
          <xdr:rowOff>209550</xdr:rowOff>
        </xdr:to>
        <xdr:sp macro="" textlink="">
          <xdr:nvSpPr>
            <xdr:cNvPr id="169991" name="Check Box 7" hidden="1">
              <a:extLst>
                <a:ext uri="{63B3BB69-23CF-44E3-9099-C40C66FF867C}">
                  <a14:compatExt spid="_x0000_s169991"/>
                </a:ext>
                <a:ext uri="{FF2B5EF4-FFF2-40B4-BE49-F238E27FC236}">
                  <a16:creationId xmlns:a16="http://schemas.microsoft.com/office/drawing/2014/main" id="{00000000-0008-0000-1700-000007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298450</xdr:colOff>
          <xdr:row>23</xdr:row>
          <xdr:rowOff>12700</xdr:rowOff>
        </xdr:from>
        <xdr:to>
          <xdr:col>1</xdr:col>
          <xdr:colOff>590550</xdr:colOff>
          <xdr:row>23</xdr:row>
          <xdr:rowOff>222250</xdr:rowOff>
        </xdr:to>
        <xdr:sp macro="" textlink="">
          <xdr:nvSpPr>
            <xdr:cNvPr id="169992" name="Check Box 8" hidden="1">
              <a:extLst>
                <a:ext uri="{63B3BB69-23CF-44E3-9099-C40C66FF867C}">
                  <a14:compatExt spid="_x0000_s169992"/>
                </a:ext>
                <a:ext uri="{FF2B5EF4-FFF2-40B4-BE49-F238E27FC236}">
                  <a16:creationId xmlns:a16="http://schemas.microsoft.com/office/drawing/2014/main" id="{00000000-0008-0000-1700-000008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133350</xdr:colOff>
          <xdr:row>4</xdr:row>
          <xdr:rowOff>190500</xdr:rowOff>
        </xdr:from>
        <xdr:to>
          <xdr:col>2</xdr:col>
          <xdr:colOff>438150</xdr:colOff>
          <xdr:row>6</xdr:row>
          <xdr:rowOff>19050</xdr:rowOff>
        </xdr:to>
        <xdr:sp macro="" textlink="">
          <xdr:nvSpPr>
            <xdr:cNvPr id="1028" name="UusiHakemus" hidden="1">
              <a:extLst>
                <a:ext uri="{63B3BB69-23CF-44E3-9099-C40C66FF867C}">
                  <a14:compatExt spid="_x0000_s1028"/>
                </a:ext>
                <a:ext uri="{FF2B5EF4-FFF2-40B4-BE49-F238E27FC236}">
                  <a16:creationId xmlns:a16="http://schemas.microsoft.com/office/drawing/2014/main" id="{00000000-0008-0000-02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5</xdr:row>
          <xdr:rowOff>0</xdr:rowOff>
        </xdr:from>
        <xdr:to>
          <xdr:col>8</xdr:col>
          <xdr:colOff>361950</xdr:colOff>
          <xdr:row>6</xdr:row>
          <xdr:rowOff>19050</xdr:rowOff>
        </xdr:to>
        <xdr:sp macro="" textlink="">
          <xdr:nvSpPr>
            <xdr:cNvPr id="1029" name="KorjattuHakemus"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400050</xdr:colOff>
          <xdr:row>25</xdr:row>
          <xdr:rowOff>184150</xdr:rowOff>
        </xdr:from>
        <xdr:to>
          <xdr:col>1</xdr:col>
          <xdr:colOff>685800</xdr:colOff>
          <xdr:row>27</xdr:row>
          <xdr:rowOff>0</xdr:rowOff>
        </xdr:to>
        <xdr:sp macro="" textlink="">
          <xdr:nvSpPr>
            <xdr:cNvPr id="1066" name="HaettuMuutaEUKYLLÄ" hidden="1">
              <a:extLst>
                <a:ext uri="{63B3BB69-23CF-44E3-9099-C40C66FF867C}">
                  <a14:compatExt spid="_x0000_s1066"/>
                </a:ext>
                <a:ext uri="{FF2B5EF4-FFF2-40B4-BE49-F238E27FC236}">
                  <a16:creationId xmlns:a16="http://schemas.microsoft.com/office/drawing/2014/main" id="{00000000-0008-0000-02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26</xdr:row>
          <xdr:rowOff>0</xdr:rowOff>
        </xdr:from>
        <xdr:to>
          <xdr:col>5</xdr:col>
          <xdr:colOff>133350</xdr:colOff>
          <xdr:row>27</xdr:row>
          <xdr:rowOff>19050</xdr:rowOff>
        </xdr:to>
        <xdr:sp macro="" textlink="">
          <xdr:nvSpPr>
            <xdr:cNvPr id="1067" name="HaettuMuutaEUEI" hidden="1">
              <a:extLst>
                <a:ext uri="{63B3BB69-23CF-44E3-9099-C40C66FF867C}">
                  <a14:compatExt spid="_x0000_s1067"/>
                </a:ext>
                <a:ext uri="{FF2B5EF4-FFF2-40B4-BE49-F238E27FC236}">
                  <a16:creationId xmlns:a16="http://schemas.microsoft.com/office/drawing/2014/main" id="{00000000-0008-0000-02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412750</xdr:colOff>
          <xdr:row>88</xdr:row>
          <xdr:rowOff>0</xdr:rowOff>
        </xdr:from>
        <xdr:to>
          <xdr:col>1</xdr:col>
          <xdr:colOff>704850</xdr:colOff>
          <xdr:row>89</xdr:row>
          <xdr:rowOff>19050</xdr:rowOff>
        </xdr:to>
        <xdr:sp macro="" textlink="">
          <xdr:nvSpPr>
            <xdr:cNvPr id="1083" name="SähköpostiosoitettaKYLLÄ" hidden="1">
              <a:extLst>
                <a:ext uri="{63B3BB69-23CF-44E3-9099-C40C66FF867C}">
                  <a14:compatExt spid="_x0000_s1083"/>
                </a:ext>
                <a:ext uri="{FF2B5EF4-FFF2-40B4-BE49-F238E27FC236}">
                  <a16:creationId xmlns:a16="http://schemas.microsoft.com/office/drawing/2014/main" id="{00000000-0008-0000-02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412750</xdr:colOff>
          <xdr:row>88</xdr:row>
          <xdr:rowOff>0</xdr:rowOff>
        </xdr:from>
        <xdr:to>
          <xdr:col>5</xdr:col>
          <xdr:colOff>285750</xdr:colOff>
          <xdr:row>89</xdr:row>
          <xdr:rowOff>19050</xdr:rowOff>
        </xdr:to>
        <xdr:sp macro="" textlink="">
          <xdr:nvSpPr>
            <xdr:cNvPr id="1084" name="SähköpostiosoitettaEI" hidden="1">
              <a:extLst>
                <a:ext uri="{63B3BB69-23CF-44E3-9099-C40C66FF867C}">
                  <a14:compatExt spid="_x0000_s1084"/>
                </a:ext>
                <a:ext uri="{FF2B5EF4-FFF2-40B4-BE49-F238E27FC236}">
                  <a16:creationId xmlns:a16="http://schemas.microsoft.com/office/drawing/2014/main" id="{00000000-0008-0000-02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412750</xdr:colOff>
          <xdr:row>96</xdr:row>
          <xdr:rowOff>190500</xdr:rowOff>
        </xdr:from>
        <xdr:to>
          <xdr:col>1</xdr:col>
          <xdr:colOff>704850</xdr:colOff>
          <xdr:row>98</xdr:row>
          <xdr:rowOff>19050</xdr:rowOff>
        </xdr:to>
        <xdr:sp macro="" textlink="">
          <xdr:nvSpPr>
            <xdr:cNvPr id="1087" name="SähköpostiosoitettaVaraEI" hidden="1">
              <a:extLst>
                <a:ext uri="{63B3BB69-23CF-44E3-9099-C40C66FF867C}">
                  <a14:compatExt spid="_x0000_s1087"/>
                </a:ext>
                <a:ext uri="{FF2B5EF4-FFF2-40B4-BE49-F238E27FC236}">
                  <a16:creationId xmlns:a16="http://schemas.microsoft.com/office/drawing/2014/main" id="{00000000-0008-0000-02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412750</xdr:colOff>
          <xdr:row>96</xdr:row>
          <xdr:rowOff>190500</xdr:rowOff>
        </xdr:from>
        <xdr:to>
          <xdr:col>5</xdr:col>
          <xdr:colOff>285750</xdr:colOff>
          <xdr:row>98</xdr:row>
          <xdr:rowOff>19050</xdr:rowOff>
        </xdr:to>
        <xdr:sp macro="" textlink="">
          <xdr:nvSpPr>
            <xdr:cNvPr id="1088" name="SähköpostiosoitettaVaraKYLLÄ" hidden="1">
              <a:extLst>
                <a:ext uri="{63B3BB69-23CF-44E3-9099-C40C66FF867C}">
                  <a14:compatExt spid="_x0000_s1088"/>
                </a:ext>
                <a:ext uri="{FF2B5EF4-FFF2-40B4-BE49-F238E27FC236}">
                  <a16:creationId xmlns:a16="http://schemas.microsoft.com/office/drawing/2014/main" id="{00000000-0008-0000-02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412750</xdr:colOff>
          <xdr:row>11</xdr:row>
          <xdr:rowOff>190500</xdr:rowOff>
        </xdr:from>
        <xdr:to>
          <xdr:col>1</xdr:col>
          <xdr:colOff>704850</xdr:colOff>
          <xdr:row>13</xdr:row>
          <xdr:rowOff>19050</xdr:rowOff>
        </xdr:to>
        <xdr:sp macro="" textlink="">
          <xdr:nvSpPr>
            <xdr:cNvPr id="1089" name="MyönnettuMuutaEUKYLLÄ" hidden="1">
              <a:extLst>
                <a:ext uri="{63B3BB69-23CF-44E3-9099-C40C66FF867C}">
                  <a14:compatExt spid="_x0000_s1089"/>
                </a:ext>
                <a:ext uri="{FF2B5EF4-FFF2-40B4-BE49-F238E27FC236}">
                  <a16:creationId xmlns:a16="http://schemas.microsoft.com/office/drawing/2014/main" id="{00000000-0008-0000-02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260350</xdr:colOff>
          <xdr:row>11</xdr:row>
          <xdr:rowOff>190500</xdr:rowOff>
        </xdr:from>
        <xdr:to>
          <xdr:col>5</xdr:col>
          <xdr:colOff>146050</xdr:colOff>
          <xdr:row>13</xdr:row>
          <xdr:rowOff>0</xdr:rowOff>
        </xdr:to>
        <xdr:sp macro="" textlink="">
          <xdr:nvSpPr>
            <xdr:cNvPr id="1090" name="MyönnettyMuutaEUEI" hidden="1">
              <a:extLst>
                <a:ext uri="{63B3BB69-23CF-44E3-9099-C40C66FF867C}">
                  <a14:compatExt spid="_x0000_s1090"/>
                </a:ext>
                <a:ext uri="{FF2B5EF4-FFF2-40B4-BE49-F238E27FC236}">
                  <a16:creationId xmlns:a16="http://schemas.microsoft.com/office/drawing/2014/main" id="{00000000-0008-0000-02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412750</xdr:colOff>
          <xdr:row>45</xdr:row>
          <xdr:rowOff>190500</xdr:rowOff>
        </xdr:from>
        <xdr:to>
          <xdr:col>1</xdr:col>
          <xdr:colOff>704850</xdr:colOff>
          <xdr:row>47</xdr:row>
          <xdr:rowOff>19050</xdr:rowOff>
        </xdr:to>
        <xdr:sp macro="" textlink="">
          <xdr:nvSpPr>
            <xdr:cNvPr id="1098" name="EUrahoitusKYLLÄ" hidden="1">
              <a:extLst>
                <a:ext uri="{63B3BB69-23CF-44E3-9099-C40C66FF867C}">
                  <a14:compatExt spid="_x0000_s1098"/>
                </a:ext>
                <a:ext uri="{FF2B5EF4-FFF2-40B4-BE49-F238E27FC236}">
                  <a16:creationId xmlns:a16="http://schemas.microsoft.com/office/drawing/2014/main" id="{00000000-0008-0000-02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260350</xdr:colOff>
          <xdr:row>45</xdr:row>
          <xdr:rowOff>190500</xdr:rowOff>
        </xdr:from>
        <xdr:to>
          <xdr:col>5</xdr:col>
          <xdr:colOff>146050</xdr:colOff>
          <xdr:row>47</xdr:row>
          <xdr:rowOff>0</xdr:rowOff>
        </xdr:to>
        <xdr:sp macro="" textlink="">
          <xdr:nvSpPr>
            <xdr:cNvPr id="1099" name="EUrahoitusEI" hidden="1">
              <a:extLst>
                <a:ext uri="{63B3BB69-23CF-44E3-9099-C40C66FF867C}">
                  <a14:compatExt spid="_x0000_s1099"/>
                </a:ext>
                <a:ext uri="{FF2B5EF4-FFF2-40B4-BE49-F238E27FC236}">
                  <a16:creationId xmlns:a16="http://schemas.microsoft.com/office/drawing/2014/main" id="{00000000-0008-0000-02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412750</xdr:colOff>
          <xdr:row>102</xdr:row>
          <xdr:rowOff>190500</xdr:rowOff>
        </xdr:from>
        <xdr:to>
          <xdr:col>1</xdr:col>
          <xdr:colOff>704850</xdr:colOff>
          <xdr:row>104</xdr:row>
          <xdr:rowOff>19050</xdr:rowOff>
        </xdr:to>
        <xdr:sp macro="" textlink="">
          <xdr:nvSpPr>
            <xdr:cNvPr id="1100" name="SiirronsaajatKYLLÄ" hidden="1">
              <a:extLst>
                <a:ext uri="{63B3BB69-23CF-44E3-9099-C40C66FF867C}">
                  <a14:compatExt spid="_x0000_s1100"/>
                </a:ext>
                <a:ext uri="{FF2B5EF4-FFF2-40B4-BE49-F238E27FC236}">
                  <a16:creationId xmlns:a16="http://schemas.microsoft.com/office/drawing/2014/main" id="{00000000-0008-0000-02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412750</xdr:colOff>
          <xdr:row>102</xdr:row>
          <xdr:rowOff>190500</xdr:rowOff>
        </xdr:from>
        <xdr:to>
          <xdr:col>5</xdr:col>
          <xdr:colOff>285750</xdr:colOff>
          <xdr:row>104</xdr:row>
          <xdr:rowOff>19050</xdr:rowOff>
        </xdr:to>
        <xdr:sp macro="" textlink="">
          <xdr:nvSpPr>
            <xdr:cNvPr id="1101" name="SiirronsaajatEI" hidden="1">
              <a:extLst>
                <a:ext uri="{63B3BB69-23CF-44E3-9099-C40C66FF867C}">
                  <a14:compatExt spid="_x0000_s1101"/>
                </a:ext>
                <a:ext uri="{FF2B5EF4-FFF2-40B4-BE49-F238E27FC236}">
                  <a16:creationId xmlns:a16="http://schemas.microsoft.com/office/drawing/2014/main" id="{00000000-0008-0000-02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412750</xdr:colOff>
          <xdr:row>127</xdr:row>
          <xdr:rowOff>190500</xdr:rowOff>
        </xdr:from>
        <xdr:to>
          <xdr:col>1</xdr:col>
          <xdr:colOff>704850</xdr:colOff>
          <xdr:row>129</xdr:row>
          <xdr:rowOff>19050</xdr:rowOff>
        </xdr:to>
        <xdr:sp macro="" textlink="">
          <xdr:nvSpPr>
            <xdr:cNvPr id="1102" name="YhteistyötahoKYLLÄ" hidden="1">
              <a:extLst>
                <a:ext uri="{63B3BB69-23CF-44E3-9099-C40C66FF867C}">
                  <a14:compatExt spid="_x0000_s1102"/>
                </a:ext>
                <a:ext uri="{FF2B5EF4-FFF2-40B4-BE49-F238E27FC236}">
                  <a16:creationId xmlns:a16="http://schemas.microsoft.com/office/drawing/2014/main" id="{00000000-0008-0000-02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412750</xdr:colOff>
          <xdr:row>127</xdr:row>
          <xdr:rowOff>190500</xdr:rowOff>
        </xdr:from>
        <xdr:to>
          <xdr:col>5</xdr:col>
          <xdr:colOff>285750</xdr:colOff>
          <xdr:row>129</xdr:row>
          <xdr:rowOff>19050</xdr:rowOff>
        </xdr:to>
        <xdr:sp macro="" textlink="">
          <xdr:nvSpPr>
            <xdr:cNvPr id="1103" name="YhteistyötahoEI" hidden="1">
              <a:extLst>
                <a:ext uri="{63B3BB69-23CF-44E3-9099-C40C66FF867C}">
                  <a14:compatExt spid="_x0000_s1103"/>
                </a:ext>
                <a:ext uri="{FF2B5EF4-FFF2-40B4-BE49-F238E27FC236}">
                  <a16:creationId xmlns:a16="http://schemas.microsoft.com/office/drawing/2014/main" id="{00000000-0008-0000-02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975360</xdr:colOff>
      <xdr:row>0</xdr:row>
      <xdr:rowOff>171450</xdr:rowOff>
    </xdr:from>
    <xdr:to>
      <xdr:col>7</xdr:col>
      <xdr:colOff>230505</xdr:colOff>
      <xdr:row>0</xdr:row>
      <xdr:rowOff>819069</xdr:rowOff>
    </xdr:to>
    <xdr:pic>
      <xdr:nvPicPr>
        <xdr:cNvPr id="20" name="Kuva 19">
          <a:extLst>
            <a:ext uri="{FF2B5EF4-FFF2-40B4-BE49-F238E27FC236}">
              <a16:creationId xmlns:a16="http://schemas.microsoft.com/office/drawing/2014/main" id="{00000000-0008-0000-0200-000014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0660"/>
        <a:stretch/>
      </xdr:blipFill>
      <xdr:spPr>
        <a:xfrm>
          <a:off x="2223135" y="171450"/>
          <a:ext cx="2788920" cy="647619"/>
        </a:xfrm>
        <a:prstGeom prst="rect">
          <a:avLst/>
        </a:prstGeom>
      </xdr:spPr>
    </xdr:pic>
    <xdr:clientData/>
  </xdr:twoCellAnchor>
  <xdr:twoCellAnchor editAs="oneCell">
    <xdr:from>
      <xdr:col>1</xdr:col>
      <xdr:colOff>9525</xdr:colOff>
      <xdr:row>0</xdr:row>
      <xdr:rowOff>190500</xdr:rowOff>
    </xdr:from>
    <xdr:to>
      <xdr:col>2</xdr:col>
      <xdr:colOff>744474</xdr:colOff>
      <xdr:row>0</xdr:row>
      <xdr:rowOff>842772</xdr:rowOff>
    </xdr:to>
    <xdr:pic>
      <xdr:nvPicPr>
        <xdr:cNvPr id="21" name="Kuva 20">
          <a:extLst>
            <a:ext uri="{FF2B5EF4-FFF2-40B4-BE49-F238E27FC236}">
              <a16:creationId xmlns:a16="http://schemas.microsoft.com/office/drawing/2014/main" id="{00000000-0008-0000-0200-00001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190500"/>
          <a:ext cx="1658874" cy="65227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146050</xdr:colOff>
          <xdr:row>9</xdr:row>
          <xdr:rowOff>190500</xdr:rowOff>
        </xdr:from>
        <xdr:to>
          <xdr:col>3</xdr:col>
          <xdr:colOff>0</xdr:colOff>
          <xdr:row>10</xdr:row>
          <xdr:rowOff>209550</xdr:rowOff>
        </xdr:to>
        <xdr:sp macro="" textlink="">
          <xdr:nvSpPr>
            <xdr:cNvPr id="34821" name="Kotouttamistoimenpiteet" hidden="1">
              <a:extLst>
                <a:ext uri="{63B3BB69-23CF-44E3-9099-C40C66FF867C}">
                  <a14:compatExt spid="_x0000_s34821"/>
                </a:ext>
                <a:ext uri="{FF2B5EF4-FFF2-40B4-BE49-F238E27FC236}">
                  <a16:creationId xmlns:a16="http://schemas.microsoft.com/office/drawing/2014/main" id="{00000000-0008-0000-0600-00000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146050</xdr:colOff>
          <xdr:row>11</xdr:row>
          <xdr:rowOff>190500</xdr:rowOff>
        </xdr:from>
        <xdr:to>
          <xdr:col>3</xdr:col>
          <xdr:colOff>0</xdr:colOff>
          <xdr:row>13</xdr:row>
          <xdr:rowOff>19050</xdr:rowOff>
        </xdr:to>
        <xdr:sp macro="" textlink="">
          <xdr:nvSpPr>
            <xdr:cNvPr id="34847" name="Säilöönoton vaihtoehdot" hidden="1">
              <a:extLst>
                <a:ext uri="{63B3BB69-23CF-44E3-9099-C40C66FF867C}">
                  <a14:compatExt spid="_x0000_s34847"/>
                </a:ext>
                <a:ext uri="{FF2B5EF4-FFF2-40B4-BE49-F238E27FC236}">
                  <a16:creationId xmlns:a16="http://schemas.microsoft.com/office/drawing/2014/main" id="{00000000-0008-0000-0600-00001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146050</xdr:colOff>
          <xdr:row>13</xdr:row>
          <xdr:rowOff>190500</xdr:rowOff>
        </xdr:from>
        <xdr:to>
          <xdr:col>3</xdr:col>
          <xdr:colOff>0</xdr:colOff>
          <xdr:row>15</xdr:row>
          <xdr:rowOff>19050</xdr:rowOff>
        </xdr:to>
        <xdr:sp macro="" textlink="">
          <xdr:nvSpPr>
            <xdr:cNvPr id="34848" name="Vapaaehtoinen paluu" hidden="1">
              <a:extLst>
                <a:ext uri="{63B3BB69-23CF-44E3-9099-C40C66FF867C}">
                  <a14:compatExt spid="_x0000_s34848"/>
                </a:ext>
                <a:ext uri="{FF2B5EF4-FFF2-40B4-BE49-F238E27FC236}">
                  <a16:creationId xmlns:a16="http://schemas.microsoft.com/office/drawing/2014/main" id="{00000000-0008-0000-0600-000020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146050</xdr:colOff>
          <xdr:row>15</xdr:row>
          <xdr:rowOff>190500</xdr:rowOff>
        </xdr:from>
        <xdr:to>
          <xdr:col>3</xdr:col>
          <xdr:colOff>0</xdr:colOff>
          <xdr:row>16</xdr:row>
          <xdr:rowOff>209550</xdr:rowOff>
        </xdr:to>
        <xdr:sp macro="" textlink="">
          <xdr:nvSpPr>
            <xdr:cNvPr id="34849" name="Haavoittuvassa asemassa" hidden="1">
              <a:extLst>
                <a:ext uri="{63B3BB69-23CF-44E3-9099-C40C66FF867C}">
                  <a14:compatExt spid="_x0000_s34849"/>
                </a:ext>
                <a:ext uri="{FF2B5EF4-FFF2-40B4-BE49-F238E27FC236}">
                  <a16:creationId xmlns:a16="http://schemas.microsoft.com/office/drawing/2014/main" id="{00000000-0008-0000-0600-00002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146050</xdr:colOff>
          <xdr:row>17</xdr:row>
          <xdr:rowOff>190500</xdr:rowOff>
        </xdr:from>
        <xdr:to>
          <xdr:col>3</xdr:col>
          <xdr:colOff>0</xdr:colOff>
          <xdr:row>19</xdr:row>
          <xdr:rowOff>19050</xdr:rowOff>
        </xdr:to>
        <xdr:sp macro="" textlink="">
          <xdr:nvSpPr>
            <xdr:cNvPr id="34851" name="Eivät liity mihinkään näistä" hidden="1">
              <a:extLst>
                <a:ext uri="{63B3BB69-23CF-44E3-9099-C40C66FF867C}">
                  <a14:compatExt spid="_x0000_s34851"/>
                </a:ext>
                <a:ext uri="{FF2B5EF4-FFF2-40B4-BE49-F238E27FC236}">
                  <a16:creationId xmlns:a16="http://schemas.microsoft.com/office/drawing/2014/main" id="{00000000-0008-0000-0600-00002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142</xdr:row>
          <xdr:rowOff>133350</xdr:rowOff>
        </xdr:from>
        <xdr:to>
          <xdr:col>1</xdr:col>
          <xdr:colOff>304800</xdr:colOff>
          <xdr:row>143</xdr:row>
          <xdr:rowOff>171450</xdr:rowOff>
        </xdr:to>
        <xdr:sp macro="" textlink="">
          <xdr:nvSpPr>
            <xdr:cNvPr id="29697" name="Check Box 1" hidden="1">
              <a:extLst>
                <a:ext uri="{63B3BB69-23CF-44E3-9099-C40C66FF867C}">
                  <a14:compatExt spid="_x0000_s29697"/>
                </a:ext>
                <a:ext uri="{FF2B5EF4-FFF2-40B4-BE49-F238E27FC236}">
                  <a16:creationId xmlns:a16="http://schemas.microsoft.com/office/drawing/2014/main" id="{00000000-0008-0000-0800-00000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143</xdr:row>
          <xdr:rowOff>133350</xdr:rowOff>
        </xdr:from>
        <xdr:to>
          <xdr:col>1</xdr:col>
          <xdr:colOff>304800</xdr:colOff>
          <xdr:row>144</xdr:row>
          <xdr:rowOff>171450</xdr:rowOff>
        </xdr:to>
        <xdr:sp macro="" textlink="">
          <xdr:nvSpPr>
            <xdr:cNvPr id="29698" name="Check Box 2" hidden="1">
              <a:extLst>
                <a:ext uri="{63B3BB69-23CF-44E3-9099-C40C66FF867C}">
                  <a14:compatExt spid="_x0000_s29698"/>
                </a:ext>
                <a:ext uri="{FF2B5EF4-FFF2-40B4-BE49-F238E27FC236}">
                  <a16:creationId xmlns:a16="http://schemas.microsoft.com/office/drawing/2014/main" id="{00000000-0008-0000-0800-00000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147</xdr:row>
          <xdr:rowOff>133350</xdr:rowOff>
        </xdr:from>
        <xdr:to>
          <xdr:col>1</xdr:col>
          <xdr:colOff>323850</xdr:colOff>
          <xdr:row>148</xdr:row>
          <xdr:rowOff>171450</xdr:rowOff>
        </xdr:to>
        <xdr:sp macro="" textlink="">
          <xdr:nvSpPr>
            <xdr:cNvPr id="29699" name="Check Box 3" hidden="1">
              <a:extLst>
                <a:ext uri="{63B3BB69-23CF-44E3-9099-C40C66FF867C}">
                  <a14:compatExt spid="_x0000_s29699"/>
                </a:ext>
                <a:ext uri="{FF2B5EF4-FFF2-40B4-BE49-F238E27FC236}">
                  <a16:creationId xmlns:a16="http://schemas.microsoft.com/office/drawing/2014/main" id="{00000000-0008-0000-0800-00000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145</xdr:row>
          <xdr:rowOff>133350</xdr:rowOff>
        </xdr:from>
        <xdr:to>
          <xdr:col>1</xdr:col>
          <xdr:colOff>304800</xdr:colOff>
          <xdr:row>146</xdr:row>
          <xdr:rowOff>171450</xdr:rowOff>
        </xdr:to>
        <xdr:sp macro="" textlink="">
          <xdr:nvSpPr>
            <xdr:cNvPr id="29700" name="Check Box 4" hidden="1">
              <a:extLst>
                <a:ext uri="{63B3BB69-23CF-44E3-9099-C40C66FF867C}">
                  <a14:compatExt spid="_x0000_s29700"/>
                </a:ext>
                <a:ext uri="{FF2B5EF4-FFF2-40B4-BE49-F238E27FC236}">
                  <a16:creationId xmlns:a16="http://schemas.microsoft.com/office/drawing/2014/main" id="{00000000-0008-0000-0800-00000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148</xdr:row>
          <xdr:rowOff>133350</xdr:rowOff>
        </xdr:from>
        <xdr:to>
          <xdr:col>1</xdr:col>
          <xdr:colOff>323850</xdr:colOff>
          <xdr:row>149</xdr:row>
          <xdr:rowOff>171450</xdr:rowOff>
        </xdr:to>
        <xdr:sp macro="" textlink="">
          <xdr:nvSpPr>
            <xdr:cNvPr id="29701" name="Check Box 5" hidden="1">
              <a:extLst>
                <a:ext uri="{63B3BB69-23CF-44E3-9099-C40C66FF867C}">
                  <a14:compatExt spid="_x0000_s29701"/>
                </a:ext>
                <a:ext uri="{FF2B5EF4-FFF2-40B4-BE49-F238E27FC236}">
                  <a16:creationId xmlns:a16="http://schemas.microsoft.com/office/drawing/2014/main" id="{00000000-0008-0000-0800-00000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152</xdr:row>
          <xdr:rowOff>133350</xdr:rowOff>
        </xdr:from>
        <xdr:to>
          <xdr:col>1</xdr:col>
          <xdr:colOff>323850</xdr:colOff>
          <xdr:row>153</xdr:row>
          <xdr:rowOff>171450</xdr:rowOff>
        </xdr:to>
        <xdr:sp macro="" textlink="">
          <xdr:nvSpPr>
            <xdr:cNvPr id="29702" name="Check Box 6" hidden="1">
              <a:extLst>
                <a:ext uri="{63B3BB69-23CF-44E3-9099-C40C66FF867C}">
                  <a14:compatExt spid="_x0000_s29702"/>
                </a:ext>
                <a:ext uri="{FF2B5EF4-FFF2-40B4-BE49-F238E27FC236}">
                  <a16:creationId xmlns:a16="http://schemas.microsoft.com/office/drawing/2014/main" id="{00000000-0008-0000-0800-00000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151</xdr:row>
          <xdr:rowOff>133350</xdr:rowOff>
        </xdr:from>
        <xdr:to>
          <xdr:col>1</xdr:col>
          <xdr:colOff>323850</xdr:colOff>
          <xdr:row>152</xdr:row>
          <xdr:rowOff>171450</xdr:rowOff>
        </xdr:to>
        <xdr:sp macro="" textlink="">
          <xdr:nvSpPr>
            <xdr:cNvPr id="29703" name="Check Box 7" hidden="1">
              <a:extLst>
                <a:ext uri="{63B3BB69-23CF-44E3-9099-C40C66FF867C}">
                  <a14:compatExt spid="_x0000_s29703"/>
                </a:ext>
                <a:ext uri="{FF2B5EF4-FFF2-40B4-BE49-F238E27FC236}">
                  <a16:creationId xmlns:a16="http://schemas.microsoft.com/office/drawing/2014/main" id="{00000000-0008-0000-0800-00000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144</xdr:row>
          <xdr:rowOff>133350</xdr:rowOff>
        </xdr:from>
        <xdr:to>
          <xdr:col>1</xdr:col>
          <xdr:colOff>323850</xdr:colOff>
          <xdr:row>145</xdr:row>
          <xdr:rowOff>152400</xdr:rowOff>
        </xdr:to>
        <xdr:sp macro="" textlink="">
          <xdr:nvSpPr>
            <xdr:cNvPr id="29704" name="Check Box 8" hidden="1">
              <a:extLst>
                <a:ext uri="{63B3BB69-23CF-44E3-9099-C40C66FF867C}">
                  <a14:compatExt spid="_x0000_s29704"/>
                </a:ext>
                <a:ext uri="{FF2B5EF4-FFF2-40B4-BE49-F238E27FC236}">
                  <a16:creationId xmlns:a16="http://schemas.microsoft.com/office/drawing/2014/main" id="{00000000-0008-0000-0800-00000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150</xdr:row>
          <xdr:rowOff>133350</xdr:rowOff>
        </xdr:from>
        <xdr:to>
          <xdr:col>1</xdr:col>
          <xdr:colOff>323850</xdr:colOff>
          <xdr:row>151</xdr:row>
          <xdr:rowOff>171450</xdr:rowOff>
        </xdr:to>
        <xdr:sp macro="" textlink="">
          <xdr:nvSpPr>
            <xdr:cNvPr id="29705" name="Check Box 9" hidden="1">
              <a:extLst>
                <a:ext uri="{63B3BB69-23CF-44E3-9099-C40C66FF867C}">
                  <a14:compatExt spid="_x0000_s29705"/>
                </a:ext>
                <a:ext uri="{FF2B5EF4-FFF2-40B4-BE49-F238E27FC236}">
                  <a16:creationId xmlns:a16="http://schemas.microsoft.com/office/drawing/2014/main" id="{00000000-0008-0000-0800-00000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107950</xdr:colOff>
          <xdr:row>64</xdr:row>
          <xdr:rowOff>171450</xdr:rowOff>
        </xdr:from>
        <xdr:to>
          <xdr:col>11</xdr:col>
          <xdr:colOff>412750</xdr:colOff>
          <xdr:row>65</xdr:row>
          <xdr:rowOff>184150</xdr:rowOff>
        </xdr:to>
        <xdr:sp macro="" textlink="">
          <xdr:nvSpPr>
            <xdr:cNvPr id="119809" name="Check Box 1" hidden="1">
              <a:extLst>
                <a:ext uri="{63B3BB69-23CF-44E3-9099-C40C66FF867C}">
                  <a14:compatExt spid="_x0000_s119809"/>
                </a:ext>
                <a:ext uri="{FF2B5EF4-FFF2-40B4-BE49-F238E27FC236}">
                  <a16:creationId xmlns:a16="http://schemas.microsoft.com/office/drawing/2014/main" id="{00000000-0008-0000-0900-000001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152400</xdr:colOff>
          <xdr:row>75</xdr:row>
          <xdr:rowOff>152400</xdr:rowOff>
        </xdr:from>
        <xdr:to>
          <xdr:col>9</xdr:col>
          <xdr:colOff>457200</xdr:colOff>
          <xdr:row>76</xdr:row>
          <xdr:rowOff>171450</xdr:rowOff>
        </xdr:to>
        <xdr:sp macro="" textlink="">
          <xdr:nvSpPr>
            <xdr:cNvPr id="120834" name="Check Box 2" hidden="1">
              <a:extLst>
                <a:ext uri="{63B3BB69-23CF-44E3-9099-C40C66FF867C}">
                  <a14:compatExt spid="_x0000_s120834"/>
                </a:ext>
                <a:ext uri="{FF2B5EF4-FFF2-40B4-BE49-F238E27FC236}">
                  <a16:creationId xmlns:a16="http://schemas.microsoft.com/office/drawing/2014/main" id="{00000000-0008-0000-0A00-000002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152400</xdr:colOff>
          <xdr:row>43</xdr:row>
          <xdr:rowOff>152400</xdr:rowOff>
        </xdr:from>
        <xdr:to>
          <xdr:col>9</xdr:col>
          <xdr:colOff>457200</xdr:colOff>
          <xdr:row>44</xdr:row>
          <xdr:rowOff>171450</xdr:rowOff>
        </xdr:to>
        <xdr:sp macro="" textlink="">
          <xdr:nvSpPr>
            <xdr:cNvPr id="121857" name="Check Box 1" hidden="1">
              <a:extLst>
                <a:ext uri="{63B3BB69-23CF-44E3-9099-C40C66FF867C}">
                  <a14:compatExt spid="_x0000_s121857"/>
                </a:ext>
                <a:ext uri="{FF2B5EF4-FFF2-40B4-BE49-F238E27FC236}">
                  <a16:creationId xmlns:a16="http://schemas.microsoft.com/office/drawing/2014/main" id="{00000000-0008-0000-0B00-000001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43</xdr:row>
          <xdr:rowOff>152400</xdr:rowOff>
        </xdr:from>
        <xdr:to>
          <xdr:col>9</xdr:col>
          <xdr:colOff>457200</xdr:colOff>
          <xdr:row>44</xdr:row>
          <xdr:rowOff>171450</xdr:rowOff>
        </xdr:to>
        <xdr:sp macro="" textlink="">
          <xdr:nvSpPr>
            <xdr:cNvPr id="121858" name="Check Box 2" hidden="1">
              <a:extLst>
                <a:ext uri="{63B3BB69-23CF-44E3-9099-C40C66FF867C}">
                  <a14:compatExt spid="_x0000_s121858"/>
                </a:ext>
                <a:ext uri="{FF2B5EF4-FFF2-40B4-BE49-F238E27FC236}">
                  <a16:creationId xmlns:a16="http://schemas.microsoft.com/office/drawing/2014/main" id="{00000000-0008-0000-0B00-000002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152400</xdr:colOff>
          <xdr:row>32</xdr:row>
          <xdr:rowOff>152400</xdr:rowOff>
        </xdr:from>
        <xdr:to>
          <xdr:col>9</xdr:col>
          <xdr:colOff>457200</xdr:colOff>
          <xdr:row>33</xdr:row>
          <xdr:rowOff>177800</xdr:rowOff>
        </xdr:to>
        <xdr:sp macro="" textlink="">
          <xdr:nvSpPr>
            <xdr:cNvPr id="122881" name="Check Box 1" hidden="1">
              <a:extLst>
                <a:ext uri="{63B3BB69-23CF-44E3-9099-C40C66FF867C}">
                  <a14:compatExt spid="_x0000_s122881"/>
                </a:ext>
                <a:ext uri="{FF2B5EF4-FFF2-40B4-BE49-F238E27FC236}">
                  <a16:creationId xmlns:a16="http://schemas.microsoft.com/office/drawing/2014/main" id="{00000000-0008-0000-0C00-000001E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336550</xdr:colOff>
          <xdr:row>8</xdr:row>
          <xdr:rowOff>0</xdr:rowOff>
        </xdr:from>
        <xdr:to>
          <xdr:col>2</xdr:col>
          <xdr:colOff>647700</xdr:colOff>
          <xdr:row>8</xdr:row>
          <xdr:rowOff>247650</xdr:rowOff>
        </xdr:to>
        <xdr:sp macro="" textlink="">
          <xdr:nvSpPr>
            <xdr:cNvPr id="149505" name="Check Box 1" hidden="1">
              <a:extLst>
                <a:ext uri="{63B3BB69-23CF-44E3-9099-C40C66FF867C}">
                  <a14:compatExt spid="_x0000_s149505"/>
                </a:ext>
                <a:ext uri="{FF2B5EF4-FFF2-40B4-BE49-F238E27FC236}">
                  <a16:creationId xmlns:a16="http://schemas.microsoft.com/office/drawing/2014/main" id="{00000000-0008-0000-0D00-000001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harepoint.tuve.fi/sm/EUSA/Jaetut%20asiakirjat/Lomakepohjat/Valmiit%20hakemuslomakkeet/Julkaisuvalmiit/AMIF%20hankeavustus%2040%20prosentin%20kustannusmall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harepoint.tuve.fi/sm/EUSA/Jaetut%20asiakirjat/Lomakepohjat/ISF/ISF%20hankeavustus%20hankinta%201%20prosentin%20kustannusmall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tiedot (piiloon)"/>
      <sheetName val="Aloita tästä"/>
      <sheetName val="Hakijan tiedot"/>
      <sheetName val="3v EU-rahoitus"/>
      <sheetName val="Siirron saajat"/>
      <sheetName val="Yhteistyötahot"/>
      <sheetName val="Suunnitelma"/>
      <sheetName val="Aikataulu"/>
      <sheetName val="Toimien tyypit ja teemat"/>
      <sheetName val="Indikaattorit ET 1"/>
      <sheetName val="Indikaattorit ET 2"/>
      <sheetName val="Indikaattorit ET 3"/>
      <sheetName val="Indikaattorit ET 4"/>
      <sheetName val="Horisont. periaatteet"/>
      <sheetName val="Hankinta"/>
      <sheetName val="Budjetin perustiedot"/>
      <sheetName val="Palkkakust. yksikkökustannukset"/>
      <sheetName val="Tosiasiallinen palkkakust."/>
      <sheetName val="Muut henkilöstökustannukset"/>
      <sheetName val="Hankkeen kustannukset"/>
      <sheetName val="Rahoitus"/>
      <sheetName val="EU-rahoitusosuus"/>
      <sheetName val="Ennakot"/>
      <sheetName val="Allekirjoitu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oita tästä"/>
      <sheetName val="Metatiedot (piiloon)"/>
      <sheetName val="Hakijan tiedot"/>
      <sheetName val="3v EU-rahoitus"/>
      <sheetName val="Siirron saajat"/>
      <sheetName val="Yhteistyötahot"/>
      <sheetName val="Suunnitelma"/>
      <sheetName val="Aikataulu"/>
      <sheetName val="Toimien tyypit ja teemat"/>
      <sheetName val="Indikaattorit ET 1"/>
      <sheetName val="Indikaattorit ET 2"/>
      <sheetName val="Indikaattorit ET 3"/>
      <sheetName val="Horisont. periaatteet"/>
      <sheetName val="Hankinta"/>
      <sheetName val="Budjetin perustiedot"/>
      <sheetName val="Ostopalvelut"/>
      <sheetName val="Käyttö- ja kiinteä omaisuus"/>
      <sheetName val="Muut hankekustannukset"/>
      <sheetName val="Hankkeen kustannukset"/>
      <sheetName val="Rahoitus"/>
      <sheetName val="EU-rahoitusosuus"/>
      <sheetName val="Ennakot"/>
      <sheetName val="Allekirjoitu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_Erityistavoitteet" displayName="T_Erityistavoitteet" ref="F4:F7" headerRowCount="0" totalsRowShown="0" headerRowDxfId="9" dataDxfId="8">
  <tableColumns count="1">
    <tableColumn id="1" xr3:uid="{00000000-0010-0000-0000-000001000000}" name="Erityistavoite" headerRowDxfId="7" dataDxfId="6"/>
  </tableColumns>
  <tableStyleInfo name="TableStyleLight15"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_kustannusmallit" displayName="T_kustannusmallit" ref="N4:N6" headerRowCount="0" totalsRowShown="0" headerRowDxfId="5" dataDxfId="4">
  <tableColumns count="1">
    <tableColumn id="1" xr3:uid="{00000000-0010-0000-0100-000001000000}" name="T_kustannusmallit" headerRowDxfId="3" dataDxfId="2"/>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EUSA">
      <a:dk1>
        <a:sysClr val="windowText" lastClr="000000"/>
      </a:dk1>
      <a:lt1>
        <a:srgbClr val="FFFFFF"/>
      </a:lt1>
      <a:dk2>
        <a:srgbClr val="003399"/>
      </a:dk2>
      <a:lt2>
        <a:srgbClr val="FFFFFF"/>
      </a:lt2>
      <a:accent1>
        <a:srgbClr val="3398CC"/>
      </a:accent1>
      <a:accent2>
        <a:srgbClr val="99CBE5"/>
      </a:accent2>
      <a:accent3>
        <a:srgbClr val="CAE4F2"/>
      </a:accent3>
      <a:accent4>
        <a:srgbClr val="E5F2F8"/>
      </a:accent4>
      <a:accent5>
        <a:srgbClr val="BBBBBB"/>
      </a:accent5>
      <a:accent6>
        <a:srgbClr val="D52A2D"/>
      </a:accent6>
      <a:hlink>
        <a:srgbClr val="000000"/>
      </a:hlink>
      <a:folHlink>
        <a:srgbClr val="000000"/>
      </a:folHlink>
    </a:clrScheme>
    <a:fontScheme name="AMIF">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12.bin"/><Relationship Id="rId4" Type="http://schemas.openxmlformats.org/officeDocument/2006/relationships/ctrlProp" Target="../ctrlProps/ctrlProp31.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13.bin"/><Relationship Id="rId4" Type="http://schemas.openxmlformats.org/officeDocument/2006/relationships/ctrlProp" Target="../ctrlProps/ctrlProp32.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14.bin"/><Relationship Id="rId5" Type="http://schemas.openxmlformats.org/officeDocument/2006/relationships/ctrlProp" Target="../ctrlProps/ctrlProp34.xml"/><Relationship Id="rId4" Type="http://schemas.openxmlformats.org/officeDocument/2006/relationships/ctrlProp" Target="../ctrlProps/ctrlProp33.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15.bin"/><Relationship Id="rId4" Type="http://schemas.openxmlformats.org/officeDocument/2006/relationships/ctrlProp" Target="../ctrlProps/ctrlProp3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16.bin"/><Relationship Id="rId4" Type="http://schemas.openxmlformats.org/officeDocument/2006/relationships/ctrlProp" Target="../ctrlProps/ctrlProp36.xml"/></Relationships>
</file>

<file path=xl/worksheets/_rels/sheet15.xml.rels><?xml version="1.0" encoding="UTF-8" standalone="yes"?>
<Relationships xmlns="http://schemas.openxmlformats.org/package/2006/relationships"><Relationship Id="rId26" Type="http://schemas.openxmlformats.org/officeDocument/2006/relationships/ctrlProp" Target="../ctrlProps/ctrlProp59.xml"/><Relationship Id="rId117" Type="http://schemas.openxmlformats.org/officeDocument/2006/relationships/ctrlProp" Target="../ctrlProps/ctrlProp150.xml"/><Relationship Id="rId21" Type="http://schemas.openxmlformats.org/officeDocument/2006/relationships/ctrlProp" Target="../ctrlProps/ctrlProp54.xml"/><Relationship Id="rId42" Type="http://schemas.openxmlformats.org/officeDocument/2006/relationships/ctrlProp" Target="../ctrlProps/ctrlProp75.xml"/><Relationship Id="rId47" Type="http://schemas.openxmlformats.org/officeDocument/2006/relationships/ctrlProp" Target="../ctrlProps/ctrlProp80.xml"/><Relationship Id="rId63" Type="http://schemas.openxmlformats.org/officeDocument/2006/relationships/ctrlProp" Target="../ctrlProps/ctrlProp96.xml"/><Relationship Id="rId68" Type="http://schemas.openxmlformats.org/officeDocument/2006/relationships/ctrlProp" Target="../ctrlProps/ctrlProp101.xml"/><Relationship Id="rId84" Type="http://schemas.openxmlformats.org/officeDocument/2006/relationships/ctrlProp" Target="../ctrlProps/ctrlProp117.xml"/><Relationship Id="rId89" Type="http://schemas.openxmlformats.org/officeDocument/2006/relationships/ctrlProp" Target="../ctrlProps/ctrlProp122.xml"/><Relationship Id="rId112" Type="http://schemas.openxmlformats.org/officeDocument/2006/relationships/ctrlProp" Target="../ctrlProps/ctrlProp145.xml"/><Relationship Id="rId133" Type="http://schemas.openxmlformats.org/officeDocument/2006/relationships/ctrlProp" Target="../ctrlProps/ctrlProp166.xml"/><Relationship Id="rId138" Type="http://schemas.openxmlformats.org/officeDocument/2006/relationships/ctrlProp" Target="../ctrlProps/ctrlProp171.xml"/><Relationship Id="rId154" Type="http://schemas.openxmlformats.org/officeDocument/2006/relationships/ctrlProp" Target="../ctrlProps/ctrlProp187.xml"/><Relationship Id="rId159" Type="http://schemas.openxmlformats.org/officeDocument/2006/relationships/ctrlProp" Target="../ctrlProps/ctrlProp192.xml"/><Relationship Id="rId16" Type="http://schemas.openxmlformats.org/officeDocument/2006/relationships/ctrlProp" Target="../ctrlProps/ctrlProp49.xml"/><Relationship Id="rId107" Type="http://schemas.openxmlformats.org/officeDocument/2006/relationships/ctrlProp" Target="../ctrlProps/ctrlProp140.xml"/><Relationship Id="rId11" Type="http://schemas.openxmlformats.org/officeDocument/2006/relationships/ctrlProp" Target="../ctrlProps/ctrlProp44.xml"/><Relationship Id="rId32" Type="http://schemas.openxmlformats.org/officeDocument/2006/relationships/ctrlProp" Target="../ctrlProps/ctrlProp65.xml"/><Relationship Id="rId37" Type="http://schemas.openxmlformats.org/officeDocument/2006/relationships/ctrlProp" Target="../ctrlProps/ctrlProp70.xml"/><Relationship Id="rId53" Type="http://schemas.openxmlformats.org/officeDocument/2006/relationships/ctrlProp" Target="../ctrlProps/ctrlProp86.xml"/><Relationship Id="rId58" Type="http://schemas.openxmlformats.org/officeDocument/2006/relationships/ctrlProp" Target="../ctrlProps/ctrlProp91.xml"/><Relationship Id="rId74" Type="http://schemas.openxmlformats.org/officeDocument/2006/relationships/ctrlProp" Target="../ctrlProps/ctrlProp107.xml"/><Relationship Id="rId79" Type="http://schemas.openxmlformats.org/officeDocument/2006/relationships/ctrlProp" Target="../ctrlProps/ctrlProp112.xml"/><Relationship Id="rId102" Type="http://schemas.openxmlformats.org/officeDocument/2006/relationships/ctrlProp" Target="../ctrlProps/ctrlProp135.xml"/><Relationship Id="rId123" Type="http://schemas.openxmlformats.org/officeDocument/2006/relationships/ctrlProp" Target="../ctrlProps/ctrlProp156.xml"/><Relationship Id="rId128" Type="http://schemas.openxmlformats.org/officeDocument/2006/relationships/ctrlProp" Target="../ctrlProps/ctrlProp161.xml"/><Relationship Id="rId144" Type="http://schemas.openxmlformats.org/officeDocument/2006/relationships/ctrlProp" Target="../ctrlProps/ctrlProp177.xml"/><Relationship Id="rId149" Type="http://schemas.openxmlformats.org/officeDocument/2006/relationships/ctrlProp" Target="../ctrlProps/ctrlProp182.xml"/><Relationship Id="rId5" Type="http://schemas.openxmlformats.org/officeDocument/2006/relationships/ctrlProp" Target="../ctrlProps/ctrlProp38.xml"/><Relationship Id="rId90" Type="http://schemas.openxmlformats.org/officeDocument/2006/relationships/ctrlProp" Target="../ctrlProps/ctrlProp123.xml"/><Relationship Id="rId95" Type="http://schemas.openxmlformats.org/officeDocument/2006/relationships/ctrlProp" Target="../ctrlProps/ctrlProp128.xml"/><Relationship Id="rId160" Type="http://schemas.openxmlformats.org/officeDocument/2006/relationships/ctrlProp" Target="../ctrlProps/ctrlProp193.xml"/><Relationship Id="rId165" Type="http://schemas.openxmlformats.org/officeDocument/2006/relationships/ctrlProp" Target="../ctrlProps/ctrlProp198.xml"/><Relationship Id="rId22" Type="http://schemas.openxmlformats.org/officeDocument/2006/relationships/ctrlProp" Target="../ctrlProps/ctrlProp55.xml"/><Relationship Id="rId27" Type="http://schemas.openxmlformats.org/officeDocument/2006/relationships/ctrlProp" Target="../ctrlProps/ctrlProp60.xml"/><Relationship Id="rId43" Type="http://schemas.openxmlformats.org/officeDocument/2006/relationships/ctrlProp" Target="../ctrlProps/ctrlProp76.xml"/><Relationship Id="rId48" Type="http://schemas.openxmlformats.org/officeDocument/2006/relationships/ctrlProp" Target="../ctrlProps/ctrlProp81.xml"/><Relationship Id="rId64" Type="http://schemas.openxmlformats.org/officeDocument/2006/relationships/ctrlProp" Target="../ctrlProps/ctrlProp97.xml"/><Relationship Id="rId69" Type="http://schemas.openxmlformats.org/officeDocument/2006/relationships/ctrlProp" Target="../ctrlProps/ctrlProp102.xml"/><Relationship Id="rId113" Type="http://schemas.openxmlformats.org/officeDocument/2006/relationships/ctrlProp" Target="../ctrlProps/ctrlProp146.xml"/><Relationship Id="rId118" Type="http://schemas.openxmlformats.org/officeDocument/2006/relationships/ctrlProp" Target="../ctrlProps/ctrlProp151.xml"/><Relationship Id="rId134" Type="http://schemas.openxmlformats.org/officeDocument/2006/relationships/ctrlProp" Target="../ctrlProps/ctrlProp167.xml"/><Relationship Id="rId139" Type="http://schemas.openxmlformats.org/officeDocument/2006/relationships/ctrlProp" Target="../ctrlProps/ctrlProp172.xml"/><Relationship Id="rId80" Type="http://schemas.openxmlformats.org/officeDocument/2006/relationships/ctrlProp" Target="../ctrlProps/ctrlProp113.xml"/><Relationship Id="rId85" Type="http://schemas.openxmlformats.org/officeDocument/2006/relationships/ctrlProp" Target="../ctrlProps/ctrlProp118.xml"/><Relationship Id="rId150" Type="http://schemas.openxmlformats.org/officeDocument/2006/relationships/ctrlProp" Target="../ctrlProps/ctrlProp183.xml"/><Relationship Id="rId155" Type="http://schemas.openxmlformats.org/officeDocument/2006/relationships/ctrlProp" Target="../ctrlProps/ctrlProp188.xml"/><Relationship Id="rId12" Type="http://schemas.openxmlformats.org/officeDocument/2006/relationships/ctrlProp" Target="../ctrlProps/ctrlProp45.xml"/><Relationship Id="rId17" Type="http://schemas.openxmlformats.org/officeDocument/2006/relationships/ctrlProp" Target="../ctrlProps/ctrlProp50.xml"/><Relationship Id="rId33" Type="http://schemas.openxmlformats.org/officeDocument/2006/relationships/ctrlProp" Target="../ctrlProps/ctrlProp66.xml"/><Relationship Id="rId38" Type="http://schemas.openxmlformats.org/officeDocument/2006/relationships/ctrlProp" Target="../ctrlProps/ctrlProp71.xml"/><Relationship Id="rId59" Type="http://schemas.openxmlformats.org/officeDocument/2006/relationships/ctrlProp" Target="../ctrlProps/ctrlProp92.xml"/><Relationship Id="rId103" Type="http://schemas.openxmlformats.org/officeDocument/2006/relationships/ctrlProp" Target="../ctrlProps/ctrlProp136.xml"/><Relationship Id="rId108" Type="http://schemas.openxmlformats.org/officeDocument/2006/relationships/ctrlProp" Target="../ctrlProps/ctrlProp141.xml"/><Relationship Id="rId124" Type="http://schemas.openxmlformats.org/officeDocument/2006/relationships/ctrlProp" Target="../ctrlProps/ctrlProp157.xml"/><Relationship Id="rId129" Type="http://schemas.openxmlformats.org/officeDocument/2006/relationships/ctrlProp" Target="../ctrlProps/ctrlProp162.xml"/><Relationship Id="rId54" Type="http://schemas.openxmlformats.org/officeDocument/2006/relationships/ctrlProp" Target="../ctrlProps/ctrlProp87.xml"/><Relationship Id="rId70" Type="http://schemas.openxmlformats.org/officeDocument/2006/relationships/ctrlProp" Target="../ctrlProps/ctrlProp103.xml"/><Relationship Id="rId75" Type="http://schemas.openxmlformats.org/officeDocument/2006/relationships/ctrlProp" Target="../ctrlProps/ctrlProp108.xml"/><Relationship Id="rId91" Type="http://schemas.openxmlformats.org/officeDocument/2006/relationships/ctrlProp" Target="../ctrlProps/ctrlProp124.xml"/><Relationship Id="rId96" Type="http://schemas.openxmlformats.org/officeDocument/2006/relationships/ctrlProp" Target="../ctrlProps/ctrlProp129.xml"/><Relationship Id="rId140" Type="http://schemas.openxmlformats.org/officeDocument/2006/relationships/ctrlProp" Target="../ctrlProps/ctrlProp173.xml"/><Relationship Id="rId145" Type="http://schemas.openxmlformats.org/officeDocument/2006/relationships/ctrlProp" Target="../ctrlProps/ctrlProp178.xml"/><Relationship Id="rId161" Type="http://schemas.openxmlformats.org/officeDocument/2006/relationships/ctrlProp" Target="../ctrlProps/ctrlProp194.xml"/><Relationship Id="rId1" Type="http://schemas.openxmlformats.org/officeDocument/2006/relationships/printerSettings" Target="../printerSettings/printerSettings17.bin"/><Relationship Id="rId6" Type="http://schemas.openxmlformats.org/officeDocument/2006/relationships/ctrlProp" Target="../ctrlProps/ctrlProp39.xml"/><Relationship Id="rId15" Type="http://schemas.openxmlformats.org/officeDocument/2006/relationships/ctrlProp" Target="../ctrlProps/ctrlProp48.xml"/><Relationship Id="rId23" Type="http://schemas.openxmlformats.org/officeDocument/2006/relationships/ctrlProp" Target="../ctrlProps/ctrlProp56.xml"/><Relationship Id="rId28" Type="http://schemas.openxmlformats.org/officeDocument/2006/relationships/ctrlProp" Target="../ctrlProps/ctrlProp61.xml"/><Relationship Id="rId36" Type="http://schemas.openxmlformats.org/officeDocument/2006/relationships/ctrlProp" Target="../ctrlProps/ctrlProp69.xml"/><Relationship Id="rId49" Type="http://schemas.openxmlformats.org/officeDocument/2006/relationships/ctrlProp" Target="../ctrlProps/ctrlProp82.xml"/><Relationship Id="rId57" Type="http://schemas.openxmlformats.org/officeDocument/2006/relationships/ctrlProp" Target="../ctrlProps/ctrlProp90.xml"/><Relationship Id="rId106" Type="http://schemas.openxmlformats.org/officeDocument/2006/relationships/ctrlProp" Target="../ctrlProps/ctrlProp139.xml"/><Relationship Id="rId114" Type="http://schemas.openxmlformats.org/officeDocument/2006/relationships/ctrlProp" Target="../ctrlProps/ctrlProp147.xml"/><Relationship Id="rId119" Type="http://schemas.openxmlformats.org/officeDocument/2006/relationships/ctrlProp" Target="../ctrlProps/ctrlProp152.xml"/><Relationship Id="rId127" Type="http://schemas.openxmlformats.org/officeDocument/2006/relationships/ctrlProp" Target="../ctrlProps/ctrlProp160.xml"/><Relationship Id="rId10" Type="http://schemas.openxmlformats.org/officeDocument/2006/relationships/ctrlProp" Target="../ctrlProps/ctrlProp43.xml"/><Relationship Id="rId31" Type="http://schemas.openxmlformats.org/officeDocument/2006/relationships/ctrlProp" Target="../ctrlProps/ctrlProp64.xml"/><Relationship Id="rId44" Type="http://schemas.openxmlformats.org/officeDocument/2006/relationships/ctrlProp" Target="../ctrlProps/ctrlProp77.xml"/><Relationship Id="rId52" Type="http://schemas.openxmlformats.org/officeDocument/2006/relationships/ctrlProp" Target="../ctrlProps/ctrlProp85.xml"/><Relationship Id="rId60" Type="http://schemas.openxmlformats.org/officeDocument/2006/relationships/ctrlProp" Target="../ctrlProps/ctrlProp93.xml"/><Relationship Id="rId65" Type="http://schemas.openxmlformats.org/officeDocument/2006/relationships/ctrlProp" Target="../ctrlProps/ctrlProp98.xml"/><Relationship Id="rId73" Type="http://schemas.openxmlformats.org/officeDocument/2006/relationships/ctrlProp" Target="../ctrlProps/ctrlProp106.xml"/><Relationship Id="rId78" Type="http://schemas.openxmlformats.org/officeDocument/2006/relationships/ctrlProp" Target="../ctrlProps/ctrlProp111.xml"/><Relationship Id="rId81" Type="http://schemas.openxmlformats.org/officeDocument/2006/relationships/ctrlProp" Target="../ctrlProps/ctrlProp114.xml"/><Relationship Id="rId86" Type="http://schemas.openxmlformats.org/officeDocument/2006/relationships/ctrlProp" Target="../ctrlProps/ctrlProp119.xml"/><Relationship Id="rId94" Type="http://schemas.openxmlformats.org/officeDocument/2006/relationships/ctrlProp" Target="../ctrlProps/ctrlProp127.xml"/><Relationship Id="rId99" Type="http://schemas.openxmlformats.org/officeDocument/2006/relationships/ctrlProp" Target="../ctrlProps/ctrlProp132.xml"/><Relationship Id="rId101" Type="http://schemas.openxmlformats.org/officeDocument/2006/relationships/ctrlProp" Target="../ctrlProps/ctrlProp134.xml"/><Relationship Id="rId122" Type="http://schemas.openxmlformats.org/officeDocument/2006/relationships/ctrlProp" Target="../ctrlProps/ctrlProp155.xml"/><Relationship Id="rId130" Type="http://schemas.openxmlformats.org/officeDocument/2006/relationships/ctrlProp" Target="../ctrlProps/ctrlProp163.xml"/><Relationship Id="rId135" Type="http://schemas.openxmlformats.org/officeDocument/2006/relationships/ctrlProp" Target="../ctrlProps/ctrlProp168.xml"/><Relationship Id="rId143" Type="http://schemas.openxmlformats.org/officeDocument/2006/relationships/ctrlProp" Target="../ctrlProps/ctrlProp176.xml"/><Relationship Id="rId148" Type="http://schemas.openxmlformats.org/officeDocument/2006/relationships/ctrlProp" Target="../ctrlProps/ctrlProp181.xml"/><Relationship Id="rId151" Type="http://schemas.openxmlformats.org/officeDocument/2006/relationships/ctrlProp" Target="../ctrlProps/ctrlProp184.xml"/><Relationship Id="rId156" Type="http://schemas.openxmlformats.org/officeDocument/2006/relationships/ctrlProp" Target="../ctrlProps/ctrlProp189.xml"/><Relationship Id="rId164" Type="http://schemas.openxmlformats.org/officeDocument/2006/relationships/ctrlProp" Target="../ctrlProps/ctrlProp197.xml"/><Relationship Id="rId4" Type="http://schemas.openxmlformats.org/officeDocument/2006/relationships/ctrlProp" Target="../ctrlProps/ctrlProp37.xml"/><Relationship Id="rId9" Type="http://schemas.openxmlformats.org/officeDocument/2006/relationships/ctrlProp" Target="../ctrlProps/ctrlProp42.xml"/><Relationship Id="rId13" Type="http://schemas.openxmlformats.org/officeDocument/2006/relationships/ctrlProp" Target="../ctrlProps/ctrlProp46.xml"/><Relationship Id="rId18" Type="http://schemas.openxmlformats.org/officeDocument/2006/relationships/ctrlProp" Target="../ctrlProps/ctrlProp51.xml"/><Relationship Id="rId39" Type="http://schemas.openxmlformats.org/officeDocument/2006/relationships/ctrlProp" Target="../ctrlProps/ctrlProp72.xml"/><Relationship Id="rId109" Type="http://schemas.openxmlformats.org/officeDocument/2006/relationships/ctrlProp" Target="../ctrlProps/ctrlProp142.xml"/><Relationship Id="rId34" Type="http://schemas.openxmlformats.org/officeDocument/2006/relationships/ctrlProp" Target="../ctrlProps/ctrlProp67.xml"/><Relationship Id="rId50" Type="http://schemas.openxmlformats.org/officeDocument/2006/relationships/ctrlProp" Target="../ctrlProps/ctrlProp83.xml"/><Relationship Id="rId55" Type="http://schemas.openxmlformats.org/officeDocument/2006/relationships/ctrlProp" Target="../ctrlProps/ctrlProp88.xml"/><Relationship Id="rId76" Type="http://schemas.openxmlformats.org/officeDocument/2006/relationships/ctrlProp" Target="../ctrlProps/ctrlProp109.xml"/><Relationship Id="rId97" Type="http://schemas.openxmlformats.org/officeDocument/2006/relationships/ctrlProp" Target="../ctrlProps/ctrlProp130.xml"/><Relationship Id="rId104" Type="http://schemas.openxmlformats.org/officeDocument/2006/relationships/ctrlProp" Target="../ctrlProps/ctrlProp137.xml"/><Relationship Id="rId120" Type="http://schemas.openxmlformats.org/officeDocument/2006/relationships/ctrlProp" Target="../ctrlProps/ctrlProp153.xml"/><Relationship Id="rId125" Type="http://schemas.openxmlformats.org/officeDocument/2006/relationships/ctrlProp" Target="../ctrlProps/ctrlProp158.xml"/><Relationship Id="rId141" Type="http://schemas.openxmlformats.org/officeDocument/2006/relationships/ctrlProp" Target="../ctrlProps/ctrlProp174.xml"/><Relationship Id="rId146" Type="http://schemas.openxmlformats.org/officeDocument/2006/relationships/ctrlProp" Target="../ctrlProps/ctrlProp179.xml"/><Relationship Id="rId7" Type="http://schemas.openxmlformats.org/officeDocument/2006/relationships/ctrlProp" Target="../ctrlProps/ctrlProp40.xml"/><Relationship Id="rId71" Type="http://schemas.openxmlformats.org/officeDocument/2006/relationships/ctrlProp" Target="../ctrlProps/ctrlProp104.xml"/><Relationship Id="rId92" Type="http://schemas.openxmlformats.org/officeDocument/2006/relationships/ctrlProp" Target="../ctrlProps/ctrlProp125.xml"/><Relationship Id="rId162" Type="http://schemas.openxmlformats.org/officeDocument/2006/relationships/ctrlProp" Target="../ctrlProps/ctrlProp195.xml"/><Relationship Id="rId2" Type="http://schemas.openxmlformats.org/officeDocument/2006/relationships/drawing" Target="../drawings/drawing10.xml"/><Relationship Id="rId29" Type="http://schemas.openxmlformats.org/officeDocument/2006/relationships/ctrlProp" Target="../ctrlProps/ctrlProp62.xml"/><Relationship Id="rId24" Type="http://schemas.openxmlformats.org/officeDocument/2006/relationships/ctrlProp" Target="../ctrlProps/ctrlProp57.xml"/><Relationship Id="rId40" Type="http://schemas.openxmlformats.org/officeDocument/2006/relationships/ctrlProp" Target="../ctrlProps/ctrlProp73.xml"/><Relationship Id="rId45" Type="http://schemas.openxmlformats.org/officeDocument/2006/relationships/ctrlProp" Target="../ctrlProps/ctrlProp78.xml"/><Relationship Id="rId66" Type="http://schemas.openxmlformats.org/officeDocument/2006/relationships/ctrlProp" Target="../ctrlProps/ctrlProp99.xml"/><Relationship Id="rId87" Type="http://schemas.openxmlformats.org/officeDocument/2006/relationships/ctrlProp" Target="../ctrlProps/ctrlProp120.xml"/><Relationship Id="rId110" Type="http://schemas.openxmlformats.org/officeDocument/2006/relationships/ctrlProp" Target="../ctrlProps/ctrlProp143.xml"/><Relationship Id="rId115" Type="http://schemas.openxmlformats.org/officeDocument/2006/relationships/ctrlProp" Target="../ctrlProps/ctrlProp148.xml"/><Relationship Id="rId131" Type="http://schemas.openxmlformats.org/officeDocument/2006/relationships/ctrlProp" Target="../ctrlProps/ctrlProp164.xml"/><Relationship Id="rId136" Type="http://schemas.openxmlformats.org/officeDocument/2006/relationships/ctrlProp" Target="../ctrlProps/ctrlProp169.xml"/><Relationship Id="rId157" Type="http://schemas.openxmlformats.org/officeDocument/2006/relationships/ctrlProp" Target="../ctrlProps/ctrlProp190.xml"/><Relationship Id="rId61" Type="http://schemas.openxmlformats.org/officeDocument/2006/relationships/ctrlProp" Target="../ctrlProps/ctrlProp94.xml"/><Relationship Id="rId82" Type="http://schemas.openxmlformats.org/officeDocument/2006/relationships/ctrlProp" Target="../ctrlProps/ctrlProp115.xml"/><Relationship Id="rId152" Type="http://schemas.openxmlformats.org/officeDocument/2006/relationships/ctrlProp" Target="../ctrlProps/ctrlProp185.xml"/><Relationship Id="rId19" Type="http://schemas.openxmlformats.org/officeDocument/2006/relationships/ctrlProp" Target="../ctrlProps/ctrlProp52.xml"/><Relationship Id="rId14" Type="http://schemas.openxmlformats.org/officeDocument/2006/relationships/ctrlProp" Target="../ctrlProps/ctrlProp47.xml"/><Relationship Id="rId30" Type="http://schemas.openxmlformats.org/officeDocument/2006/relationships/ctrlProp" Target="../ctrlProps/ctrlProp63.xml"/><Relationship Id="rId35" Type="http://schemas.openxmlformats.org/officeDocument/2006/relationships/ctrlProp" Target="../ctrlProps/ctrlProp68.xml"/><Relationship Id="rId56" Type="http://schemas.openxmlformats.org/officeDocument/2006/relationships/ctrlProp" Target="../ctrlProps/ctrlProp89.xml"/><Relationship Id="rId77" Type="http://schemas.openxmlformats.org/officeDocument/2006/relationships/ctrlProp" Target="../ctrlProps/ctrlProp110.xml"/><Relationship Id="rId100" Type="http://schemas.openxmlformats.org/officeDocument/2006/relationships/ctrlProp" Target="../ctrlProps/ctrlProp133.xml"/><Relationship Id="rId105" Type="http://schemas.openxmlformats.org/officeDocument/2006/relationships/ctrlProp" Target="../ctrlProps/ctrlProp138.xml"/><Relationship Id="rId126" Type="http://schemas.openxmlformats.org/officeDocument/2006/relationships/ctrlProp" Target="../ctrlProps/ctrlProp159.xml"/><Relationship Id="rId147" Type="http://schemas.openxmlformats.org/officeDocument/2006/relationships/ctrlProp" Target="../ctrlProps/ctrlProp180.xml"/><Relationship Id="rId8" Type="http://schemas.openxmlformats.org/officeDocument/2006/relationships/ctrlProp" Target="../ctrlProps/ctrlProp41.xml"/><Relationship Id="rId51" Type="http://schemas.openxmlformats.org/officeDocument/2006/relationships/ctrlProp" Target="../ctrlProps/ctrlProp84.xml"/><Relationship Id="rId72" Type="http://schemas.openxmlformats.org/officeDocument/2006/relationships/ctrlProp" Target="../ctrlProps/ctrlProp105.xml"/><Relationship Id="rId93" Type="http://schemas.openxmlformats.org/officeDocument/2006/relationships/ctrlProp" Target="../ctrlProps/ctrlProp126.xml"/><Relationship Id="rId98" Type="http://schemas.openxmlformats.org/officeDocument/2006/relationships/ctrlProp" Target="../ctrlProps/ctrlProp131.xml"/><Relationship Id="rId121" Type="http://schemas.openxmlformats.org/officeDocument/2006/relationships/ctrlProp" Target="../ctrlProps/ctrlProp154.xml"/><Relationship Id="rId142" Type="http://schemas.openxmlformats.org/officeDocument/2006/relationships/ctrlProp" Target="../ctrlProps/ctrlProp175.xml"/><Relationship Id="rId163" Type="http://schemas.openxmlformats.org/officeDocument/2006/relationships/ctrlProp" Target="../ctrlProps/ctrlProp196.xml"/><Relationship Id="rId3" Type="http://schemas.openxmlformats.org/officeDocument/2006/relationships/vmlDrawing" Target="../drawings/vmlDrawing9.vml"/><Relationship Id="rId25" Type="http://schemas.openxmlformats.org/officeDocument/2006/relationships/ctrlProp" Target="../ctrlProps/ctrlProp58.xml"/><Relationship Id="rId46" Type="http://schemas.openxmlformats.org/officeDocument/2006/relationships/ctrlProp" Target="../ctrlProps/ctrlProp79.xml"/><Relationship Id="rId67" Type="http://schemas.openxmlformats.org/officeDocument/2006/relationships/ctrlProp" Target="../ctrlProps/ctrlProp100.xml"/><Relationship Id="rId116" Type="http://schemas.openxmlformats.org/officeDocument/2006/relationships/ctrlProp" Target="../ctrlProps/ctrlProp149.xml"/><Relationship Id="rId137" Type="http://schemas.openxmlformats.org/officeDocument/2006/relationships/ctrlProp" Target="../ctrlProps/ctrlProp170.xml"/><Relationship Id="rId158" Type="http://schemas.openxmlformats.org/officeDocument/2006/relationships/ctrlProp" Target="../ctrlProps/ctrlProp191.xml"/><Relationship Id="rId20" Type="http://schemas.openxmlformats.org/officeDocument/2006/relationships/ctrlProp" Target="../ctrlProps/ctrlProp53.xml"/><Relationship Id="rId41" Type="http://schemas.openxmlformats.org/officeDocument/2006/relationships/ctrlProp" Target="../ctrlProps/ctrlProp74.xml"/><Relationship Id="rId62" Type="http://schemas.openxmlformats.org/officeDocument/2006/relationships/ctrlProp" Target="../ctrlProps/ctrlProp95.xml"/><Relationship Id="rId83" Type="http://schemas.openxmlformats.org/officeDocument/2006/relationships/ctrlProp" Target="../ctrlProps/ctrlProp116.xml"/><Relationship Id="rId88" Type="http://schemas.openxmlformats.org/officeDocument/2006/relationships/ctrlProp" Target="../ctrlProps/ctrlProp121.xml"/><Relationship Id="rId111" Type="http://schemas.openxmlformats.org/officeDocument/2006/relationships/ctrlProp" Target="../ctrlProps/ctrlProp144.xml"/><Relationship Id="rId132" Type="http://schemas.openxmlformats.org/officeDocument/2006/relationships/ctrlProp" Target="../ctrlProps/ctrlProp165.xml"/><Relationship Id="rId153" Type="http://schemas.openxmlformats.org/officeDocument/2006/relationships/ctrlProp" Target="../ctrlProps/ctrlProp186.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0.vml"/><Relationship Id="rId1" Type="http://schemas.openxmlformats.org/officeDocument/2006/relationships/printerSettings" Target="../printerSettings/printerSettings1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4.xml.rels><?xml version="1.0" encoding="UTF-8" standalone="yes"?>
<Relationships xmlns="http://schemas.openxmlformats.org/package/2006/relationships"><Relationship Id="rId8" Type="http://schemas.openxmlformats.org/officeDocument/2006/relationships/ctrlProp" Target="../ctrlProps/ctrlProp202.xml"/><Relationship Id="rId3" Type="http://schemas.openxmlformats.org/officeDocument/2006/relationships/drawing" Target="../drawings/drawing11.xml"/><Relationship Id="rId7" Type="http://schemas.openxmlformats.org/officeDocument/2006/relationships/ctrlProp" Target="../ctrlProps/ctrlProp201.xml"/><Relationship Id="rId12" Type="http://schemas.openxmlformats.org/officeDocument/2006/relationships/ctrlProp" Target="../ctrlProps/ctrlProp206.xml"/><Relationship Id="rId2" Type="http://schemas.openxmlformats.org/officeDocument/2006/relationships/printerSettings" Target="../printerSettings/printerSettings26.bin"/><Relationship Id="rId1" Type="http://schemas.openxmlformats.org/officeDocument/2006/relationships/hyperlink" Target="https://eur-lex.europa.eu/legal-content/FI/ALL/?uri=CELEX:32018R1046&amp;qid=1649249922434" TargetMode="External"/><Relationship Id="rId6" Type="http://schemas.openxmlformats.org/officeDocument/2006/relationships/ctrlProp" Target="../ctrlProps/ctrlProp200.xml"/><Relationship Id="rId11" Type="http://schemas.openxmlformats.org/officeDocument/2006/relationships/ctrlProp" Target="../ctrlProps/ctrlProp205.xml"/><Relationship Id="rId5" Type="http://schemas.openxmlformats.org/officeDocument/2006/relationships/ctrlProp" Target="../ctrlProps/ctrlProp199.xml"/><Relationship Id="rId10" Type="http://schemas.openxmlformats.org/officeDocument/2006/relationships/ctrlProp" Target="../ctrlProps/ctrlProp204.xml"/><Relationship Id="rId4" Type="http://schemas.openxmlformats.org/officeDocument/2006/relationships/vmlDrawing" Target="../drawings/vmlDrawing11.vml"/><Relationship Id="rId9" Type="http://schemas.openxmlformats.org/officeDocument/2006/relationships/ctrlProp" Target="../ctrlProps/ctrlProp203.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2.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4.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printerSettings" Target="../printerSettings/printerSettings3.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0.xml"/><Relationship Id="rId3" Type="http://schemas.openxmlformats.org/officeDocument/2006/relationships/drawing" Target="../drawings/drawing3.xml"/><Relationship Id="rId7" Type="http://schemas.openxmlformats.org/officeDocument/2006/relationships/ctrlProp" Target="../ctrlProps/ctrlProp19.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vmlDrawing" Target="../drawings/vmlDrawing2.vml"/><Relationship Id="rId9" Type="http://schemas.openxmlformats.org/officeDocument/2006/relationships/ctrlProp" Target="../ctrlProps/ctrlProp2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3.vml"/><Relationship Id="rId7" Type="http://schemas.openxmlformats.org/officeDocument/2006/relationships/ctrlProp" Target="../ctrlProps/ctrlProp25.xml"/><Relationship Id="rId12" Type="http://schemas.openxmlformats.org/officeDocument/2006/relationships/ctrlProp" Target="../ctrlProps/ctrlProp30.xml"/><Relationship Id="rId2" Type="http://schemas.openxmlformats.org/officeDocument/2006/relationships/drawing" Target="../drawings/drawing4.xml"/><Relationship Id="rId1" Type="http://schemas.openxmlformats.org/officeDocument/2006/relationships/printerSettings" Target="../printerSettings/printerSettings11.bin"/><Relationship Id="rId6" Type="http://schemas.openxmlformats.org/officeDocument/2006/relationships/ctrlProp" Target="../ctrlProps/ctrlProp24.xml"/><Relationship Id="rId11" Type="http://schemas.openxmlformats.org/officeDocument/2006/relationships/ctrlProp" Target="../ctrlProps/ctrlProp29.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0"/>
  <dimension ref="A1:V49"/>
  <sheetViews>
    <sheetView showGridLines="0" tabSelected="1" zoomScaleNormal="100" workbookViewId="0">
      <selection activeCell="N12" sqref="N12"/>
    </sheetView>
  </sheetViews>
  <sheetFormatPr defaultColWidth="9.23046875" defaultRowHeight="15.5" x14ac:dyDescent="0.35"/>
  <cols>
    <col min="1" max="1" width="2.765625" style="376" customWidth="1"/>
    <col min="2" max="2" width="3.765625" style="376" customWidth="1"/>
    <col min="3" max="3" width="19.765625" style="376" customWidth="1"/>
    <col min="4" max="4" width="4.765625" style="376" customWidth="1"/>
    <col min="5" max="5" width="8.765625" style="376" customWidth="1"/>
    <col min="6" max="6" width="9.23046875" style="376"/>
    <col min="7" max="8" width="8.765625" style="376" customWidth="1"/>
    <col min="9" max="9" width="9.23046875" style="376"/>
    <col min="10" max="10" width="8.765625" style="376" customWidth="1"/>
    <col min="11" max="11" width="10.23046875" style="376" customWidth="1"/>
    <col min="12" max="12" width="9.765625" style="376" customWidth="1"/>
    <col min="13" max="16384" width="9.23046875" style="376"/>
  </cols>
  <sheetData>
    <row r="1" spans="1:22" ht="66.75" customHeight="1" x14ac:dyDescent="0.35">
      <c r="A1" s="375" t="s">
        <v>507</v>
      </c>
      <c r="C1" s="377"/>
      <c r="D1" s="377"/>
      <c r="E1" s="377"/>
      <c r="F1" s="377"/>
      <c r="G1" s="377"/>
      <c r="H1" s="377"/>
      <c r="I1" s="556"/>
      <c r="J1" s="556"/>
      <c r="K1" s="556"/>
      <c r="L1" s="377"/>
      <c r="M1" s="377"/>
      <c r="N1" s="377"/>
      <c r="O1" s="377"/>
      <c r="P1" s="377"/>
      <c r="Q1" s="377"/>
      <c r="R1" s="377"/>
      <c r="S1" s="377"/>
      <c r="T1" s="377"/>
      <c r="U1" s="377"/>
      <c r="V1" s="377"/>
    </row>
    <row r="2" spans="1:22" ht="15" customHeight="1" x14ac:dyDescent="0.35">
      <c r="B2" s="378"/>
      <c r="C2" s="379"/>
      <c r="D2" s="379"/>
      <c r="E2" s="379"/>
      <c r="F2" s="379"/>
      <c r="G2" s="379"/>
      <c r="H2" s="379"/>
      <c r="I2" s="557"/>
      <c r="J2" s="557"/>
      <c r="K2" s="379"/>
      <c r="M2" s="377" t="s">
        <v>304</v>
      </c>
      <c r="N2" s="377"/>
      <c r="O2" s="377"/>
      <c r="P2" s="377"/>
      <c r="Q2" s="377"/>
      <c r="R2" s="377"/>
      <c r="S2" s="377"/>
      <c r="T2" s="377"/>
      <c r="U2" s="377"/>
      <c r="V2" s="377"/>
    </row>
    <row r="3" spans="1:22" x14ac:dyDescent="0.35">
      <c r="B3" s="558" t="s">
        <v>70</v>
      </c>
      <c r="C3" s="558"/>
      <c r="D3" s="558"/>
      <c r="E3" s="558"/>
      <c r="F3" s="558"/>
      <c r="G3" s="558"/>
      <c r="H3" s="558"/>
      <c r="I3" s="558"/>
      <c r="J3" s="558"/>
      <c r="K3" s="558"/>
      <c r="M3" s="377"/>
      <c r="N3" s="377"/>
      <c r="O3" s="377"/>
      <c r="P3" s="377"/>
      <c r="Q3" s="377"/>
      <c r="R3" s="377"/>
      <c r="S3" s="377"/>
      <c r="T3" s="377"/>
      <c r="U3" s="377"/>
      <c r="V3" s="377"/>
    </row>
    <row r="4" spans="1:22" x14ac:dyDescent="0.35">
      <c r="B4" s="558" t="s">
        <v>69</v>
      </c>
      <c r="C4" s="558"/>
      <c r="D4" s="558"/>
      <c r="E4" s="558"/>
      <c r="F4" s="558"/>
      <c r="G4" s="558"/>
      <c r="H4" s="558"/>
      <c r="I4" s="558"/>
      <c r="J4" s="558"/>
      <c r="K4" s="558"/>
      <c r="M4" s="377"/>
      <c r="N4" s="380" t="s">
        <v>310</v>
      </c>
      <c r="O4" s="377"/>
      <c r="P4" s="377"/>
      <c r="Q4" s="380"/>
      <c r="R4" s="377"/>
      <c r="S4" s="377"/>
      <c r="T4" s="377"/>
      <c r="U4" s="377"/>
      <c r="V4" s="377"/>
    </row>
    <row r="5" spans="1:22" x14ac:dyDescent="0.35">
      <c r="B5" s="379"/>
      <c r="C5" s="381"/>
      <c r="D5" s="557"/>
      <c r="E5" s="557"/>
      <c r="F5" s="381"/>
      <c r="G5" s="382"/>
      <c r="H5" s="381"/>
      <c r="I5" s="381"/>
      <c r="J5" s="381"/>
      <c r="K5" s="381"/>
      <c r="M5" s="377"/>
      <c r="N5" s="474" t="s">
        <v>305</v>
      </c>
      <c r="O5" s="389"/>
      <c r="P5" s="389"/>
      <c r="Q5" s="383"/>
      <c r="R5" s="377"/>
      <c r="S5" s="377"/>
      <c r="T5" s="377"/>
      <c r="U5" s="377"/>
      <c r="V5" s="377"/>
    </row>
    <row r="6" spans="1:22" x14ac:dyDescent="0.35">
      <c r="B6" s="496" t="s">
        <v>506</v>
      </c>
      <c r="C6" s="497"/>
      <c r="D6" s="497"/>
      <c r="E6" s="497"/>
      <c r="F6" s="497"/>
      <c r="G6" s="497"/>
      <c r="H6" s="497"/>
      <c r="I6" s="497"/>
      <c r="J6" s="497"/>
      <c r="K6" s="497"/>
      <c r="L6"/>
      <c r="M6" s="377"/>
      <c r="N6" s="474" t="s">
        <v>306</v>
      </c>
      <c r="O6" s="389"/>
      <c r="P6" s="389"/>
      <c r="Q6" s="383"/>
      <c r="R6" s="377"/>
      <c r="S6" s="377"/>
      <c r="T6" s="377"/>
      <c r="U6" s="377"/>
      <c r="V6" s="377"/>
    </row>
    <row r="7" spans="1:22" x14ac:dyDescent="0.35">
      <c r="B7" s="496" t="s">
        <v>418</v>
      </c>
      <c r="C7" s="497"/>
      <c r="D7" s="497"/>
      <c r="E7" s="497"/>
      <c r="F7" s="497"/>
      <c r="G7" s="497"/>
      <c r="H7" s="497"/>
      <c r="I7" s="497"/>
      <c r="J7" s="497"/>
      <c r="K7" s="497"/>
      <c r="L7"/>
      <c r="M7" s="377"/>
      <c r="N7" s="475" t="s">
        <v>101</v>
      </c>
      <c r="O7" s="389"/>
      <c r="P7" s="389"/>
      <c r="Q7" s="383"/>
      <c r="R7" s="377"/>
      <c r="S7" s="377"/>
      <c r="T7" s="377"/>
      <c r="U7" s="377"/>
      <c r="V7" s="377"/>
    </row>
    <row r="8" spans="1:22" x14ac:dyDescent="0.35">
      <c r="B8" s="497"/>
      <c r="C8" s="497"/>
      <c r="D8" s="497"/>
      <c r="E8" s="497"/>
      <c r="F8" s="497"/>
      <c r="G8" s="497"/>
      <c r="H8" s="497"/>
      <c r="I8" s="497"/>
      <c r="J8" s="497"/>
      <c r="K8" s="497"/>
      <c r="L8"/>
      <c r="M8" s="377"/>
      <c r="N8" s="474" t="s">
        <v>9</v>
      </c>
      <c r="O8" s="389"/>
      <c r="P8" s="389"/>
      <c r="Q8" s="383"/>
      <c r="R8" s="383"/>
      <c r="S8" s="383"/>
      <c r="T8" s="377"/>
      <c r="U8" s="377"/>
      <c r="V8" s="377"/>
    </row>
    <row r="9" spans="1:22" x14ac:dyDescent="0.35">
      <c r="B9" s="496" t="s">
        <v>74</v>
      </c>
      <c r="C9" s="497"/>
      <c r="D9" s="497"/>
      <c r="E9" s="497"/>
      <c r="F9" s="497"/>
      <c r="G9" s="497"/>
      <c r="H9" s="497"/>
      <c r="I9" s="497"/>
      <c r="J9" s="497"/>
      <c r="K9" s="497"/>
      <c r="L9"/>
      <c r="M9" s="377"/>
      <c r="N9" s="474" t="s">
        <v>120</v>
      </c>
      <c r="O9" s="389"/>
      <c r="P9" s="389"/>
      <c r="Q9" s="383"/>
      <c r="R9" s="377"/>
      <c r="S9" s="377"/>
      <c r="T9" s="377"/>
      <c r="U9" s="377"/>
      <c r="V9" s="377"/>
    </row>
    <row r="10" spans="1:22" x14ac:dyDescent="0.35">
      <c r="B10" s="498" t="s">
        <v>412</v>
      </c>
      <c r="C10" s="497"/>
      <c r="D10" s="497"/>
      <c r="E10" s="497"/>
      <c r="F10" s="497"/>
      <c r="G10" s="497"/>
      <c r="H10" s="497"/>
      <c r="I10" s="497"/>
      <c r="J10" s="497"/>
      <c r="K10" s="497"/>
      <c r="L10"/>
      <c r="M10" s="377"/>
      <c r="N10" s="474" t="s">
        <v>71</v>
      </c>
      <c r="O10" s="389"/>
      <c r="P10" s="389"/>
      <c r="Q10" s="383"/>
      <c r="R10" s="377"/>
      <c r="S10" s="377"/>
      <c r="T10" s="377"/>
      <c r="U10" s="377"/>
      <c r="V10" s="377"/>
    </row>
    <row r="11" spans="1:22" x14ac:dyDescent="0.35">
      <c r="B11" s="551" t="s">
        <v>508</v>
      </c>
      <c r="C11" s="497"/>
      <c r="D11" s="497"/>
      <c r="E11" s="497"/>
      <c r="F11" s="497"/>
      <c r="G11" s="497"/>
      <c r="H11" s="497"/>
      <c r="I11" s="497"/>
      <c r="J11" s="497"/>
      <c r="K11" s="497"/>
      <c r="L11"/>
      <c r="M11" s="377"/>
      <c r="N11" s="474" t="s">
        <v>489</v>
      </c>
      <c r="O11" s="389"/>
      <c r="P11" s="389"/>
      <c r="Q11" s="383"/>
      <c r="R11" s="377"/>
      <c r="S11" s="377"/>
      <c r="T11" s="377"/>
      <c r="U11" s="377"/>
      <c r="V11" s="377"/>
    </row>
    <row r="12" spans="1:22" x14ac:dyDescent="0.35">
      <c r="B12" s="497" t="s">
        <v>223</v>
      </c>
      <c r="C12" s="497"/>
      <c r="D12" s="497"/>
      <c r="E12" s="497"/>
      <c r="F12" s="497"/>
      <c r="G12" s="497"/>
      <c r="H12" s="497"/>
      <c r="I12" s="497"/>
      <c r="J12" s="497"/>
      <c r="K12" s="497"/>
      <c r="L12" s="499"/>
      <c r="M12" s="377"/>
      <c r="N12" s="474" t="s">
        <v>307</v>
      </c>
      <c r="O12" s="389"/>
      <c r="P12" s="389"/>
      <c r="Q12" s="383"/>
      <c r="R12" s="377"/>
      <c r="S12" s="377"/>
      <c r="T12" s="377"/>
      <c r="U12" s="377"/>
      <c r="V12" s="377"/>
    </row>
    <row r="13" spans="1:22" x14ac:dyDescent="0.35">
      <c r="B13" s="496" t="s">
        <v>419</v>
      </c>
      <c r="C13" s="497"/>
      <c r="D13" s="497"/>
      <c r="E13" s="497"/>
      <c r="F13" s="497"/>
      <c r="G13" s="497"/>
      <c r="H13" s="497"/>
      <c r="I13" s="497"/>
      <c r="J13" s="497"/>
      <c r="K13" s="497"/>
      <c r="L13"/>
      <c r="M13" s="377"/>
      <c r="N13" s="475" t="s">
        <v>311</v>
      </c>
      <c r="O13" s="389"/>
      <c r="P13" s="389"/>
      <c r="Q13" s="383"/>
      <c r="R13" s="377"/>
      <c r="S13" s="377"/>
      <c r="T13" s="377"/>
      <c r="U13" s="377"/>
      <c r="V13" s="377"/>
    </row>
    <row r="14" spans="1:22" x14ac:dyDescent="0.35">
      <c r="B14" s="496" t="s">
        <v>383</v>
      </c>
      <c r="C14" s="497"/>
      <c r="D14" s="497"/>
      <c r="E14" s="497"/>
      <c r="F14" s="497"/>
      <c r="G14" s="497"/>
      <c r="H14" s="497"/>
      <c r="I14" s="497"/>
      <c r="J14" s="497"/>
      <c r="K14" s="497"/>
      <c r="L14"/>
      <c r="M14" s="377"/>
      <c r="N14" s="475" t="s">
        <v>312</v>
      </c>
      <c r="O14" s="389"/>
      <c r="P14" s="389"/>
      <c r="Q14" s="383"/>
      <c r="R14" s="377"/>
      <c r="S14" s="377"/>
      <c r="T14" s="377"/>
      <c r="U14" s="377"/>
      <c r="V14" s="377"/>
    </row>
    <row r="15" spans="1:22" x14ac:dyDescent="0.35">
      <c r="B15" s="496"/>
      <c r="C15" s="497"/>
      <c r="D15" s="497"/>
      <c r="E15" s="497"/>
      <c r="F15" s="497"/>
      <c r="G15" s="497"/>
      <c r="H15" s="497"/>
      <c r="I15" s="497"/>
      <c r="J15" s="497"/>
      <c r="K15" s="497"/>
      <c r="L15"/>
      <c r="M15" s="377"/>
      <c r="N15" s="475" t="s">
        <v>375</v>
      </c>
      <c r="O15" s="389"/>
      <c r="P15" s="389"/>
      <c r="Q15" s="383"/>
      <c r="R15" s="377"/>
      <c r="S15" s="377"/>
      <c r="T15" s="377"/>
      <c r="U15" s="377"/>
      <c r="V15" s="377"/>
    </row>
    <row r="16" spans="1:22" x14ac:dyDescent="0.35">
      <c r="B16" s="559" t="s">
        <v>308</v>
      </c>
      <c r="C16" s="555"/>
      <c r="D16" s="555"/>
      <c r="E16" s="555"/>
      <c r="F16" s="555"/>
      <c r="G16" s="555"/>
      <c r="H16" s="555"/>
      <c r="I16" s="555"/>
      <c r="J16" s="555"/>
      <c r="K16" s="555"/>
      <c r="L16"/>
      <c r="M16" s="377"/>
      <c r="N16" s="475" t="s">
        <v>447</v>
      </c>
      <c r="O16" s="389"/>
      <c r="P16" s="389"/>
      <c r="Q16" s="383"/>
      <c r="R16" s="377"/>
      <c r="S16" s="377"/>
      <c r="T16" s="377"/>
      <c r="U16" s="377"/>
      <c r="V16" s="377"/>
    </row>
    <row r="17" spans="2:22" ht="15" customHeight="1" x14ac:dyDescent="0.35">
      <c r="B17" s="554" t="s">
        <v>420</v>
      </c>
      <c r="C17" s="555"/>
      <c r="D17" s="555"/>
      <c r="E17" s="555"/>
      <c r="F17" s="555"/>
      <c r="G17" s="555"/>
      <c r="H17" s="555"/>
      <c r="I17" s="555"/>
      <c r="J17" s="555"/>
      <c r="K17" s="555"/>
      <c r="L17"/>
      <c r="M17" s="377"/>
      <c r="N17" s="475" t="s">
        <v>496</v>
      </c>
      <c r="O17" s="389"/>
      <c r="P17" s="389"/>
      <c r="Q17" s="383"/>
      <c r="R17" s="377"/>
      <c r="S17" s="377"/>
      <c r="T17" s="377"/>
      <c r="U17" s="377"/>
      <c r="V17" s="377"/>
    </row>
    <row r="18" spans="2:22" ht="15" customHeight="1" x14ac:dyDescent="0.35">
      <c r="B18" s="554" t="s">
        <v>421</v>
      </c>
      <c r="C18" s="555"/>
      <c r="D18" s="555"/>
      <c r="E18" s="555"/>
      <c r="F18" s="555"/>
      <c r="G18" s="555"/>
      <c r="H18" s="555"/>
      <c r="I18" s="555"/>
      <c r="J18" s="555"/>
      <c r="K18" s="555"/>
      <c r="L18"/>
      <c r="M18" s="377"/>
      <c r="N18" s="474" t="s">
        <v>314</v>
      </c>
      <c r="O18" s="389"/>
      <c r="P18" s="389"/>
      <c r="Q18" s="383"/>
      <c r="R18" s="377"/>
      <c r="S18" s="377"/>
      <c r="T18" s="377"/>
      <c r="U18" s="377"/>
      <c r="V18" s="377"/>
    </row>
    <row r="19" spans="2:22" ht="15" customHeight="1" x14ac:dyDescent="0.35">
      <c r="B19" s="500"/>
      <c r="C19" s="501"/>
      <c r="D19" s="501"/>
      <c r="E19" s="501"/>
      <c r="F19" s="501"/>
      <c r="G19" s="501"/>
      <c r="H19" s="501"/>
      <c r="I19" s="501"/>
      <c r="J19" s="501"/>
      <c r="K19" s="501"/>
      <c r="L19"/>
      <c r="N19" s="474" t="s">
        <v>114</v>
      </c>
      <c r="O19" s="389"/>
      <c r="P19" s="389"/>
      <c r="Q19" s="383"/>
      <c r="R19" s="377"/>
      <c r="S19" s="377"/>
      <c r="T19" s="377"/>
      <c r="U19" s="377"/>
      <c r="V19" s="377"/>
    </row>
    <row r="20" spans="2:22" x14ac:dyDescent="0.35">
      <c r="B20" s="560" t="s">
        <v>495</v>
      </c>
      <c r="C20" s="561"/>
      <c r="D20" s="561"/>
      <c r="E20" s="561"/>
      <c r="F20" s="561"/>
      <c r="G20" s="561"/>
      <c r="H20" s="561"/>
      <c r="I20" s="561"/>
      <c r="J20" s="561"/>
      <c r="K20" s="561"/>
      <c r="L20" s="499"/>
      <c r="M20" s="377"/>
      <c r="N20" s="474" t="s">
        <v>115</v>
      </c>
      <c r="O20" s="389"/>
      <c r="P20" s="389"/>
      <c r="Q20" s="383"/>
      <c r="R20" s="377"/>
      <c r="S20" s="385"/>
      <c r="T20" s="377"/>
      <c r="U20" s="377"/>
      <c r="V20" s="377"/>
    </row>
    <row r="21" spans="2:22" x14ac:dyDescent="0.35">
      <c r="B21" s="502"/>
      <c r="C21"/>
      <c r="D21"/>
      <c r="E21"/>
      <c r="F21"/>
      <c r="G21"/>
      <c r="H21"/>
      <c r="I21"/>
      <c r="J21"/>
      <c r="K21"/>
      <c r="L21"/>
      <c r="M21" s="377"/>
      <c r="N21" s="474" t="s">
        <v>116</v>
      </c>
      <c r="O21" s="389"/>
      <c r="P21" s="389"/>
      <c r="Q21" s="383"/>
      <c r="R21" s="377"/>
      <c r="S21" s="377"/>
      <c r="T21" s="377"/>
      <c r="U21" s="377"/>
      <c r="V21" s="377"/>
    </row>
    <row r="22" spans="2:22" x14ac:dyDescent="0.35">
      <c r="B22" s="503" t="s">
        <v>40</v>
      </c>
      <c r="C22" s="504"/>
      <c r="D22" s="504"/>
      <c r="E22" s="504"/>
      <c r="F22" s="504"/>
      <c r="G22" s="504"/>
      <c r="H22" s="504"/>
      <c r="I22" s="504"/>
      <c r="J22" s="504"/>
      <c r="K22" s="504"/>
      <c r="L22"/>
      <c r="M22" s="377"/>
      <c r="N22" s="474" t="s">
        <v>62</v>
      </c>
      <c r="O22" s="389"/>
      <c r="P22" s="389"/>
      <c r="Q22" s="383"/>
      <c r="R22" s="377"/>
      <c r="S22" s="377"/>
      <c r="T22" s="377"/>
      <c r="U22" s="377"/>
      <c r="V22" s="377"/>
    </row>
    <row r="23" spans="2:22" ht="12.75" customHeight="1" x14ac:dyDescent="0.35">
      <c r="B23" s="504"/>
      <c r="C23" s="504"/>
      <c r="D23" s="504"/>
      <c r="E23" s="504"/>
      <c r="F23" s="504"/>
      <c r="G23" s="504"/>
      <c r="H23" s="504"/>
      <c r="I23" s="504"/>
      <c r="J23" s="504"/>
      <c r="K23" s="504"/>
      <c r="L23"/>
      <c r="M23" s="377"/>
      <c r="N23" s="474" t="s">
        <v>58</v>
      </c>
      <c r="O23" s="389"/>
      <c r="P23" s="389"/>
      <c r="Q23" s="383"/>
      <c r="R23" s="377"/>
      <c r="S23" s="377"/>
      <c r="T23" s="377"/>
      <c r="U23" s="377"/>
      <c r="V23" s="377"/>
    </row>
    <row r="24" spans="2:22" x14ac:dyDescent="0.35">
      <c r="B24" s="502" t="s">
        <v>510</v>
      </c>
      <c r="C24" s="504"/>
      <c r="D24" s="504"/>
      <c r="E24" s="504"/>
      <c r="F24" s="504"/>
      <c r="G24" s="504"/>
      <c r="H24" s="504"/>
      <c r="I24" s="504"/>
      <c r="J24" s="504"/>
      <c r="K24" s="504"/>
      <c r="L24"/>
      <c r="M24" s="377"/>
      <c r="N24" s="475" t="s">
        <v>113</v>
      </c>
      <c r="O24" s="389"/>
      <c r="P24" s="389"/>
      <c r="Q24" s="383"/>
      <c r="R24" s="377"/>
      <c r="S24" s="377"/>
      <c r="T24" s="377"/>
      <c r="U24" s="377"/>
      <c r="V24" s="377"/>
    </row>
    <row r="25" spans="2:22" x14ac:dyDescent="0.35">
      <c r="B25" s="504" t="s">
        <v>511</v>
      </c>
      <c r="C25" s="504"/>
      <c r="D25" s="504"/>
      <c r="E25" s="504"/>
      <c r="F25" s="504"/>
      <c r="G25" s="504"/>
      <c r="H25" s="504"/>
      <c r="I25" s="504"/>
      <c r="J25" s="504"/>
      <c r="K25" s="504"/>
      <c r="L25"/>
      <c r="M25" s="377"/>
      <c r="N25" s="474" t="s">
        <v>72</v>
      </c>
      <c r="O25" s="389"/>
      <c r="P25" s="389"/>
      <c r="Q25" s="383"/>
      <c r="R25" s="377"/>
      <c r="S25" s="377"/>
      <c r="T25" s="377"/>
      <c r="U25" s="377"/>
      <c r="V25" s="377"/>
    </row>
    <row r="26" spans="2:22" x14ac:dyDescent="0.35">
      <c r="B26" s="562" t="s">
        <v>497</v>
      </c>
      <c r="C26" s="563"/>
      <c r="D26" s="563"/>
      <c r="E26" s="563"/>
      <c r="F26" s="563"/>
      <c r="G26" s="563"/>
      <c r="H26" s="563"/>
      <c r="I26" s="563"/>
      <c r="J26" s="563"/>
      <c r="K26" s="563"/>
      <c r="L26"/>
      <c r="M26" s="377"/>
      <c r="N26" s="474" t="s">
        <v>41</v>
      </c>
      <c r="O26" s="390"/>
      <c r="P26" s="389"/>
      <c r="Q26" s="377"/>
      <c r="R26" s="377"/>
      <c r="S26" s="377"/>
      <c r="T26" s="377"/>
      <c r="U26" s="377"/>
      <c r="V26" s="377"/>
    </row>
    <row r="27" spans="2:22" x14ac:dyDescent="0.35">
      <c r="B27" s="563"/>
      <c r="C27" s="563"/>
      <c r="D27" s="563"/>
      <c r="E27" s="563"/>
      <c r="F27" s="563"/>
      <c r="G27" s="563"/>
      <c r="H27" s="563"/>
      <c r="I27" s="563"/>
      <c r="J27" s="563"/>
      <c r="K27" s="563"/>
      <c r="L27"/>
      <c r="M27" s="377"/>
      <c r="O27" s="389"/>
      <c r="P27" s="389"/>
      <c r="Q27" s="377"/>
      <c r="R27" s="377"/>
      <c r="S27" s="377"/>
      <c r="T27" s="377"/>
      <c r="U27" s="377"/>
      <c r="V27" s="377"/>
    </row>
    <row r="28" spans="2:22" ht="15" customHeight="1" x14ac:dyDescent="0.35">
      <c r="B28" s="563"/>
      <c r="C28" s="563"/>
      <c r="D28" s="563"/>
      <c r="E28" s="563"/>
      <c r="F28" s="563"/>
      <c r="G28" s="563"/>
      <c r="H28" s="563"/>
      <c r="I28" s="563"/>
      <c r="J28" s="563"/>
      <c r="K28" s="563"/>
      <c r="L28"/>
      <c r="M28" s="377"/>
      <c r="N28" s="384"/>
      <c r="O28" s="389"/>
      <c r="P28" s="389"/>
      <c r="Q28" s="377"/>
      <c r="R28" s="377"/>
      <c r="S28" s="377"/>
      <c r="T28" s="377"/>
      <c r="U28" s="377"/>
      <c r="V28" s="377"/>
    </row>
    <row r="29" spans="2:22" x14ac:dyDescent="0.35">
      <c r="B29" s="502"/>
      <c r="C29" s="504"/>
      <c r="D29" s="504"/>
      <c r="E29" s="504"/>
      <c r="F29" s="504"/>
      <c r="G29" s="504"/>
      <c r="H29" s="504"/>
      <c r="I29" s="504"/>
      <c r="J29" s="504"/>
      <c r="K29" s="504"/>
      <c r="L29"/>
      <c r="M29" s="377"/>
      <c r="N29" s="384"/>
      <c r="O29" s="390"/>
      <c r="P29" s="389"/>
      <c r="Q29" s="377"/>
      <c r="R29" s="377"/>
      <c r="S29" s="377"/>
      <c r="T29" s="377"/>
      <c r="U29" s="377"/>
      <c r="V29" s="377"/>
    </row>
    <row r="30" spans="2:22" x14ac:dyDescent="0.35">
      <c r="B30" s="553" t="s">
        <v>224</v>
      </c>
      <c r="C30" s="553"/>
      <c r="D30" s="553"/>
      <c r="E30" s="553"/>
      <c r="F30" s="553"/>
      <c r="G30" s="553"/>
      <c r="H30" s="553"/>
      <c r="I30" s="553"/>
      <c r="J30" s="553"/>
      <c r="K30" s="553"/>
      <c r="L30"/>
    </row>
    <row r="31" spans="2:22" x14ac:dyDescent="0.35">
      <c r="B31" s="553"/>
      <c r="C31" s="553"/>
      <c r="D31" s="553"/>
      <c r="E31" s="553"/>
      <c r="F31" s="553"/>
      <c r="G31" s="553"/>
      <c r="H31" s="553"/>
      <c r="I31" s="553"/>
      <c r="J31" s="553"/>
      <c r="K31" s="553"/>
      <c r="L31"/>
      <c r="S31" s="385"/>
    </row>
    <row r="32" spans="2:22" x14ac:dyDescent="0.35">
      <c r="B32" s="387"/>
    </row>
    <row r="33" spans="2:15" x14ac:dyDescent="0.35">
      <c r="B33" s="552" t="s">
        <v>509</v>
      </c>
      <c r="C33" s="553"/>
      <c r="D33" s="553"/>
      <c r="E33" s="553"/>
      <c r="F33" s="553"/>
      <c r="G33" s="553"/>
      <c r="H33" s="553"/>
      <c r="I33" s="553"/>
      <c r="J33" s="553"/>
      <c r="K33" s="553"/>
    </row>
    <row r="34" spans="2:15" x14ac:dyDescent="0.35">
      <c r="B34" s="553"/>
      <c r="C34" s="553"/>
      <c r="D34" s="553"/>
      <c r="E34" s="553"/>
      <c r="F34" s="553"/>
      <c r="G34" s="553"/>
      <c r="H34" s="553"/>
      <c r="I34" s="553"/>
      <c r="J34" s="553"/>
      <c r="K34" s="553"/>
    </row>
    <row r="35" spans="2:15" x14ac:dyDescent="0.35">
      <c r="N35" s="386"/>
    </row>
    <row r="36" spans="2:15" x14ac:dyDescent="0.35">
      <c r="N36" s="386"/>
    </row>
    <row r="37" spans="2:15" x14ac:dyDescent="0.35">
      <c r="N37" s="386"/>
    </row>
    <row r="38" spans="2:15" x14ac:dyDescent="0.35">
      <c r="N38" s="386"/>
    </row>
    <row r="39" spans="2:15" x14ac:dyDescent="0.35">
      <c r="M39" s="386"/>
      <c r="N39" s="386"/>
      <c r="O39" s="386"/>
    </row>
    <row r="40" spans="2:15" x14ac:dyDescent="0.35">
      <c r="M40" s="386"/>
      <c r="N40" s="386"/>
      <c r="O40" s="386"/>
    </row>
    <row r="41" spans="2:15" x14ac:dyDescent="0.35">
      <c r="M41" s="386"/>
      <c r="N41" s="386"/>
      <c r="O41" s="386"/>
    </row>
    <row r="42" spans="2:15" x14ac:dyDescent="0.35">
      <c r="M42" s="386"/>
      <c r="O42" s="386"/>
    </row>
    <row r="43" spans="2:15" x14ac:dyDescent="0.35">
      <c r="L43" s="388"/>
      <c r="M43" s="386"/>
      <c r="O43" s="386"/>
    </row>
    <row r="44" spans="2:15" x14ac:dyDescent="0.35">
      <c r="L44" s="386"/>
      <c r="M44" s="386"/>
      <c r="O44" s="386"/>
    </row>
    <row r="45" spans="2:15" x14ac:dyDescent="0.35">
      <c r="L45" s="386"/>
      <c r="M45" s="386"/>
      <c r="O45" s="386"/>
    </row>
    <row r="46" spans="2:15" x14ac:dyDescent="0.35">
      <c r="L46" s="386"/>
    </row>
    <row r="47" spans="2:15" x14ac:dyDescent="0.35">
      <c r="L47" s="386"/>
    </row>
    <row r="48" spans="2:15" x14ac:dyDescent="0.35">
      <c r="L48" s="386"/>
    </row>
    <row r="49" spans="12:12" x14ac:dyDescent="0.35">
      <c r="L49" s="386"/>
    </row>
  </sheetData>
  <sheetProtection sheet="1" selectLockedCells="1"/>
  <mergeCells count="12">
    <mergeCell ref="B33:K34"/>
    <mergeCell ref="B30:K31"/>
    <mergeCell ref="B18:K18"/>
    <mergeCell ref="I1:K1"/>
    <mergeCell ref="B17:K17"/>
    <mergeCell ref="I2:J2"/>
    <mergeCell ref="B3:K3"/>
    <mergeCell ref="B4:K4"/>
    <mergeCell ref="D5:E5"/>
    <mergeCell ref="B16:K16"/>
    <mergeCell ref="B20:K20"/>
    <mergeCell ref="B26:K28"/>
  </mergeCells>
  <hyperlinks>
    <hyperlink ref="Q8:S8" location="'Indikaattorit- maksatus'!Tulostusalue" display="Indikaattorit - maksatus" xr:uid="{00000000-0004-0000-0000-000000000000}"/>
    <hyperlink ref="N5" location="'Hakijan tiedot'!A1" display="Hakijan tiedot" xr:uid="{00000000-0004-0000-0000-000001000000}"/>
    <hyperlink ref="N6" location="'3v EU-rahoitus'!A1" display="3v EU-rahoitus" xr:uid="{00000000-0004-0000-0000-000002000000}"/>
    <hyperlink ref="N8" location="Yhteistyötahot!A1" display="Yhteistyötahot" xr:uid="{00000000-0004-0000-0000-000003000000}"/>
    <hyperlink ref="N9" location="Suunnitelma!A1" display="Suunnitelma" xr:uid="{00000000-0004-0000-0000-000004000000}"/>
    <hyperlink ref="N10" location="Aikataulu!A1" display="Aikataulu" xr:uid="{00000000-0004-0000-0000-000005000000}"/>
    <hyperlink ref="N11" location="'Toimien tyypit ja teemat'!A1" display="Toimien tyypit ja teemat" xr:uid="{00000000-0004-0000-0000-000006000000}"/>
    <hyperlink ref="N12" location="'Indikaattorit ET 1'!A1" display="Indikaattorit ET 1" xr:uid="{00000000-0004-0000-0000-000007000000}"/>
    <hyperlink ref="N18" location="Hankinta!A1" display="Hankinta " xr:uid="{00000000-0004-0000-0000-000008000000}"/>
    <hyperlink ref="N19" location="Ostopalvelut!A1" display="Ostopalvelut" xr:uid="{00000000-0004-0000-0000-00000C000000}"/>
    <hyperlink ref="N20" location="'Käyttö- ja kiinteä omaisuus'!A1" display="Käyttö- ja kiinteä omaisuus" xr:uid="{00000000-0004-0000-0000-00000D000000}"/>
    <hyperlink ref="N21" location="'Muut hankekustannukset'!A1" display="Muut hankekustannukset" xr:uid="{00000000-0004-0000-0000-00000F000000}"/>
    <hyperlink ref="N22" location="'Hankkeen kustannukset'!A1" display="Hankkeen kustannukset" xr:uid="{00000000-0004-0000-0000-000010000000}"/>
    <hyperlink ref="N23" location="Rahoitus!A1" display="Rahoitus" xr:uid="{00000000-0004-0000-0000-000011000000}"/>
    <hyperlink ref="N25" location="Ennakot!A1" display="Ennakot" xr:uid="{00000000-0004-0000-0000-000012000000}"/>
    <hyperlink ref="N26" location="Allekirjoitus!A1" display="Allekirjoitus" xr:uid="{00000000-0004-0000-0000-000013000000}"/>
    <hyperlink ref="N13" location="'Indikaattorit ET 2'!A1" display="Indikaattorit ET 2" xr:uid="{00000000-0004-0000-0000-000014000000}"/>
    <hyperlink ref="N14" location="'Indikaattorit ET 3'!A1" display="Indikaattorit ET 3" xr:uid="{00000000-0004-0000-0000-000015000000}"/>
    <hyperlink ref="N24" location="'EU-rahoitusosuus'!A1" display="EU-rahoitusosuus" xr:uid="{00000000-0004-0000-0000-000016000000}"/>
    <hyperlink ref="N7" location="'Siirron saajat'!A1" display="Siirron saajat" xr:uid="{00000000-0004-0000-0000-000017000000}"/>
    <hyperlink ref="N15" location="'Indikaattorit ET 4'!A1" display="Indikaattorit ET 4" xr:uid="{00000000-0004-0000-0000-000018000000}"/>
    <hyperlink ref="N16" location="'Horisont. periaatteet'!A1" display="Horisontaaliset periaatteet" xr:uid="{00000000-0004-0000-0000-00001A000000}"/>
    <hyperlink ref="N17" location="'Budjetin perustiedot'!A1" display="Budjetin perustiedot" xr:uid="{8EC0247D-1B0F-49E1-A477-CF498155DCA8}"/>
  </hyperlinks>
  <pageMargins left="0.39370078740157483" right="0.39370078740157483" top="0.78740157480314965" bottom="0.78740157480314965" header="0.39370078740157483" footer="0.31496062992125984"/>
  <pageSetup paperSize="9" fitToHeight="0" orientation="landscape" r:id="rId1"/>
  <headerFooter>
    <oddHeader>&amp;L&amp;A&amp;R&amp;P(&amp;N)</oddHead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Y67"/>
  <sheetViews>
    <sheetView showGridLines="0" zoomScaleNormal="100" workbookViewId="0">
      <selection activeCell="Q4" sqref="Q4:S4"/>
    </sheetView>
  </sheetViews>
  <sheetFormatPr defaultColWidth="9.23046875" defaultRowHeight="10" x14ac:dyDescent="0.2"/>
  <cols>
    <col min="1" max="2" width="2.765625" style="2" customWidth="1"/>
    <col min="3" max="3" width="8.765625" style="2" customWidth="1"/>
    <col min="4" max="4" width="11" style="12" customWidth="1"/>
    <col min="5" max="5" width="2.765625" style="2" customWidth="1"/>
    <col min="6" max="6" width="11" style="7" customWidth="1"/>
    <col min="7" max="7" width="2.765625" style="2" customWidth="1"/>
    <col min="8" max="8" width="11" style="7" customWidth="1"/>
    <col min="9" max="9" width="2.765625" style="2" customWidth="1"/>
    <col min="10" max="10" width="8.23046875" style="7" customWidth="1"/>
    <col min="11" max="11" width="7.23046875" style="2" customWidth="1"/>
    <col min="12" max="12" width="8.23046875" style="7" customWidth="1"/>
    <col min="13" max="13" width="2.765625" style="2" customWidth="1"/>
    <col min="14" max="14" width="8.23046875" style="2" customWidth="1"/>
    <col min="15" max="15" width="3.765625" style="2" customWidth="1"/>
    <col min="16" max="16384" width="9.23046875" style="2"/>
  </cols>
  <sheetData>
    <row r="1" spans="1:25" ht="16.149999999999999" customHeight="1" x14ac:dyDescent="0.2">
      <c r="A1" s="13" t="s">
        <v>248</v>
      </c>
      <c r="B1" s="13"/>
      <c r="C1" s="13"/>
      <c r="E1" s="6"/>
      <c r="F1" s="5"/>
      <c r="G1" s="6"/>
      <c r="H1" s="5"/>
      <c r="I1" s="6"/>
      <c r="J1" s="5"/>
      <c r="K1" s="6"/>
      <c r="L1" s="5"/>
      <c r="M1" s="6"/>
      <c r="N1" s="6"/>
    </row>
    <row r="2" spans="1:25" ht="84.65" customHeight="1" x14ac:dyDescent="0.35">
      <c r="B2" s="694" t="s">
        <v>458</v>
      </c>
      <c r="C2" s="694"/>
      <c r="D2" s="694"/>
      <c r="E2" s="694"/>
      <c r="F2" s="694"/>
      <c r="G2" s="694"/>
      <c r="H2" s="694"/>
      <c r="I2" s="694"/>
      <c r="J2" s="694"/>
      <c r="K2" s="694"/>
      <c r="L2" s="694"/>
      <c r="M2" s="694"/>
      <c r="N2" s="694"/>
      <c r="O2" s="694"/>
      <c r="P2" s="56"/>
      <c r="T2" s="19"/>
      <c r="U2" s="19"/>
      <c r="V2" s="19"/>
      <c r="W2" s="19"/>
      <c r="X2" s="19"/>
      <c r="Y2" s="19"/>
    </row>
    <row r="3" spans="1:25" ht="17.5" customHeight="1" x14ac:dyDescent="0.35">
      <c r="B3" s="696"/>
      <c r="C3" s="696"/>
      <c r="D3" s="696"/>
      <c r="E3" s="696"/>
      <c r="F3" s="696"/>
      <c r="G3" s="696"/>
      <c r="H3" s="696"/>
      <c r="I3" s="696"/>
      <c r="J3" s="696"/>
      <c r="K3" s="696"/>
      <c r="L3" s="696"/>
      <c r="M3" s="696"/>
      <c r="N3" s="696"/>
      <c r="O3" s="696"/>
      <c r="P3" s="56"/>
      <c r="T3" s="19"/>
      <c r="U3" s="19"/>
      <c r="V3" s="19"/>
      <c r="W3" s="19"/>
      <c r="X3" s="19"/>
      <c r="Y3" s="19"/>
    </row>
    <row r="4" spans="1:25" ht="16.149999999999999" customHeight="1" x14ac:dyDescent="0.35">
      <c r="B4" s="223"/>
      <c r="C4" s="130"/>
      <c r="D4" s="695"/>
      <c r="E4" s="695"/>
      <c r="F4" s="695"/>
      <c r="G4" s="695"/>
      <c r="H4" s="695"/>
      <c r="I4" s="695"/>
      <c r="J4" s="695"/>
      <c r="K4" s="695"/>
      <c r="L4" s="695"/>
      <c r="M4" s="695"/>
      <c r="N4" s="299"/>
      <c r="O4" s="131"/>
      <c r="P4" s="103"/>
      <c r="Q4" s="565" t="s">
        <v>73</v>
      </c>
      <c r="R4" s="566"/>
      <c r="S4" s="567"/>
      <c r="T4" s="266"/>
      <c r="U4" s="266"/>
      <c r="V4" s="266"/>
      <c r="W4" s="266"/>
      <c r="X4" s="266"/>
      <c r="Y4" s="266"/>
    </row>
    <row r="5" spans="1:25" ht="16.149999999999999" customHeight="1" x14ac:dyDescent="0.35">
      <c r="B5" s="25"/>
      <c r="C5" s="26"/>
      <c r="D5" s="415" t="s">
        <v>245</v>
      </c>
      <c r="E5" s="415"/>
      <c r="F5" s="415"/>
      <c r="G5" s="415"/>
      <c r="H5" s="415"/>
      <c r="I5" s="415"/>
      <c r="J5" s="415"/>
      <c r="K5" s="415"/>
      <c r="L5" s="415"/>
      <c r="M5" s="415"/>
      <c r="N5" s="154"/>
      <c r="O5" s="27"/>
      <c r="P5" s="103"/>
      <c r="Q5" s="103"/>
      <c r="R5" s="103"/>
      <c r="S5" s="103"/>
      <c r="T5" s="266"/>
      <c r="U5" s="266"/>
      <c r="V5" s="266"/>
      <c r="W5" s="266"/>
      <c r="X5" s="266"/>
      <c r="Y5" s="266"/>
    </row>
    <row r="6" spans="1:25" ht="16.149999999999999" customHeight="1" x14ac:dyDescent="0.35">
      <c r="B6" s="25"/>
      <c r="C6" s="26"/>
      <c r="D6" s="154"/>
      <c r="E6" s="300"/>
      <c r="F6" s="301"/>
      <c r="G6" s="300"/>
      <c r="H6" s="301"/>
      <c r="I6" s="300"/>
      <c r="J6" s="301"/>
      <c r="K6" s="301"/>
      <c r="L6" s="301"/>
      <c r="M6" s="300"/>
      <c r="N6" s="300"/>
      <c r="O6" s="27"/>
      <c r="P6" s="103"/>
      <c r="Q6" s="266"/>
      <c r="R6" s="266"/>
      <c r="S6" s="266"/>
      <c r="T6" s="266"/>
      <c r="U6" s="266"/>
      <c r="V6" s="266"/>
      <c r="W6" s="266"/>
      <c r="X6" s="266"/>
      <c r="Y6" s="266"/>
    </row>
    <row r="7" spans="1:25" ht="16.149999999999999" customHeight="1" x14ac:dyDescent="0.35">
      <c r="B7" s="25"/>
      <c r="C7" s="104" t="s">
        <v>327</v>
      </c>
      <c r="D7" s="302"/>
      <c r="E7" s="26"/>
      <c r="F7" s="303"/>
      <c r="G7" s="26"/>
      <c r="H7" s="303"/>
      <c r="I7" s="26"/>
      <c r="J7" s="303"/>
      <c r="K7" s="303"/>
      <c r="L7" s="303"/>
      <c r="M7" s="26"/>
      <c r="N7" s="548"/>
      <c r="O7" s="27"/>
      <c r="P7" s="103"/>
      <c r="Q7" s="266"/>
      <c r="R7" s="266"/>
      <c r="S7" s="266"/>
      <c r="T7" s="266"/>
      <c r="U7" s="266"/>
      <c r="V7" s="266"/>
      <c r="W7" s="266"/>
      <c r="X7" s="266"/>
      <c r="Y7" s="266"/>
    </row>
    <row r="8" spans="1:25" ht="16.149999999999999" customHeight="1" x14ac:dyDescent="0.35">
      <c r="B8" s="25"/>
      <c r="C8" s="26"/>
      <c r="D8" s="104"/>
      <c r="E8" s="26"/>
      <c r="F8" s="303"/>
      <c r="G8" s="26"/>
      <c r="H8" s="303"/>
      <c r="I8" s="26"/>
      <c r="J8" s="303"/>
      <c r="K8" s="303"/>
      <c r="L8" s="303"/>
      <c r="M8" s="26"/>
      <c r="N8" s="313"/>
      <c r="O8" s="27"/>
      <c r="P8" s="103"/>
      <c r="Q8" s="422"/>
      <c r="R8" s="266"/>
      <c r="S8" s="266"/>
      <c r="T8" s="266"/>
      <c r="U8" s="266"/>
      <c r="V8" s="266"/>
      <c r="W8" s="266"/>
      <c r="X8" s="266"/>
      <c r="Y8" s="266"/>
    </row>
    <row r="9" spans="1:25" ht="16.149999999999999" customHeight="1" x14ac:dyDescent="0.35">
      <c r="B9" s="224"/>
      <c r="C9" s="135"/>
      <c r="D9" s="311"/>
      <c r="E9" s="135"/>
      <c r="F9" s="304"/>
      <c r="G9" s="135"/>
      <c r="H9" s="304"/>
      <c r="I9" s="135"/>
      <c r="J9" s="304"/>
      <c r="K9" s="304"/>
      <c r="L9" s="304"/>
      <c r="M9" s="135"/>
      <c r="N9" s="135"/>
      <c r="O9" s="136"/>
      <c r="P9" s="103"/>
      <c r="Q9" s="19"/>
      <c r="R9" s="19"/>
      <c r="S9" s="19"/>
      <c r="T9" s="19"/>
      <c r="U9" s="19"/>
      <c r="V9" s="19"/>
      <c r="W9" s="19"/>
      <c r="X9" s="19"/>
      <c r="Y9" s="19"/>
    </row>
    <row r="10" spans="1:25" ht="16.149999999999999" customHeight="1" x14ac:dyDescent="0.35">
      <c r="B10" s="25"/>
      <c r="C10" s="26"/>
      <c r="D10" s="154"/>
      <c r="E10" s="300"/>
      <c r="F10" s="301"/>
      <c r="G10" s="300"/>
      <c r="H10" s="301"/>
      <c r="I10" s="300"/>
      <c r="J10" s="301"/>
      <c r="K10" s="301"/>
      <c r="L10" s="301"/>
      <c r="M10" s="300"/>
      <c r="N10" s="300"/>
      <c r="O10" s="27"/>
      <c r="P10" s="103"/>
      <c r="Q10" s="19"/>
      <c r="R10" s="19"/>
      <c r="S10" s="19"/>
      <c r="T10" s="19"/>
      <c r="U10" s="19"/>
      <c r="V10" s="19"/>
      <c r="W10" s="19"/>
      <c r="X10" s="19"/>
      <c r="Y10" s="19"/>
    </row>
    <row r="11" spans="1:25" ht="16.149999999999999" customHeight="1" x14ac:dyDescent="0.35">
      <c r="B11" s="25"/>
      <c r="C11" s="104" t="s">
        <v>323</v>
      </c>
      <c r="D11" s="302"/>
      <c r="E11" s="26"/>
      <c r="F11" s="303"/>
      <c r="G11" s="26"/>
      <c r="H11" s="303"/>
      <c r="I11" s="26"/>
      <c r="J11" s="303"/>
      <c r="K11" s="303"/>
      <c r="L11" s="303"/>
      <c r="M11" s="26"/>
      <c r="N11" s="548"/>
      <c r="O11" s="27"/>
      <c r="P11" s="103"/>
      <c r="Q11" s="19"/>
      <c r="R11" s="19"/>
      <c r="S11" s="19"/>
      <c r="T11" s="19"/>
      <c r="U11" s="19"/>
      <c r="V11" s="19"/>
      <c r="W11" s="19"/>
      <c r="X11" s="19"/>
      <c r="Y11" s="19"/>
    </row>
    <row r="12" spans="1:25" ht="16.149999999999999" customHeight="1" x14ac:dyDescent="0.35">
      <c r="B12" s="25"/>
      <c r="C12" s="26"/>
      <c r="D12" s="104"/>
      <c r="E12" s="26"/>
      <c r="F12" s="303"/>
      <c r="G12" s="26"/>
      <c r="H12" s="303"/>
      <c r="I12" s="26"/>
      <c r="J12" s="303"/>
      <c r="K12" s="303"/>
      <c r="L12" s="303"/>
      <c r="M12" s="26"/>
      <c r="N12" s="313"/>
      <c r="O12" s="27"/>
      <c r="P12" s="103"/>
      <c r="Q12" s="19"/>
      <c r="R12" s="19"/>
      <c r="S12" s="19"/>
      <c r="T12" s="19"/>
      <c r="U12" s="19"/>
      <c r="V12" s="19"/>
      <c r="W12" s="19"/>
      <c r="X12" s="19"/>
      <c r="Y12" s="19"/>
    </row>
    <row r="13" spans="1:25" ht="16.149999999999999" customHeight="1" x14ac:dyDescent="0.35">
      <c r="B13" s="224"/>
      <c r="C13" s="135"/>
      <c r="D13" s="311"/>
      <c r="E13" s="135"/>
      <c r="F13" s="304"/>
      <c r="G13" s="135"/>
      <c r="H13" s="304"/>
      <c r="I13" s="135"/>
      <c r="J13" s="304"/>
      <c r="K13" s="304"/>
      <c r="L13" s="304"/>
      <c r="M13" s="135"/>
      <c r="N13" s="135"/>
      <c r="O13" s="136"/>
      <c r="P13" s="103"/>
      <c r="Q13" s="19"/>
      <c r="R13" s="19"/>
      <c r="S13" s="19"/>
      <c r="T13" s="19"/>
      <c r="U13" s="19"/>
      <c r="V13" s="19"/>
      <c r="W13" s="19"/>
      <c r="X13" s="19"/>
      <c r="Y13" s="19"/>
    </row>
    <row r="14" spans="1:25" ht="16.149999999999999" customHeight="1" x14ac:dyDescent="0.35">
      <c r="B14" s="25"/>
      <c r="C14" s="26"/>
      <c r="D14" s="154"/>
      <c r="E14" s="300"/>
      <c r="F14" s="301"/>
      <c r="G14" s="300"/>
      <c r="H14" s="301"/>
      <c r="I14" s="300"/>
      <c r="J14" s="301"/>
      <c r="K14" s="301"/>
      <c r="L14" s="301"/>
      <c r="M14" s="300"/>
      <c r="N14" s="300"/>
      <c r="O14" s="27"/>
      <c r="P14" s="103"/>
      <c r="Q14" s="19"/>
      <c r="R14" s="19"/>
      <c r="S14" s="19"/>
      <c r="T14" s="19"/>
      <c r="U14" s="19"/>
      <c r="V14" s="19"/>
      <c r="W14" s="19"/>
      <c r="X14" s="19"/>
      <c r="Y14" s="19"/>
    </row>
    <row r="15" spans="1:25" ht="16.149999999999999" customHeight="1" x14ac:dyDescent="0.35">
      <c r="B15" s="25"/>
      <c r="C15" s="104" t="s">
        <v>324</v>
      </c>
      <c r="D15" s="302"/>
      <c r="E15" s="26"/>
      <c r="F15" s="303"/>
      <c r="G15" s="26"/>
      <c r="H15" s="303"/>
      <c r="I15" s="26"/>
      <c r="J15" s="303"/>
      <c r="K15" s="303"/>
      <c r="L15" s="303"/>
      <c r="M15" s="26"/>
      <c r="N15" s="313"/>
      <c r="O15" s="27"/>
      <c r="P15" s="103"/>
      <c r="Q15" s="19"/>
      <c r="R15" s="19"/>
      <c r="S15" s="19"/>
      <c r="T15" s="19"/>
      <c r="U15" s="19"/>
      <c r="V15" s="19"/>
      <c r="W15" s="19"/>
      <c r="X15" s="19"/>
      <c r="Y15" s="19"/>
    </row>
    <row r="16" spans="1:25" ht="16.149999999999999" customHeight="1" x14ac:dyDescent="0.35">
      <c r="B16" s="25"/>
      <c r="C16" s="26"/>
      <c r="D16" s="104"/>
      <c r="E16" s="26"/>
      <c r="F16" s="303"/>
      <c r="G16" s="26"/>
      <c r="H16" s="303"/>
      <c r="I16" s="26"/>
      <c r="J16" s="303"/>
      <c r="K16" s="303"/>
      <c r="L16" s="303"/>
      <c r="M16" s="26"/>
      <c r="N16" s="548"/>
      <c r="O16" s="27"/>
      <c r="P16" s="103"/>
      <c r="Q16" s="19"/>
      <c r="R16" s="19"/>
      <c r="S16" s="19"/>
      <c r="T16" s="19"/>
      <c r="U16" s="19"/>
      <c r="V16" s="19"/>
      <c r="W16" s="19"/>
      <c r="X16" s="19"/>
      <c r="Y16" s="19"/>
    </row>
    <row r="17" spans="2:25" ht="16.149999999999999" customHeight="1" x14ac:dyDescent="0.35">
      <c r="B17" s="224"/>
      <c r="C17" s="135"/>
      <c r="D17" s="311"/>
      <c r="E17" s="135"/>
      <c r="F17" s="304"/>
      <c r="G17" s="135"/>
      <c r="H17" s="304"/>
      <c r="I17" s="135"/>
      <c r="J17" s="304"/>
      <c r="K17" s="304"/>
      <c r="L17" s="304"/>
      <c r="M17" s="135"/>
      <c r="N17" s="135"/>
      <c r="O17" s="136"/>
      <c r="P17" s="103"/>
      <c r="Q17" s="19"/>
      <c r="R17" s="19"/>
      <c r="S17" s="19"/>
      <c r="T17" s="19"/>
      <c r="U17" s="19"/>
      <c r="V17" s="19"/>
      <c r="W17" s="19"/>
      <c r="X17" s="19"/>
      <c r="Y17" s="19"/>
    </row>
    <row r="18" spans="2:25" ht="16.149999999999999" customHeight="1" x14ac:dyDescent="0.35">
      <c r="B18" s="25"/>
      <c r="C18" s="26"/>
      <c r="D18" s="154"/>
      <c r="E18" s="300"/>
      <c r="F18" s="301"/>
      <c r="G18" s="300"/>
      <c r="H18" s="301"/>
      <c r="I18" s="300"/>
      <c r="J18" s="301"/>
      <c r="K18" s="301"/>
      <c r="L18" s="301"/>
      <c r="M18" s="300"/>
      <c r="N18" s="300"/>
      <c r="O18" s="27"/>
      <c r="P18" s="103"/>
      <c r="Q18" s="19"/>
      <c r="R18" s="19"/>
      <c r="S18" s="19"/>
      <c r="T18" s="19"/>
      <c r="U18" s="19"/>
      <c r="V18" s="19"/>
      <c r="W18" s="19"/>
      <c r="X18" s="19"/>
      <c r="Y18" s="19"/>
    </row>
    <row r="19" spans="2:25" ht="16.149999999999999" customHeight="1" x14ac:dyDescent="0.35">
      <c r="B19" s="25"/>
      <c r="C19" s="104" t="s">
        <v>328</v>
      </c>
      <c r="D19" s="302"/>
      <c r="E19" s="26"/>
      <c r="F19" s="303"/>
      <c r="G19" s="26"/>
      <c r="H19" s="303"/>
      <c r="I19" s="26"/>
      <c r="J19" s="303"/>
      <c r="K19" s="303"/>
      <c r="L19" s="303"/>
      <c r="M19" s="26"/>
      <c r="N19" s="548"/>
      <c r="O19" s="27"/>
      <c r="P19" s="103"/>
      <c r="Q19" s="19"/>
      <c r="R19" s="19"/>
      <c r="S19" s="19"/>
      <c r="T19" s="19"/>
      <c r="U19" s="19"/>
      <c r="V19" s="19"/>
      <c r="W19" s="19"/>
      <c r="X19" s="19"/>
      <c r="Y19" s="19"/>
    </row>
    <row r="20" spans="2:25" ht="16.149999999999999" customHeight="1" x14ac:dyDescent="0.35">
      <c r="B20" s="25"/>
      <c r="C20" s="26"/>
      <c r="D20" s="104"/>
      <c r="E20" s="26"/>
      <c r="F20" s="303"/>
      <c r="G20" s="26"/>
      <c r="H20" s="303"/>
      <c r="I20" s="26"/>
      <c r="J20" s="303"/>
      <c r="K20" s="303"/>
      <c r="L20" s="303"/>
      <c r="M20" s="26"/>
      <c r="N20" s="313"/>
      <c r="O20" s="27"/>
      <c r="P20" s="103"/>
      <c r="Q20" s="19"/>
      <c r="R20" s="19"/>
      <c r="S20" s="19"/>
      <c r="T20" s="19"/>
      <c r="U20" s="19"/>
      <c r="V20" s="19"/>
      <c r="W20" s="19"/>
      <c r="X20" s="19"/>
      <c r="Y20" s="19"/>
    </row>
    <row r="21" spans="2:25" ht="16.149999999999999" customHeight="1" x14ac:dyDescent="0.35">
      <c r="B21" s="224"/>
      <c r="C21" s="135"/>
      <c r="D21" s="311"/>
      <c r="E21" s="135"/>
      <c r="F21" s="304"/>
      <c r="G21" s="135"/>
      <c r="H21" s="304"/>
      <c r="I21" s="135"/>
      <c r="J21" s="304"/>
      <c r="K21" s="304"/>
      <c r="L21" s="304"/>
      <c r="M21" s="135"/>
      <c r="N21" s="135"/>
      <c r="O21" s="136"/>
      <c r="P21" s="19"/>
      <c r="Q21" s="19"/>
      <c r="R21" s="19"/>
      <c r="S21" s="19"/>
      <c r="T21" s="19"/>
      <c r="U21" s="19"/>
      <c r="V21" s="19"/>
      <c r="W21" s="19"/>
      <c r="X21" s="19"/>
      <c r="Y21" s="19"/>
    </row>
    <row r="22" spans="2:25" ht="16.149999999999999" customHeight="1" x14ac:dyDescent="0.35">
      <c r="B22" s="25"/>
      <c r="C22" s="130"/>
      <c r="D22" s="306"/>
      <c r="E22" s="130"/>
      <c r="F22" s="307"/>
      <c r="G22" s="130"/>
      <c r="H22" s="307"/>
      <c r="I22" s="130"/>
      <c r="J22" s="307"/>
      <c r="K22" s="130"/>
      <c r="L22" s="307"/>
      <c r="M22" s="130"/>
      <c r="N22" s="130"/>
      <c r="O22" s="27"/>
      <c r="P22" s="19"/>
      <c r="Q22" s="19"/>
      <c r="R22" s="19"/>
      <c r="S22" s="19"/>
      <c r="T22" s="19"/>
      <c r="U22" s="19"/>
      <c r="V22" s="19"/>
      <c r="W22" s="19"/>
      <c r="X22" s="19"/>
      <c r="Y22" s="19"/>
    </row>
    <row r="23" spans="2:25" ht="16.149999999999999" customHeight="1" x14ac:dyDescent="0.35">
      <c r="B23" s="25"/>
      <c r="C23" s="677" t="s">
        <v>483</v>
      </c>
      <c r="D23" s="677"/>
      <c r="E23" s="677"/>
      <c r="F23" s="677"/>
      <c r="G23" s="677"/>
      <c r="H23" s="677"/>
      <c r="I23" s="677"/>
      <c r="J23" s="677"/>
      <c r="K23" s="677"/>
      <c r="L23" s="677"/>
      <c r="M23" s="677"/>
      <c r="N23" s="147"/>
      <c r="O23" s="27"/>
      <c r="P23" s="19"/>
      <c r="Q23" s="19"/>
      <c r="R23" s="19"/>
      <c r="S23" s="19"/>
      <c r="T23" s="19"/>
      <c r="U23" s="19"/>
      <c r="V23" s="19"/>
      <c r="W23" s="19"/>
      <c r="X23" s="19"/>
      <c r="Y23" s="19"/>
    </row>
    <row r="24" spans="2:25" ht="16.149999999999999" customHeight="1" x14ac:dyDescent="0.35">
      <c r="B24" s="25"/>
      <c r="C24" s="677"/>
      <c r="D24" s="677"/>
      <c r="E24" s="677"/>
      <c r="F24" s="677"/>
      <c r="G24" s="677"/>
      <c r="H24" s="677"/>
      <c r="I24" s="677"/>
      <c r="J24" s="677"/>
      <c r="K24" s="677"/>
      <c r="L24" s="677"/>
      <c r="M24" s="677"/>
      <c r="N24" s="303"/>
      <c r="O24" s="27"/>
      <c r="P24" s="19"/>
      <c r="Q24" s="19"/>
      <c r="R24" s="19"/>
      <c r="S24" s="19"/>
      <c r="T24" s="19"/>
      <c r="U24" s="19"/>
      <c r="V24" s="19"/>
      <c r="W24" s="19"/>
      <c r="X24" s="19"/>
      <c r="Y24" s="19"/>
    </row>
    <row r="25" spans="2:25" ht="16.149999999999999" customHeight="1" x14ac:dyDescent="0.35">
      <c r="B25" s="224"/>
      <c r="C25" s="135"/>
      <c r="D25" s="311"/>
      <c r="E25" s="135"/>
      <c r="F25" s="304"/>
      <c r="G25" s="135"/>
      <c r="H25" s="304"/>
      <c r="I25" s="135"/>
      <c r="J25" s="304"/>
      <c r="K25" s="135"/>
      <c r="L25" s="304"/>
      <c r="M25" s="135"/>
      <c r="N25" s="304"/>
      <c r="O25" s="136"/>
      <c r="P25" s="19"/>
      <c r="Q25" s="19"/>
      <c r="R25" s="19"/>
      <c r="S25" s="19"/>
      <c r="T25" s="19"/>
      <c r="U25" s="19"/>
      <c r="V25" s="19"/>
      <c r="W25" s="19"/>
      <c r="X25" s="19"/>
      <c r="Y25" s="19"/>
    </row>
    <row r="26" spans="2:25" ht="16.149999999999999" customHeight="1" x14ac:dyDescent="0.35">
      <c r="B26" s="25"/>
      <c r="C26" s="130"/>
      <c r="D26" s="306"/>
      <c r="E26" s="130"/>
      <c r="F26" s="307"/>
      <c r="G26" s="130"/>
      <c r="H26" s="307"/>
      <c r="I26" s="130"/>
      <c r="J26" s="307"/>
      <c r="K26" s="130"/>
      <c r="L26" s="307"/>
      <c r="M26" s="130"/>
      <c r="N26" s="130"/>
      <c r="O26" s="27"/>
      <c r="P26" s="19"/>
      <c r="Q26" s="19"/>
      <c r="R26" s="19"/>
      <c r="S26" s="19"/>
      <c r="T26" s="19"/>
      <c r="U26" s="19"/>
      <c r="V26" s="19"/>
      <c r="W26" s="19"/>
      <c r="X26" s="19"/>
      <c r="Y26" s="19"/>
    </row>
    <row r="27" spans="2:25" ht="15.75" customHeight="1" x14ac:dyDescent="0.35">
      <c r="B27" s="25"/>
      <c r="C27" s="677" t="s">
        <v>325</v>
      </c>
      <c r="D27" s="677"/>
      <c r="E27" s="677"/>
      <c r="F27" s="677"/>
      <c r="G27" s="677"/>
      <c r="H27" s="677"/>
      <c r="I27" s="677"/>
      <c r="J27" s="677"/>
      <c r="K27" s="677"/>
      <c r="L27" s="677"/>
      <c r="M27" s="677"/>
      <c r="N27" s="147"/>
      <c r="O27" s="27"/>
      <c r="P27" s="19"/>
      <c r="Q27" s="19"/>
      <c r="R27" s="19"/>
      <c r="S27" s="19"/>
      <c r="T27" s="19"/>
      <c r="U27" s="19"/>
      <c r="V27" s="19"/>
      <c r="W27" s="19"/>
      <c r="X27" s="19"/>
      <c r="Y27" s="19"/>
    </row>
    <row r="28" spans="2:25" ht="16.149999999999999" customHeight="1" x14ac:dyDescent="0.35">
      <c r="B28" s="25"/>
      <c r="C28" s="677"/>
      <c r="D28" s="677"/>
      <c r="E28" s="677"/>
      <c r="F28" s="677"/>
      <c r="G28" s="677"/>
      <c r="H28" s="677"/>
      <c r="I28" s="677"/>
      <c r="J28" s="677"/>
      <c r="K28" s="677"/>
      <c r="L28" s="677"/>
      <c r="M28" s="677"/>
      <c r="N28" s="303"/>
      <c r="O28" s="27"/>
      <c r="P28" s="19"/>
      <c r="Q28" s="19"/>
      <c r="R28" s="19"/>
      <c r="S28" s="19"/>
      <c r="T28" s="19"/>
      <c r="U28" s="19"/>
      <c r="V28" s="19"/>
      <c r="W28" s="19"/>
      <c r="X28" s="19"/>
      <c r="Y28" s="19"/>
    </row>
    <row r="29" spans="2:25" ht="16.149999999999999" customHeight="1" x14ac:dyDescent="0.35">
      <c r="B29" s="224"/>
      <c r="C29" s="135"/>
      <c r="D29" s="311"/>
      <c r="E29" s="135"/>
      <c r="F29" s="304"/>
      <c r="G29" s="135"/>
      <c r="H29" s="304"/>
      <c r="I29" s="135"/>
      <c r="J29" s="304"/>
      <c r="K29" s="135"/>
      <c r="L29" s="304"/>
      <c r="M29" s="135"/>
      <c r="N29" s="304"/>
      <c r="O29" s="136"/>
      <c r="P29" s="19"/>
      <c r="Q29" s="19"/>
      <c r="R29" s="19"/>
      <c r="S29" s="19"/>
      <c r="T29" s="19"/>
      <c r="U29" s="19"/>
      <c r="V29" s="19"/>
      <c r="W29" s="19"/>
      <c r="X29" s="19"/>
      <c r="Y29" s="19"/>
    </row>
    <row r="30" spans="2:25" ht="16.149999999999999" customHeight="1" x14ac:dyDescent="0.35">
      <c r="B30" s="25"/>
      <c r="C30" s="130"/>
      <c r="D30" s="306"/>
      <c r="E30" s="130"/>
      <c r="F30" s="307"/>
      <c r="G30" s="130"/>
      <c r="H30" s="307"/>
      <c r="I30" s="130"/>
      <c r="J30" s="307"/>
      <c r="K30" s="130"/>
      <c r="L30" s="307"/>
      <c r="M30" s="130"/>
      <c r="N30" s="130"/>
      <c r="O30" s="27"/>
      <c r="P30" s="19"/>
      <c r="Q30" s="19"/>
      <c r="R30" s="19"/>
      <c r="S30" s="19"/>
      <c r="T30" s="19"/>
      <c r="U30" s="19"/>
      <c r="V30" s="19"/>
      <c r="W30" s="19"/>
      <c r="X30" s="19"/>
      <c r="Y30" s="19"/>
    </row>
    <row r="31" spans="2:25" ht="16.149999999999999" customHeight="1" x14ac:dyDescent="0.35">
      <c r="B31" s="25"/>
      <c r="C31" s="677" t="s">
        <v>329</v>
      </c>
      <c r="D31" s="677"/>
      <c r="E31" s="677"/>
      <c r="F31" s="677"/>
      <c r="G31" s="677"/>
      <c r="H31" s="677"/>
      <c r="I31" s="677"/>
      <c r="J31" s="677"/>
      <c r="K31" s="677"/>
      <c r="L31" s="677"/>
      <c r="M31" s="677"/>
      <c r="N31" s="147"/>
      <c r="O31" s="27"/>
      <c r="P31" s="19"/>
      <c r="Q31" s="19"/>
      <c r="R31" s="19"/>
      <c r="S31" s="19"/>
      <c r="T31" s="19"/>
      <c r="U31" s="19"/>
      <c r="V31" s="19"/>
      <c r="W31" s="19"/>
      <c r="X31" s="19"/>
      <c r="Y31" s="19"/>
    </row>
    <row r="32" spans="2:25" ht="16.149999999999999" customHeight="1" x14ac:dyDescent="0.35">
      <c r="B32" s="25"/>
      <c r="C32" s="677"/>
      <c r="D32" s="677"/>
      <c r="E32" s="677"/>
      <c r="F32" s="677"/>
      <c r="G32" s="677"/>
      <c r="H32" s="677"/>
      <c r="I32" s="677"/>
      <c r="J32" s="677"/>
      <c r="K32" s="677"/>
      <c r="L32" s="677"/>
      <c r="M32" s="677"/>
      <c r="N32" s="303"/>
      <c r="O32" s="27"/>
      <c r="P32" s="19"/>
      <c r="Q32" s="19"/>
      <c r="R32" s="19"/>
      <c r="S32" s="19"/>
      <c r="T32" s="19"/>
      <c r="U32" s="19"/>
      <c r="V32" s="19"/>
      <c r="W32" s="19"/>
      <c r="X32" s="19"/>
      <c r="Y32" s="19"/>
    </row>
    <row r="33" spans="2:25" ht="16.149999999999999" customHeight="1" x14ac:dyDescent="0.35">
      <c r="B33" s="224"/>
      <c r="C33" s="135"/>
      <c r="D33" s="311"/>
      <c r="E33" s="135"/>
      <c r="F33" s="304"/>
      <c r="G33" s="135"/>
      <c r="H33" s="304"/>
      <c r="I33" s="135"/>
      <c r="J33" s="304"/>
      <c r="K33" s="135"/>
      <c r="L33" s="304"/>
      <c r="M33" s="135"/>
      <c r="N33" s="304"/>
      <c r="O33" s="136"/>
      <c r="P33" s="19"/>
      <c r="Q33" s="19"/>
      <c r="R33" s="19"/>
      <c r="S33" s="19"/>
      <c r="T33" s="19"/>
      <c r="U33" s="19"/>
      <c r="V33" s="19"/>
      <c r="W33" s="19"/>
      <c r="X33" s="19"/>
      <c r="Y33" s="19"/>
    </row>
    <row r="34" spans="2:25" ht="16.149999999999999" customHeight="1" x14ac:dyDescent="0.35">
      <c r="B34" s="25"/>
      <c r="C34" s="130"/>
      <c r="D34" s="306"/>
      <c r="E34" s="130"/>
      <c r="F34" s="307"/>
      <c r="G34" s="130"/>
      <c r="H34" s="307"/>
      <c r="I34" s="130"/>
      <c r="J34" s="307"/>
      <c r="K34" s="130"/>
      <c r="L34" s="307"/>
      <c r="M34" s="130"/>
      <c r="N34" s="130"/>
      <c r="O34" s="27"/>
      <c r="P34" s="19"/>
      <c r="Q34" s="19"/>
      <c r="R34" s="19"/>
      <c r="S34" s="19"/>
      <c r="T34" s="19"/>
      <c r="U34" s="19"/>
      <c r="V34" s="19"/>
      <c r="W34" s="19"/>
      <c r="X34" s="19"/>
      <c r="Y34" s="19"/>
    </row>
    <row r="35" spans="2:25" ht="16.149999999999999" customHeight="1" x14ac:dyDescent="0.35">
      <c r="B35" s="25"/>
      <c r="C35" s="677" t="s">
        <v>330</v>
      </c>
      <c r="D35" s="677"/>
      <c r="E35" s="677"/>
      <c r="F35" s="677"/>
      <c r="G35" s="677"/>
      <c r="H35" s="677"/>
      <c r="I35" s="677"/>
      <c r="J35" s="677"/>
      <c r="K35" s="677"/>
      <c r="L35" s="677"/>
      <c r="M35" s="677"/>
      <c r="N35" s="147"/>
      <c r="O35" s="27"/>
      <c r="P35" s="19"/>
      <c r="Q35" s="19"/>
      <c r="R35" s="19"/>
      <c r="S35" s="19"/>
      <c r="T35" s="19"/>
      <c r="U35" s="19"/>
      <c r="V35" s="19"/>
      <c r="W35" s="19"/>
      <c r="X35" s="19"/>
      <c r="Y35" s="19"/>
    </row>
    <row r="36" spans="2:25" ht="16.149999999999999" customHeight="1" x14ac:dyDescent="0.35">
      <c r="B36" s="25"/>
      <c r="C36" s="677"/>
      <c r="D36" s="677"/>
      <c r="E36" s="677"/>
      <c r="F36" s="677"/>
      <c r="G36" s="677"/>
      <c r="H36" s="677"/>
      <c r="I36" s="677"/>
      <c r="J36" s="677"/>
      <c r="K36" s="677"/>
      <c r="L36" s="677"/>
      <c r="M36" s="677"/>
      <c r="N36" s="303"/>
      <c r="O36" s="27"/>
      <c r="P36" s="19"/>
      <c r="Q36" s="19"/>
      <c r="R36" s="19"/>
      <c r="S36" s="19"/>
      <c r="T36" s="19"/>
      <c r="U36" s="19"/>
      <c r="V36" s="19"/>
      <c r="W36" s="19"/>
      <c r="X36" s="19"/>
      <c r="Y36" s="19"/>
    </row>
    <row r="37" spans="2:25" ht="16.149999999999999" customHeight="1" x14ac:dyDescent="0.35">
      <c r="B37" s="224"/>
      <c r="C37" s="135"/>
      <c r="D37" s="311"/>
      <c r="E37" s="135"/>
      <c r="F37" s="304"/>
      <c r="G37" s="135"/>
      <c r="H37" s="304"/>
      <c r="I37" s="135"/>
      <c r="J37" s="304"/>
      <c r="K37" s="135"/>
      <c r="L37" s="304"/>
      <c r="M37" s="135"/>
      <c r="N37" s="304"/>
      <c r="O37" s="136"/>
      <c r="P37" s="103"/>
      <c r="Q37" s="19"/>
      <c r="R37" s="19"/>
      <c r="S37" s="19"/>
      <c r="T37" s="19"/>
      <c r="U37" s="19"/>
      <c r="V37" s="19"/>
      <c r="W37" s="19"/>
      <c r="X37" s="19"/>
      <c r="Y37" s="19"/>
    </row>
    <row r="38" spans="2:25" ht="16.149999999999999" customHeight="1" x14ac:dyDescent="0.35">
      <c r="B38" s="25"/>
      <c r="C38" s="26"/>
      <c r="D38" s="154"/>
      <c r="E38" s="300"/>
      <c r="F38" s="301"/>
      <c r="G38" s="300"/>
      <c r="H38" s="301"/>
      <c r="I38" s="300"/>
      <c r="J38" s="301"/>
      <c r="K38" s="301"/>
      <c r="L38" s="301"/>
      <c r="M38" s="300"/>
      <c r="N38" s="300"/>
      <c r="O38" s="27"/>
      <c r="P38" s="103"/>
      <c r="Q38" s="19"/>
      <c r="R38" s="19"/>
      <c r="S38" s="19"/>
      <c r="T38" s="19"/>
      <c r="U38" s="19"/>
      <c r="V38" s="19"/>
      <c r="W38" s="19"/>
      <c r="X38" s="19"/>
      <c r="Y38" s="19"/>
    </row>
    <row r="39" spans="2:25" ht="16.149999999999999" customHeight="1" x14ac:dyDescent="0.35">
      <c r="B39" s="25"/>
      <c r="C39" s="104" t="s">
        <v>331</v>
      </c>
      <c r="D39" s="302"/>
      <c r="E39" s="26"/>
      <c r="F39" s="303"/>
      <c r="G39" s="26"/>
      <c r="H39" s="303"/>
      <c r="I39" s="26"/>
      <c r="J39" s="303"/>
      <c r="K39" s="303"/>
      <c r="L39" s="303"/>
      <c r="M39" s="26"/>
      <c r="N39" s="313"/>
      <c r="O39" s="27"/>
      <c r="P39" s="103"/>
      <c r="Q39" s="19"/>
      <c r="R39" s="19"/>
      <c r="S39" s="19"/>
      <c r="T39" s="19"/>
      <c r="U39" s="19"/>
      <c r="V39" s="19"/>
      <c r="W39" s="19"/>
      <c r="X39" s="19"/>
      <c r="Y39" s="19"/>
    </row>
    <row r="40" spans="2:25" ht="16.149999999999999" customHeight="1" x14ac:dyDescent="0.35">
      <c r="B40" s="25"/>
      <c r="C40" s="26"/>
      <c r="D40" s="104"/>
      <c r="E40" s="26"/>
      <c r="F40" s="303"/>
      <c r="G40" s="26"/>
      <c r="H40" s="303"/>
      <c r="I40" s="26"/>
      <c r="J40" s="303"/>
      <c r="K40" s="303"/>
      <c r="L40" s="303"/>
      <c r="M40" s="26"/>
      <c r="N40" s="147"/>
      <c r="O40" s="27"/>
      <c r="P40" s="103"/>
      <c r="Q40" s="19"/>
      <c r="R40" s="19"/>
      <c r="S40" s="19"/>
      <c r="T40" s="19"/>
      <c r="U40" s="19"/>
      <c r="V40" s="19"/>
      <c r="W40" s="19"/>
      <c r="X40" s="19"/>
      <c r="Y40" s="19"/>
    </row>
    <row r="41" spans="2:25" ht="16.149999999999999" customHeight="1" x14ac:dyDescent="0.35">
      <c r="B41" s="224"/>
      <c r="C41" s="135"/>
      <c r="D41" s="311"/>
      <c r="E41" s="135"/>
      <c r="F41" s="304"/>
      <c r="G41" s="135"/>
      <c r="H41" s="304"/>
      <c r="I41" s="135"/>
      <c r="J41" s="304"/>
      <c r="K41" s="304"/>
      <c r="L41" s="304"/>
      <c r="M41" s="135"/>
      <c r="N41" s="135"/>
      <c r="O41" s="136"/>
      <c r="P41" s="19"/>
      <c r="Q41" s="19"/>
      <c r="R41" s="19"/>
      <c r="S41" s="19"/>
      <c r="T41" s="19"/>
      <c r="U41" s="19"/>
      <c r="V41" s="19"/>
      <c r="W41" s="19"/>
      <c r="X41" s="19"/>
      <c r="Y41" s="19"/>
    </row>
    <row r="42" spans="2:25" ht="16.149999999999999" customHeight="1" x14ac:dyDescent="0.35">
      <c r="B42" s="25"/>
      <c r="C42" s="26"/>
      <c r="D42" s="418"/>
      <c r="E42" s="418"/>
      <c r="F42" s="418"/>
      <c r="G42" s="418"/>
      <c r="H42" s="418"/>
      <c r="I42" s="418"/>
      <c r="J42" s="418"/>
      <c r="K42" s="418"/>
      <c r="L42" s="418"/>
      <c r="M42" s="418"/>
      <c r="N42" s="26"/>
      <c r="O42" s="27"/>
      <c r="P42" s="103"/>
      <c r="Q42" s="19"/>
      <c r="R42" s="19"/>
      <c r="S42" s="19"/>
      <c r="T42" s="19"/>
      <c r="U42" s="19"/>
      <c r="V42" s="19"/>
      <c r="W42" s="19"/>
      <c r="X42" s="19"/>
      <c r="Y42" s="19"/>
    </row>
    <row r="43" spans="2:25" ht="16.149999999999999" customHeight="1" x14ac:dyDescent="0.35">
      <c r="B43" s="25"/>
      <c r="C43" s="698" t="s">
        <v>332</v>
      </c>
      <c r="D43" s="698"/>
      <c r="E43" s="698"/>
      <c r="F43" s="698"/>
      <c r="G43" s="698"/>
      <c r="H43" s="698"/>
      <c r="I43" s="698"/>
      <c r="J43" s="698"/>
      <c r="K43" s="698"/>
      <c r="L43" s="698"/>
      <c r="M43" s="698"/>
      <c r="N43" s="26"/>
      <c r="O43" s="27"/>
      <c r="P43" s="103"/>
      <c r="Q43" s="19"/>
      <c r="R43" s="19"/>
      <c r="S43" s="19"/>
      <c r="T43" s="19"/>
      <c r="U43" s="19"/>
      <c r="V43" s="19"/>
      <c r="W43" s="19"/>
      <c r="X43" s="19"/>
      <c r="Y43" s="19"/>
    </row>
    <row r="44" spans="2:25" ht="16.149999999999999" customHeight="1" x14ac:dyDescent="0.35">
      <c r="B44" s="25"/>
      <c r="C44" s="698"/>
      <c r="D44" s="698"/>
      <c r="E44" s="698"/>
      <c r="F44" s="698"/>
      <c r="G44" s="698"/>
      <c r="H44" s="698"/>
      <c r="I44" s="698"/>
      <c r="J44" s="698"/>
      <c r="K44" s="698"/>
      <c r="L44" s="698"/>
      <c r="M44" s="698"/>
      <c r="N44" s="147"/>
      <c r="O44" s="27"/>
      <c r="P44" s="103"/>
      <c r="Q44" s="19"/>
      <c r="R44" s="19"/>
      <c r="S44" s="19"/>
      <c r="T44" s="19"/>
      <c r="U44" s="19"/>
      <c r="V44" s="19"/>
      <c r="W44" s="19"/>
      <c r="X44" s="19"/>
      <c r="Y44" s="19"/>
    </row>
    <row r="45" spans="2:25" ht="16.149999999999999" customHeight="1" x14ac:dyDescent="0.35">
      <c r="B45" s="25"/>
      <c r="C45" s="26"/>
      <c r="D45" s="418"/>
      <c r="E45" s="418"/>
      <c r="F45" s="310"/>
      <c r="G45" s="418"/>
      <c r="H45" s="310"/>
      <c r="I45" s="418"/>
      <c r="J45" s="310"/>
      <c r="K45" s="418"/>
      <c r="L45" s="310"/>
      <c r="M45" s="418"/>
      <c r="N45" s="26"/>
      <c r="O45" s="27"/>
      <c r="P45" s="103"/>
      <c r="Q45" s="19"/>
      <c r="R45" s="19"/>
      <c r="S45" s="19"/>
      <c r="T45" s="19"/>
      <c r="U45" s="19"/>
      <c r="V45" s="19"/>
      <c r="W45" s="19"/>
      <c r="X45" s="19"/>
      <c r="Y45" s="19"/>
    </row>
    <row r="46" spans="2:25" ht="16.149999999999999" customHeight="1" x14ac:dyDescent="0.35">
      <c r="B46" s="224"/>
      <c r="C46" s="135"/>
      <c r="D46" s="311"/>
      <c r="E46" s="135"/>
      <c r="F46" s="304"/>
      <c r="G46" s="135"/>
      <c r="H46" s="304"/>
      <c r="I46" s="135"/>
      <c r="J46" s="304"/>
      <c r="K46" s="135"/>
      <c r="L46" s="304"/>
      <c r="M46" s="135"/>
      <c r="N46" s="135"/>
      <c r="O46" s="136"/>
      <c r="P46" s="103"/>
      <c r="Q46" s="19"/>
      <c r="R46" s="19"/>
      <c r="S46" s="19"/>
      <c r="T46" s="19"/>
      <c r="U46" s="19"/>
      <c r="V46" s="19"/>
      <c r="W46" s="19"/>
      <c r="X46" s="19"/>
      <c r="Y46" s="19"/>
    </row>
    <row r="47" spans="2:25" ht="16.149999999999999" customHeight="1" x14ac:dyDescent="0.35">
      <c r="B47" s="25"/>
      <c r="C47" s="26"/>
      <c r="D47" s="418"/>
      <c r="E47" s="418"/>
      <c r="F47" s="418"/>
      <c r="G47" s="418"/>
      <c r="H47" s="418"/>
      <c r="I47" s="418"/>
      <c r="J47" s="418"/>
      <c r="K47" s="418"/>
      <c r="L47" s="418"/>
      <c r="M47" s="418"/>
      <c r="N47" s="26"/>
      <c r="O47" s="27"/>
      <c r="P47" s="103"/>
      <c r="Q47" s="19"/>
      <c r="R47" s="19"/>
      <c r="S47" s="19"/>
      <c r="T47" s="19"/>
      <c r="U47" s="19"/>
      <c r="V47" s="19"/>
      <c r="W47" s="19"/>
      <c r="X47" s="19"/>
      <c r="Y47" s="19"/>
    </row>
    <row r="48" spans="2:25" ht="16.149999999999999" customHeight="1" x14ac:dyDescent="0.35">
      <c r="B48" s="25"/>
      <c r="C48" s="314" t="s">
        <v>333</v>
      </c>
      <c r="D48" s="314"/>
      <c r="E48" s="314"/>
      <c r="F48" s="314"/>
      <c r="G48" s="314"/>
      <c r="H48" s="314"/>
      <c r="I48" s="314"/>
      <c r="J48" s="314"/>
      <c r="K48" s="314"/>
      <c r="L48" s="314"/>
      <c r="M48" s="314"/>
      <c r="N48" s="26"/>
      <c r="O48" s="27"/>
      <c r="P48" s="103"/>
      <c r="Q48" s="19"/>
      <c r="R48" s="19"/>
      <c r="S48" s="19"/>
      <c r="T48" s="19"/>
      <c r="U48" s="19"/>
      <c r="V48" s="19"/>
      <c r="W48" s="19"/>
      <c r="X48" s="19"/>
      <c r="Y48" s="19"/>
    </row>
    <row r="49" spans="2:25" ht="16.149999999999999" customHeight="1" x14ac:dyDescent="0.35">
      <c r="B49" s="25"/>
      <c r="C49" s="26"/>
      <c r="D49" s="418"/>
      <c r="E49" s="418"/>
      <c r="F49" s="310"/>
      <c r="G49" s="418"/>
      <c r="H49" s="310"/>
      <c r="I49" s="418"/>
      <c r="J49" s="310"/>
      <c r="K49" s="418"/>
      <c r="L49" s="310"/>
      <c r="M49" s="418"/>
      <c r="N49" s="147"/>
      <c r="O49" s="27"/>
      <c r="P49" s="103"/>
      <c r="Q49" s="19"/>
      <c r="R49" s="19"/>
      <c r="S49" s="19"/>
      <c r="T49" s="19"/>
      <c r="U49" s="19"/>
      <c r="V49" s="19"/>
      <c r="W49" s="19"/>
      <c r="X49" s="19"/>
      <c r="Y49" s="19"/>
    </row>
    <row r="50" spans="2:25" ht="16.149999999999999" customHeight="1" x14ac:dyDescent="0.35">
      <c r="B50" s="224"/>
      <c r="C50" s="135"/>
      <c r="D50" s="311"/>
      <c r="E50" s="135"/>
      <c r="F50" s="304"/>
      <c r="G50" s="135"/>
      <c r="H50" s="304"/>
      <c r="I50" s="135"/>
      <c r="J50" s="304"/>
      <c r="K50" s="135"/>
      <c r="L50" s="304"/>
      <c r="M50" s="135"/>
      <c r="N50" s="135"/>
      <c r="O50" s="136"/>
      <c r="P50" s="19"/>
      <c r="Q50" s="19"/>
      <c r="R50" s="19"/>
      <c r="S50" s="19"/>
      <c r="T50" s="19"/>
      <c r="U50" s="19"/>
      <c r="V50" s="19"/>
      <c r="W50" s="19"/>
      <c r="X50" s="19"/>
      <c r="Y50" s="19"/>
    </row>
    <row r="51" spans="2:25" ht="16.149999999999999" customHeight="1" x14ac:dyDescent="0.35">
      <c r="B51" s="25"/>
      <c r="C51" s="26"/>
      <c r="D51" s="104"/>
      <c r="E51" s="26"/>
      <c r="F51" s="303"/>
      <c r="G51" s="26"/>
      <c r="H51" s="303"/>
      <c r="I51" s="26"/>
      <c r="J51" s="303"/>
      <c r="K51" s="26"/>
      <c r="L51" s="303"/>
      <c r="M51" s="26"/>
      <c r="N51" s="26"/>
      <c r="O51" s="27"/>
      <c r="P51" s="19"/>
      <c r="Q51" s="19"/>
      <c r="R51" s="19"/>
      <c r="S51" s="19"/>
      <c r="T51" s="19"/>
      <c r="U51" s="19"/>
      <c r="V51" s="19"/>
      <c r="W51" s="19"/>
      <c r="X51" s="19"/>
      <c r="Y51" s="19"/>
    </row>
    <row r="52" spans="2:25" ht="16.149999999999999" customHeight="1" x14ac:dyDescent="0.35">
      <c r="B52" s="25"/>
      <c r="C52" s="677" t="s">
        <v>334</v>
      </c>
      <c r="D52" s="677"/>
      <c r="E52" s="677"/>
      <c r="F52" s="677"/>
      <c r="G52" s="677"/>
      <c r="H52" s="677"/>
      <c r="I52" s="677"/>
      <c r="J52" s="677"/>
      <c r="K52" s="677"/>
      <c r="L52" s="677"/>
      <c r="M52" s="677"/>
      <c r="N52" s="147"/>
      <c r="O52" s="27"/>
      <c r="P52" s="19"/>
      <c r="Q52" s="19"/>
      <c r="R52" s="19"/>
      <c r="S52" s="19"/>
      <c r="T52" s="19"/>
      <c r="U52" s="19"/>
      <c r="V52" s="19"/>
      <c r="W52" s="19"/>
      <c r="X52" s="19"/>
      <c r="Y52" s="19"/>
    </row>
    <row r="53" spans="2:25" ht="16.149999999999999" customHeight="1" x14ac:dyDescent="0.35">
      <c r="B53" s="25"/>
      <c r="C53" s="677"/>
      <c r="D53" s="677"/>
      <c r="E53" s="677"/>
      <c r="F53" s="677"/>
      <c r="G53" s="677"/>
      <c r="H53" s="677"/>
      <c r="I53" s="677"/>
      <c r="J53" s="677"/>
      <c r="K53" s="677"/>
      <c r="L53" s="677"/>
      <c r="M53" s="677"/>
      <c r="N53" s="303"/>
      <c r="O53" s="27"/>
      <c r="P53" s="19"/>
      <c r="Q53"/>
      <c r="R53"/>
      <c r="S53"/>
      <c r="T53"/>
      <c r="U53"/>
      <c r="V53"/>
      <c r="W53"/>
      <c r="X53"/>
      <c r="Y53" s="19"/>
    </row>
    <row r="54" spans="2:25" ht="16.149999999999999" customHeight="1" x14ac:dyDescent="0.35">
      <c r="B54" s="224"/>
      <c r="C54" s="135"/>
      <c r="D54" s="311"/>
      <c r="E54" s="135"/>
      <c r="F54" s="304"/>
      <c r="G54" s="135"/>
      <c r="H54" s="304"/>
      <c r="I54" s="135"/>
      <c r="J54" s="304"/>
      <c r="K54" s="135"/>
      <c r="L54" s="304"/>
      <c r="M54" s="135"/>
      <c r="N54" s="304"/>
      <c r="O54" s="136"/>
      <c r="Q54"/>
      <c r="R54"/>
      <c r="S54"/>
      <c r="T54"/>
      <c r="U54"/>
      <c r="V54"/>
      <c r="W54"/>
      <c r="X54"/>
      <c r="Y54" s="19"/>
    </row>
    <row r="55" spans="2:25" ht="16.149999999999999" customHeight="1" x14ac:dyDescent="0.35">
      <c r="B55" s="25"/>
      <c r="C55" s="130"/>
      <c r="D55" s="306"/>
      <c r="E55" s="130"/>
      <c r="F55" s="307"/>
      <c r="G55" s="130"/>
      <c r="H55" s="307"/>
      <c r="I55" s="130"/>
      <c r="J55" s="307"/>
      <c r="K55" s="130"/>
      <c r="L55" s="307"/>
      <c r="M55" s="130"/>
      <c r="N55" s="130"/>
      <c r="O55" s="27"/>
      <c r="Q55"/>
      <c r="R55"/>
      <c r="S55"/>
      <c r="T55"/>
      <c r="U55"/>
      <c r="V55"/>
      <c r="W55"/>
      <c r="X55"/>
      <c r="Y55" s="19"/>
    </row>
    <row r="56" spans="2:25" ht="16.149999999999999" customHeight="1" x14ac:dyDescent="0.35">
      <c r="B56" s="25"/>
      <c r="C56" s="302" t="s">
        <v>335</v>
      </c>
      <c r="D56" s="302"/>
      <c r="E56" s="302"/>
      <c r="F56" s="302"/>
      <c r="G56" s="302"/>
      <c r="H56" s="302"/>
      <c r="I56" s="302"/>
      <c r="J56" s="302"/>
      <c r="K56" s="302"/>
      <c r="L56" s="302"/>
      <c r="M56" s="302"/>
      <c r="N56" s="147"/>
      <c r="O56" s="27"/>
      <c r="Y56" s="19"/>
    </row>
    <row r="57" spans="2:25" ht="16.149999999999999" customHeight="1" x14ac:dyDescent="0.35">
      <c r="B57" s="25"/>
      <c r="C57" s="302"/>
      <c r="D57" s="302"/>
      <c r="E57" s="302"/>
      <c r="F57" s="302"/>
      <c r="G57" s="302"/>
      <c r="H57" s="302"/>
      <c r="I57" s="302"/>
      <c r="J57" s="302"/>
      <c r="K57" s="302"/>
      <c r="L57" s="302"/>
      <c r="M57" s="302"/>
      <c r="N57" s="303"/>
      <c r="O57" s="27"/>
      <c r="Y57" s="19"/>
    </row>
    <row r="58" spans="2:25" ht="16.149999999999999" customHeight="1" x14ac:dyDescent="0.35">
      <c r="B58" s="224"/>
      <c r="C58" s="135"/>
      <c r="D58" s="311"/>
      <c r="E58" s="135"/>
      <c r="F58" s="304"/>
      <c r="G58" s="135"/>
      <c r="H58" s="304"/>
      <c r="I58" s="135"/>
      <c r="J58" s="304"/>
      <c r="K58" s="135"/>
      <c r="L58" s="304"/>
      <c r="M58" s="135"/>
      <c r="N58" s="304"/>
      <c r="O58" s="136"/>
    </row>
    <row r="59" spans="2:25" ht="15.75" customHeight="1" x14ac:dyDescent="0.25">
      <c r="B59" s="488"/>
      <c r="C59" s="425"/>
      <c r="D59" s="426"/>
      <c r="E59" s="425"/>
      <c r="F59" s="427"/>
      <c r="G59" s="425"/>
      <c r="H59" s="427"/>
      <c r="I59" s="425"/>
      <c r="J59" s="427"/>
      <c r="K59" s="425"/>
      <c r="L59" s="427"/>
      <c r="M59" s="425"/>
      <c r="N59" s="425"/>
      <c r="O59" s="428"/>
    </row>
    <row r="60" spans="2:25" ht="15.5" x14ac:dyDescent="0.2">
      <c r="B60" s="356"/>
      <c r="C60" s="431" t="s">
        <v>402</v>
      </c>
      <c r="D60" s="432"/>
      <c r="E60" s="433"/>
      <c r="F60" s="434"/>
      <c r="G60" s="433"/>
      <c r="H60" s="434"/>
      <c r="I60" s="433"/>
      <c r="J60" s="434"/>
      <c r="K60" s="433"/>
      <c r="L60" s="434"/>
      <c r="M60" s="429"/>
      <c r="N60" s="429"/>
      <c r="O60" s="430"/>
    </row>
    <row r="61" spans="2:25" ht="15.5" x14ac:dyDescent="0.35">
      <c r="B61" s="356"/>
      <c r="C61" s="440" t="s">
        <v>403</v>
      </c>
      <c r="D61" s="432"/>
      <c r="E61" s="433"/>
      <c r="F61" s="434"/>
      <c r="G61" s="433"/>
      <c r="H61" s="434"/>
      <c r="I61" s="433"/>
      <c r="J61" s="434"/>
      <c r="K61" s="433"/>
      <c r="L61" s="118" t="str">
        <f>"500 merkkiä 
("&amp;TEXT(LEN(C63),"0")&amp;" käytetty)"</f>
        <v>500 merkkiä 
(0 käytetty)</v>
      </c>
      <c r="M61" s="429"/>
      <c r="N61" s="429"/>
      <c r="O61" s="430"/>
    </row>
    <row r="62" spans="2:25" ht="15.5" x14ac:dyDescent="0.2">
      <c r="B62" s="356"/>
      <c r="C62" s="431"/>
      <c r="D62" s="432"/>
      <c r="E62" s="433"/>
      <c r="F62" s="434"/>
      <c r="G62" s="433"/>
      <c r="H62" s="434"/>
      <c r="I62" s="433"/>
      <c r="J62" s="434"/>
      <c r="K62" s="433"/>
      <c r="L62" s="434"/>
      <c r="M62" s="429"/>
      <c r="N62" s="429"/>
      <c r="O62" s="430"/>
    </row>
    <row r="63" spans="2:25" s="113" customFormat="1" ht="113.15" customHeight="1" x14ac:dyDescent="0.35">
      <c r="B63" s="114"/>
      <c r="C63" s="701"/>
      <c r="D63" s="702"/>
      <c r="E63" s="702"/>
      <c r="F63" s="702"/>
      <c r="G63" s="702"/>
      <c r="H63" s="702"/>
      <c r="I63" s="702"/>
      <c r="J63" s="702"/>
      <c r="K63" s="702"/>
      <c r="L63" s="702"/>
      <c r="M63" s="703"/>
      <c r="N63" s="429"/>
      <c r="O63" s="430"/>
      <c r="P63" s="2"/>
      <c r="Q63" s="2"/>
      <c r="R63" s="2"/>
      <c r="S63" s="2"/>
      <c r="T63" s="121"/>
    </row>
    <row r="64" spans="2:25" x14ac:dyDescent="0.2">
      <c r="B64" s="357"/>
      <c r="C64" s="437"/>
      <c r="D64" s="438"/>
      <c r="E64" s="437"/>
      <c r="F64" s="439"/>
      <c r="G64" s="437"/>
      <c r="H64" s="439"/>
      <c r="I64" s="437"/>
      <c r="J64" s="439"/>
      <c r="K64" s="437"/>
      <c r="L64" s="439"/>
      <c r="M64" s="435"/>
      <c r="N64" s="435"/>
      <c r="O64" s="436"/>
    </row>
    <row r="65" spans="2:20" ht="15.5" x14ac:dyDescent="0.35">
      <c r="B65" s="25"/>
      <c r="C65" s="417"/>
      <c r="D65" s="417"/>
      <c r="E65" s="417"/>
      <c r="F65" s="417"/>
      <c r="G65" s="417"/>
      <c r="H65" s="417"/>
      <c r="I65" s="417"/>
      <c r="J65" s="417"/>
      <c r="K65" s="417"/>
      <c r="L65" s="417"/>
      <c r="M65" s="417"/>
      <c r="N65" s="26"/>
      <c r="O65" s="27"/>
      <c r="Q65" s="697" t="s">
        <v>260</v>
      </c>
      <c r="R65" s="697"/>
      <c r="S65" s="697"/>
      <c r="T65" s="697"/>
    </row>
    <row r="66" spans="2:20" ht="15" customHeight="1" x14ac:dyDescent="0.35">
      <c r="B66" s="25"/>
      <c r="C66" s="699" t="s">
        <v>259</v>
      </c>
      <c r="D66" s="699"/>
      <c r="E66" s="699"/>
      <c r="F66" s="699"/>
      <c r="G66" s="699"/>
      <c r="H66" s="699"/>
      <c r="I66" s="699"/>
      <c r="J66" s="699"/>
      <c r="K66" s="699"/>
      <c r="L66" s="699"/>
      <c r="M66" s="699"/>
      <c r="N66" s="26"/>
      <c r="O66" s="27"/>
      <c r="Q66" s="697"/>
      <c r="R66" s="697"/>
      <c r="S66" s="697"/>
      <c r="T66" s="697"/>
    </row>
    <row r="67" spans="2:20" ht="15.5" x14ac:dyDescent="0.35">
      <c r="B67" s="224"/>
      <c r="C67" s="700"/>
      <c r="D67" s="700"/>
      <c r="E67" s="700"/>
      <c r="F67" s="700"/>
      <c r="G67" s="700"/>
      <c r="H67" s="700"/>
      <c r="I67" s="700"/>
      <c r="J67" s="700"/>
      <c r="K67" s="700"/>
      <c r="L67" s="700"/>
      <c r="M67" s="700"/>
      <c r="N67" s="135"/>
      <c r="O67" s="136"/>
      <c r="Q67" s="697"/>
      <c r="R67" s="697"/>
      <c r="S67" s="697"/>
      <c r="T67" s="697"/>
    </row>
  </sheetData>
  <sheetProtection sheet="1" formatRows="0" selectLockedCells="1"/>
  <mergeCells count="13">
    <mergeCell ref="B2:O2"/>
    <mergeCell ref="D4:M4"/>
    <mergeCell ref="C52:M53"/>
    <mergeCell ref="B3:O3"/>
    <mergeCell ref="Q65:T67"/>
    <mergeCell ref="Q4:S4"/>
    <mergeCell ref="C23:M24"/>
    <mergeCell ref="C27:M28"/>
    <mergeCell ref="C35:M36"/>
    <mergeCell ref="C43:M44"/>
    <mergeCell ref="C66:M67"/>
    <mergeCell ref="C63:M63"/>
    <mergeCell ref="C31:M32"/>
  </mergeCells>
  <hyperlinks>
    <hyperlink ref="Q4:S4" location="'Aloita tästä'!A1" display="PALAA TÄSTÄ KANSISIVULLE" xr:uid="{00000000-0004-0000-0900-000000000000}"/>
  </hyperlinks>
  <pageMargins left="0.39370078740157483" right="0.39370078740157483" top="0.78740157480314965" bottom="0.78740157480314965" header="0.39370078740157483" footer="0.31496062992125984"/>
  <pageSetup paperSize="9" fitToWidth="0" fitToHeight="0" orientation="landscape" r:id="rId1"/>
  <headerFooter>
    <oddHeader>&amp;L&amp;A&amp;R&amp;P(&amp;N)</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Check Box 1">
              <controlPr defaultSize="0" autoFill="0" autoLine="0" autoPict="0">
                <anchor moveWithCells="1">
                  <from>
                    <xdr:col>11</xdr:col>
                    <xdr:colOff>107950</xdr:colOff>
                    <xdr:row>64</xdr:row>
                    <xdr:rowOff>171450</xdr:rowOff>
                  </from>
                  <to>
                    <xdr:col>11</xdr:col>
                    <xdr:colOff>412750</xdr:colOff>
                    <xdr:row>65</xdr:row>
                    <xdr:rowOff>184150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78"/>
  <sheetViews>
    <sheetView showGridLines="0" zoomScaleNormal="100" workbookViewId="0">
      <selection activeCell="K67" sqref="K67"/>
    </sheetView>
  </sheetViews>
  <sheetFormatPr defaultColWidth="9.23046875" defaultRowHeight="15.5" x14ac:dyDescent="0.35"/>
  <cols>
    <col min="1" max="2" width="3.765625" style="19" customWidth="1"/>
    <col min="3" max="3" width="5.23046875" style="126" customWidth="1"/>
    <col min="4" max="4" width="9.765625" style="19" customWidth="1"/>
    <col min="5" max="5" width="5.07421875" style="140" customWidth="1"/>
    <col min="6" max="6" width="9.765625" style="19" customWidth="1"/>
    <col min="7" max="7" width="5.07421875" style="140" customWidth="1"/>
    <col min="8" max="8" width="9.765625" style="19" customWidth="1"/>
    <col min="9" max="9" width="8.23046875" style="140" customWidth="1"/>
    <col min="10" max="11" width="9.765625" style="19" customWidth="1"/>
    <col min="12" max="12" width="3.765625" style="140" customWidth="1"/>
    <col min="13" max="13" width="3.765625" style="19" customWidth="1"/>
    <col min="14" max="16384" width="9.23046875" style="19"/>
  </cols>
  <sheetData>
    <row r="1" spans="1:26" s="2" customFormat="1" ht="16.149999999999999" customHeight="1" x14ac:dyDescent="0.2">
      <c r="A1" s="13" t="s">
        <v>249</v>
      </c>
      <c r="B1" s="13"/>
      <c r="C1" s="13"/>
      <c r="D1" s="12"/>
      <c r="E1" s="6"/>
      <c r="F1" s="5"/>
      <c r="G1" s="6"/>
      <c r="H1" s="5"/>
      <c r="I1" s="6"/>
      <c r="J1" s="5"/>
      <c r="K1" s="6"/>
      <c r="L1" s="5"/>
      <c r="M1" s="6"/>
      <c r="N1" s="6"/>
    </row>
    <row r="2" spans="1:26" ht="16.149999999999999" customHeight="1" x14ac:dyDescent="0.35">
      <c r="C2" s="137"/>
      <c r="D2" s="138"/>
      <c r="E2" s="139"/>
      <c r="F2" s="138"/>
      <c r="G2" s="139"/>
      <c r="H2" s="138"/>
      <c r="I2" s="139"/>
      <c r="J2" s="138"/>
      <c r="K2" s="138"/>
      <c r="L2" s="139"/>
    </row>
    <row r="3" spans="1:26" ht="68.650000000000006" customHeight="1" x14ac:dyDescent="0.35">
      <c r="B3" s="694" t="s">
        <v>458</v>
      </c>
      <c r="C3" s="694"/>
      <c r="D3" s="694"/>
      <c r="E3" s="694"/>
      <c r="F3" s="694"/>
      <c r="G3" s="694"/>
      <c r="H3" s="694"/>
      <c r="I3" s="694"/>
      <c r="J3" s="694"/>
      <c r="K3" s="694"/>
      <c r="L3" s="694"/>
      <c r="M3" s="266"/>
      <c r="N3" s="266"/>
      <c r="O3" s="266"/>
    </row>
    <row r="4" spans="1:26" s="2" customFormat="1" ht="20" customHeight="1" x14ac:dyDescent="0.35">
      <c r="B4" s="710"/>
      <c r="C4" s="710"/>
      <c r="D4" s="710"/>
      <c r="E4" s="710"/>
      <c r="F4" s="710"/>
      <c r="G4" s="710"/>
      <c r="H4" s="710"/>
      <c r="I4" s="710"/>
      <c r="J4" s="710"/>
      <c r="K4" s="710"/>
      <c r="L4" s="710"/>
      <c r="M4" s="450"/>
      <c r="N4" s="450"/>
      <c r="O4" s="450"/>
      <c r="P4" s="56"/>
      <c r="T4" s="19"/>
      <c r="U4" s="19"/>
      <c r="V4" s="19"/>
      <c r="W4" s="19"/>
      <c r="X4" s="19"/>
      <c r="Y4" s="19"/>
    </row>
    <row r="5" spans="1:26" ht="16.149999999999999" customHeight="1" x14ac:dyDescent="0.35">
      <c r="B5" s="22"/>
      <c r="C5" s="22"/>
      <c r="D5" s="22"/>
      <c r="E5" s="451"/>
      <c r="F5" s="22"/>
      <c r="G5" s="22"/>
      <c r="H5" s="22"/>
      <c r="I5" s="22"/>
      <c r="J5" s="22"/>
      <c r="K5" s="22"/>
      <c r="L5" s="22"/>
      <c r="M5" s="22"/>
      <c r="N5" s="22"/>
      <c r="O5" s="22"/>
    </row>
    <row r="6" spans="1:26" ht="16.149999999999999" customHeight="1" x14ac:dyDescent="0.35">
      <c r="B6" s="223"/>
      <c r="C6" s="334"/>
      <c r="D6" s="334"/>
      <c r="E6" s="334"/>
      <c r="F6" s="334"/>
      <c r="G6" s="334"/>
      <c r="H6" s="334"/>
      <c r="I6" s="334"/>
      <c r="J6" s="334"/>
      <c r="K6" s="316"/>
      <c r="L6" s="317"/>
      <c r="N6" s="565" t="s">
        <v>73</v>
      </c>
      <c r="O6" s="566"/>
      <c r="P6" s="567"/>
      <c r="Z6" s="21"/>
    </row>
    <row r="7" spans="1:26" ht="16.149999999999999" customHeight="1" x14ac:dyDescent="0.35">
      <c r="B7" s="25"/>
      <c r="C7" s="315"/>
      <c r="D7" s="238" t="s">
        <v>246</v>
      </c>
      <c r="E7" s="318"/>
      <c r="F7" s="313"/>
      <c r="G7" s="318"/>
      <c r="H7" s="313"/>
      <c r="I7" s="318"/>
      <c r="J7" s="313"/>
      <c r="K7" s="313"/>
      <c r="L7" s="319"/>
    </row>
    <row r="8" spans="1:26" ht="16.149999999999999" customHeight="1" x14ac:dyDescent="0.35">
      <c r="B8" s="25"/>
      <c r="C8" s="315"/>
      <c r="D8" s="335"/>
      <c r="E8" s="318"/>
      <c r="F8" s="313"/>
      <c r="G8" s="318"/>
      <c r="H8" s="313"/>
      <c r="I8" s="318"/>
      <c r="J8" s="313"/>
      <c r="K8" s="313"/>
      <c r="L8" s="319"/>
    </row>
    <row r="9" spans="1:26" ht="16.149999999999999" customHeight="1" x14ac:dyDescent="0.35">
      <c r="B9" s="25"/>
      <c r="C9" s="302" t="s">
        <v>348</v>
      </c>
      <c r="D9" s="26"/>
      <c r="E9" s="303"/>
      <c r="F9" s="26"/>
      <c r="G9" s="303"/>
      <c r="H9" s="26"/>
      <c r="I9" s="303"/>
      <c r="J9" s="26"/>
      <c r="K9" s="547"/>
      <c r="L9" s="320"/>
      <c r="N9" s="422"/>
    </row>
    <row r="10" spans="1:26" ht="16.149999999999999" customHeight="1" x14ac:dyDescent="0.35">
      <c r="B10" s="25"/>
      <c r="C10" s="26"/>
      <c r="D10" s="104"/>
      <c r="E10" s="26"/>
      <c r="F10" s="303"/>
      <c r="G10" s="26"/>
      <c r="H10" s="303"/>
      <c r="I10" s="26"/>
      <c r="J10" s="303"/>
      <c r="K10" s="303"/>
      <c r="L10" s="27"/>
      <c r="O10" s="103"/>
    </row>
    <row r="11" spans="1:26" ht="16.149999999999999" customHeight="1" x14ac:dyDescent="0.35">
      <c r="B11" s="224"/>
      <c r="C11" s="311"/>
      <c r="D11" s="135"/>
      <c r="E11" s="304"/>
      <c r="F11" s="135"/>
      <c r="G11" s="304"/>
      <c r="H11" s="135"/>
      <c r="I11" s="304"/>
      <c r="J11" s="704"/>
      <c r="K11" s="704"/>
      <c r="L11" s="705"/>
    </row>
    <row r="12" spans="1:26" ht="16.149999999999999" customHeight="1" x14ac:dyDescent="0.35">
      <c r="B12" s="25"/>
      <c r="C12" s="302"/>
      <c r="D12" s="26"/>
      <c r="E12" s="303"/>
      <c r="F12" s="26"/>
      <c r="G12" s="303"/>
      <c r="H12" s="26"/>
      <c r="I12" s="303"/>
      <c r="J12" s="26"/>
      <c r="K12" s="26"/>
      <c r="L12" s="320"/>
    </row>
    <row r="13" spans="1:26" ht="16.149999999999999" customHeight="1" x14ac:dyDescent="0.35">
      <c r="B13" s="25"/>
      <c r="C13" s="698" t="s">
        <v>347</v>
      </c>
      <c r="D13" s="698"/>
      <c r="E13" s="698"/>
      <c r="F13" s="698"/>
      <c r="G13" s="698"/>
      <c r="H13" s="698"/>
      <c r="I13" s="698"/>
      <c r="J13" s="698"/>
      <c r="K13" s="698"/>
      <c r="L13" s="706"/>
    </row>
    <row r="14" spans="1:26" ht="16.149999999999999" customHeight="1" x14ac:dyDescent="0.35">
      <c r="B14" s="25"/>
      <c r="C14" s="698"/>
      <c r="D14" s="698"/>
      <c r="E14" s="698"/>
      <c r="F14" s="698"/>
      <c r="G14" s="698"/>
      <c r="H14" s="698"/>
      <c r="I14" s="698"/>
      <c r="J14" s="698"/>
      <c r="K14" s="698"/>
      <c r="L14" s="706"/>
    </row>
    <row r="15" spans="1:26" ht="16.149999999999999" customHeight="1" x14ac:dyDescent="0.35">
      <c r="B15" s="25"/>
      <c r="C15" s="26"/>
      <c r="D15" s="104"/>
      <c r="E15" s="26"/>
      <c r="F15" s="303"/>
      <c r="G15" s="26"/>
      <c r="H15" s="303"/>
      <c r="I15" s="26"/>
      <c r="J15" s="303"/>
      <c r="K15" s="547"/>
      <c r="L15" s="27"/>
      <c r="O15" s="103"/>
    </row>
    <row r="16" spans="1:26" ht="16.149999999999999" customHeight="1" x14ac:dyDescent="0.35">
      <c r="B16" s="224"/>
      <c r="C16" s="311"/>
      <c r="D16" s="135"/>
      <c r="E16" s="304"/>
      <c r="F16" s="135"/>
      <c r="G16" s="304"/>
      <c r="H16" s="135"/>
      <c r="I16" s="304"/>
      <c r="J16" s="704"/>
      <c r="K16" s="704"/>
      <c r="L16" s="705"/>
    </row>
    <row r="17" spans="2:15" ht="16.149999999999999" customHeight="1" x14ac:dyDescent="0.35">
      <c r="B17" s="25"/>
      <c r="C17" s="322"/>
      <c r="D17" s="130"/>
      <c r="E17" s="307"/>
      <c r="F17" s="130"/>
      <c r="G17" s="307"/>
      <c r="H17" s="130"/>
      <c r="I17" s="307"/>
      <c r="J17" s="130"/>
      <c r="K17" s="130"/>
      <c r="L17" s="323"/>
    </row>
    <row r="18" spans="2:15" ht="16.149999999999999" customHeight="1" x14ac:dyDescent="0.35">
      <c r="B18" s="25"/>
      <c r="C18" s="699" t="s">
        <v>346</v>
      </c>
      <c r="D18" s="699"/>
      <c r="E18" s="699"/>
      <c r="F18" s="699"/>
      <c r="G18" s="699"/>
      <c r="H18" s="699"/>
      <c r="I18" s="699"/>
      <c r="J18" s="699"/>
      <c r="K18" s="699"/>
      <c r="L18" s="709"/>
    </row>
    <row r="19" spans="2:15" ht="16.149999999999999" customHeight="1" x14ac:dyDescent="0.35">
      <c r="B19" s="25"/>
      <c r="C19" s="26"/>
      <c r="D19" s="104"/>
      <c r="E19" s="26"/>
      <c r="F19" s="303"/>
      <c r="G19" s="26"/>
      <c r="H19" s="303"/>
      <c r="I19" s="26"/>
      <c r="J19" s="303"/>
      <c r="K19" s="547"/>
      <c r="L19" s="27"/>
      <c r="O19" s="103"/>
    </row>
    <row r="20" spans="2:15" ht="16.149999999999999" customHeight="1" x14ac:dyDescent="0.35">
      <c r="B20" s="224"/>
      <c r="C20" s="311"/>
      <c r="D20" s="135"/>
      <c r="E20" s="304"/>
      <c r="F20" s="135"/>
      <c r="G20" s="304"/>
      <c r="H20" s="135"/>
      <c r="I20" s="304"/>
      <c r="J20" s="704"/>
      <c r="K20" s="704"/>
      <c r="L20" s="705"/>
    </row>
    <row r="21" spans="2:15" ht="16.149999999999999" customHeight="1" x14ac:dyDescent="0.35">
      <c r="B21" s="25"/>
      <c r="C21" s="322"/>
      <c r="D21" s="130"/>
      <c r="E21" s="307"/>
      <c r="F21" s="130"/>
      <c r="G21" s="307"/>
      <c r="H21" s="130"/>
      <c r="I21" s="307"/>
      <c r="J21" s="130"/>
      <c r="K21" s="130"/>
      <c r="L21" s="323"/>
    </row>
    <row r="22" spans="2:15" ht="16.149999999999999" customHeight="1" x14ac:dyDescent="0.35">
      <c r="B22" s="25"/>
      <c r="C22" s="308" t="s">
        <v>345</v>
      </c>
      <c r="D22" s="308"/>
      <c r="E22" s="309"/>
      <c r="F22" s="308"/>
      <c r="G22" s="309"/>
      <c r="H22" s="308"/>
      <c r="I22" s="309"/>
      <c r="J22" s="308"/>
      <c r="K22" s="547"/>
      <c r="L22" s="324"/>
    </row>
    <row r="23" spans="2:15" ht="16.149999999999999" customHeight="1" x14ac:dyDescent="0.35">
      <c r="B23" s="25"/>
      <c r="C23" s="26"/>
      <c r="D23" s="104"/>
      <c r="E23" s="26"/>
      <c r="F23" s="303"/>
      <c r="G23" s="26"/>
      <c r="H23" s="303"/>
      <c r="I23" s="26"/>
      <c r="J23" s="303"/>
      <c r="K23" s="303"/>
      <c r="L23" s="27"/>
      <c r="O23" s="103"/>
    </row>
    <row r="24" spans="2:15" ht="16.149999999999999" customHeight="1" x14ac:dyDescent="0.35">
      <c r="B24" s="224"/>
      <c r="C24" s="311"/>
      <c r="D24" s="135"/>
      <c r="E24" s="304"/>
      <c r="F24" s="135"/>
      <c r="G24" s="304"/>
      <c r="H24" s="135"/>
      <c r="I24" s="304"/>
      <c r="J24" s="704"/>
      <c r="K24" s="704"/>
      <c r="L24" s="705"/>
    </row>
    <row r="25" spans="2:15" ht="16.149999999999999" customHeight="1" x14ac:dyDescent="0.35">
      <c r="B25" s="25"/>
      <c r="C25" s="302"/>
      <c r="D25" s="26"/>
      <c r="E25" s="303"/>
      <c r="F25" s="26"/>
      <c r="G25" s="303"/>
      <c r="H25" s="26"/>
      <c r="I25" s="303"/>
      <c r="J25" s="26"/>
      <c r="K25" s="26"/>
      <c r="L25" s="320"/>
    </row>
    <row r="26" spans="2:15" ht="16.149999999999999" customHeight="1" x14ac:dyDescent="0.35">
      <c r="B26" s="25"/>
      <c r="C26" s="308" t="s">
        <v>344</v>
      </c>
      <c r="D26" s="26"/>
      <c r="E26" s="303"/>
      <c r="F26" s="26"/>
      <c r="G26" s="303"/>
      <c r="H26" s="26"/>
      <c r="I26" s="303"/>
      <c r="J26" s="26"/>
      <c r="K26" s="547"/>
      <c r="L26" s="320"/>
    </row>
    <row r="27" spans="2:15" ht="16.149999999999999" customHeight="1" x14ac:dyDescent="0.35">
      <c r="B27" s="25"/>
      <c r="C27" s="26"/>
      <c r="D27" s="104"/>
      <c r="E27" s="26"/>
      <c r="F27" s="303"/>
      <c r="G27" s="26"/>
      <c r="H27" s="303"/>
      <c r="I27" s="26"/>
      <c r="J27" s="303"/>
      <c r="K27" s="303"/>
      <c r="L27" s="27"/>
      <c r="O27" s="103"/>
    </row>
    <row r="28" spans="2:15" ht="16.149999999999999" customHeight="1" x14ac:dyDescent="0.35">
      <c r="B28" s="224"/>
      <c r="C28" s="311"/>
      <c r="D28" s="135"/>
      <c r="E28" s="304"/>
      <c r="F28" s="135"/>
      <c r="G28" s="304"/>
      <c r="H28" s="135"/>
      <c r="I28" s="304"/>
      <c r="J28" s="704"/>
      <c r="K28" s="704"/>
      <c r="L28" s="705"/>
    </row>
    <row r="29" spans="2:15" ht="16.149999999999999" customHeight="1" x14ac:dyDescent="0.35">
      <c r="B29" s="25"/>
      <c r="C29" s="302"/>
      <c r="D29" s="26"/>
      <c r="E29" s="303"/>
      <c r="F29" s="26"/>
      <c r="G29" s="303"/>
      <c r="H29" s="26"/>
      <c r="I29" s="303"/>
      <c r="J29" s="26"/>
      <c r="K29" s="26"/>
      <c r="L29" s="320"/>
    </row>
    <row r="30" spans="2:15" ht="16.149999999999999" customHeight="1" x14ac:dyDescent="0.35">
      <c r="B30" s="25"/>
      <c r="C30" s="308" t="s">
        <v>343</v>
      </c>
      <c r="D30" s="26"/>
      <c r="E30" s="303"/>
      <c r="F30" s="26"/>
      <c r="G30" s="303"/>
      <c r="H30" s="26"/>
      <c r="I30" s="303"/>
      <c r="J30" s="26"/>
      <c r="K30" s="26"/>
      <c r="L30" s="320"/>
    </row>
    <row r="31" spans="2:15" ht="16.149999999999999" customHeight="1" x14ac:dyDescent="0.35">
      <c r="B31" s="25"/>
      <c r="C31" s="26"/>
      <c r="D31" s="104"/>
      <c r="E31" s="26"/>
      <c r="F31" s="303"/>
      <c r="G31" s="26"/>
      <c r="H31" s="303"/>
      <c r="I31" s="26"/>
      <c r="J31" s="303"/>
      <c r="K31" s="547"/>
      <c r="L31" s="27"/>
      <c r="O31" s="103"/>
    </row>
    <row r="32" spans="2:15" ht="16.149999999999999" customHeight="1" x14ac:dyDescent="0.35">
      <c r="B32" s="224"/>
      <c r="C32" s="311"/>
      <c r="D32" s="135"/>
      <c r="E32" s="304"/>
      <c r="F32" s="135"/>
      <c r="G32" s="304"/>
      <c r="H32" s="135"/>
      <c r="I32" s="304"/>
      <c r="J32" s="704"/>
      <c r="K32" s="704"/>
      <c r="L32" s="705"/>
    </row>
    <row r="33" spans="2:15" ht="16.149999999999999" customHeight="1" x14ac:dyDescent="0.35">
      <c r="B33" s="25"/>
      <c r="C33" s="302"/>
      <c r="D33" s="26"/>
      <c r="E33" s="303"/>
      <c r="F33" s="26"/>
      <c r="G33" s="303"/>
      <c r="H33" s="26"/>
      <c r="I33" s="303"/>
      <c r="J33" s="26"/>
      <c r="K33" s="26"/>
      <c r="L33" s="320"/>
    </row>
    <row r="34" spans="2:15" ht="15.75" customHeight="1" x14ac:dyDescent="0.35">
      <c r="B34" s="25"/>
      <c r="C34" s="676" t="s">
        <v>342</v>
      </c>
      <c r="D34" s="676"/>
      <c r="E34" s="676"/>
      <c r="F34" s="676"/>
      <c r="G34" s="676"/>
      <c r="H34" s="676"/>
      <c r="I34" s="676"/>
      <c r="J34" s="676"/>
      <c r="K34" s="147"/>
      <c r="L34" s="325"/>
    </row>
    <row r="35" spans="2:15" ht="16.149999999999999" customHeight="1" x14ac:dyDescent="0.35">
      <c r="B35" s="25"/>
      <c r="C35" s="676"/>
      <c r="D35" s="676"/>
      <c r="E35" s="676"/>
      <c r="F35" s="676"/>
      <c r="G35" s="676"/>
      <c r="H35" s="676"/>
      <c r="I35" s="676"/>
      <c r="J35" s="676"/>
      <c r="K35" s="416"/>
      <c r="L35" s="325"/>
    </row>
    <row r="36" spans="2:15" ht="16.149999999999999" customHeight="1" x14ac:dyDescent="0.35">
      <c r="B36" s="224"/>
      <c r="C36" s="326"/>
      <c r="D36" s="135"/>
      <c r="E36" s="304"/>
      <c r="F36" s="135"/>
      <c r="G36" s="304"/>
      <c r="H36" s="135"/>
      <c r="I36" s="304"/>
      <c r="J36" s="135"/>
      <c r="K36" s="135"/>
      <c r="L36" s="327"/>
    </row>
    <row r="37" spans="2:15" ht="16.149999999999999" customHeight="1" x14ac:dyDescent="0.35">
      <c r="B37" s="25"/>
      <c r="C37" s="302"/>
      <c r="D37" s="26"/>
      <c r="E37" s="303"/>
      <c r="F37" s="26"/>
      <c r="G37" s="303"/>
      <c r="H37" s="26"/>
      <c r="I37" s="303"/>
      <c r="J37" s="26"/>
      <c r="K37" s="26"/>
      <c r="L37" s="320"/>
    </row>
    <row r="38" spans="2:15" ht="16.149999999999999" customHeight="1" x14ac:dyDescent="0.35">
      <c r="B38" s="25"/>
      <c r="C38" s="308" t="s">
        <v>341</v>
      </c>
      <c r="D38" s="26"/>
      <c r="E38" s="303"/>
      <c r="F38" s="26"/>
      <c r="G38" s="303"/>
      <c r="H38" s="26"/>
      <c r="I38" s="303"/>
      <c r="J38" s="26"/>
      <c r="K38" s="26"/>
      <c r="L38" s="320"/>
    </row>
    <row r="39" spans="2:15" ht="16.149999999999999" customHeight="1" x14ac:dyDescent="0.35">
      <c r="B39" s="25"/>
      <c r="C39" s="26"/>
      <c r="D39" s="104"/>
      <c r="E39" s="26"/>
      <c r="F39" s="303"/>
      <c r="G39" s="26"/>
      <c r="H39" s="303"/>
      <c r="I39" s="26"/>
      <c r="J39" s="303"/>
      <c r="K39" s="147"/>
      <c r="L39" s="27"/>
      <c r="O39" s="103"/>
    </row>
    <row r="40" spans="2:15" ht="16.149999999999999" customHeight="1" x14ac:dyDescent="0.35">
      <c r="B40" s="224"/>
      <c r="C40" s="311"/>
      <c r="D40" s="135"/>
      <c r="E40" s="304"/>
      <c r="F40" s="135"/>
      <c r="G40" s="304"/>
      <c r="H40" s="135"/>
      <c r="I40" s="304"/>
      <c r="J40" s="704"/>
      <c r="K40" s="704"/>
      <c r="L40" s="705"/>
    </row>
    <row r="41" spans="2:15" ht="16.149999999999999" customHeight="1" x14ac:dyDescent="0.35">
      <c r="B41" s="223"/>
      <c r="C41" s="322"/>
      <c r="D41" s="130"/>
      <c r="E41" s="307"/>
      <c r="F41" s="130"/>
      <c r="G41" s="307"/>
      <c r="H41" s="130"/>
      <c r="I41" s="307"/>
      <c r="J41" s="130"/>
      <c r="K41" s="130"/>
      <c r="L41" s="323"/>
    </row>
    <row r="42" spans="2:15" ht="16.149999999999999" customHeight="1" x14ac:dyDescent="0.35">
      <c r="B42" s="25"/>
      <c r="C42" s="308" t="s">
        <v>326</v>
      </c>
      <c r="D42" s="26"/>
      <c r="E42" s="303"/>
      <c r="F42" s="26"/>
      <c r="G42" s="303"/>
      <c r="H42" s="26"/>
      <c r="I42" s="303"/>
      <c r="J42" s="26"/>
      <c r="K42" s="147"/>
      <c r="L42" s="320"/>
    </row>
    <row r="43" spans="2:15" ht="16.149999999999999" customHeight="1" x14ac:dyDescent="0.35">
      <c r="B43" s="25"/>
      <c r="C43" s="26"/>
      <c r="D43" s="104"/>
      <c r="E43" s="26"/>
      <c r="F43" s="303"/>
      <c r="G43" s="26"/>
      <c r="H43" s="303"/>
      <c r="I43" s="26"/>
      <c r="J43" s="303"/>
      <c r="K43" s="303"/>
      <c r="L43" s="27"/>
      <c r="O43" s="103"/>
    </row>
    <row r="44" spans="2:15" ht="16.149999999999999" customHeight="1" x14ac:dyDescent="0.35">
      <c r="B44" s="224"/>
      <c r="C44" s="311"/>
      <c r="D44" s="135"/>
      <c r="E44" s="304"/>
      <c r="F44" s="135"/>
      <c r="G44" s="304"/>
      <c r="H44" s="135"/>
      <c r="I44" s="304"/>
      <c r="J44" s="704"/>
      <c r="K44" s="704"/>
      <c r="L44" s="705"/>
    </row>
    <row r="45" spans="2:15" ht="16.149999999999999" customHeight="1" x14ac:dyDescent="0.35">
      <c r="B45" s="25"/>
      <c r="C45" s="302"/>
      <c r="D45" s="26"/>
      <c r="E45" s="303"/>
      <c r="F45" s="26"/>
      <c r="G45" s="303"/>
      <c r="H45" s="26"/>
      <c r="I45" s="303"/>
      <c r="J45" s="26"/>
      <c r="K45" s="26"/>
      <c r="L45" s="320"/>
    </row>
    <row r="46" spans="2:15" ht="16.149999999999999" customHeight="1" x14ac:dyDescent="0.35">
      <c r="B46" s="25"/>
      <c r="C46" s="676" t="s">
        <v>340</v>
      </c>
      <c r="D46" s="676"/>
      <c r="E46" s="676"/>
      <c r="F46" s="676"/>
      <c r="G46" s="676"/>
      <c r="H46" s="676"/>
      <c r="I46" s="676"/>
      <c r="J46" s="676"/>
      <c r="K46" s="302"/>
      <c r="L46" s="325"/>
    </row>
    <row r="47" spans="2:15" ht="16.149999999999999" customHeight="1" x14ac:dyDescent="0.35">
      <c r="B47" s="25"/>
      <c r="C47" s="676"/>
      <c r="D47" s="676"/>
      <c r="E47" s="676"/>
      <c r="F47" s="676"/>
      <c r="G47" s="676"/>
      <c r="H47" s="676"/>
      <c r="I47" s="676"/>
      <c r="J47" s="676"/>
      <c r="K47" s="302"/>
      <c r="L47" s="328"/>
    </row>
    <row r="48" spans="2:15" ht="16.149999999999999" customHeight="1" x14ac:dyDescent="0.35">
      <c r="B48" s="25"/>
      <c r="C48" s="416"/>
      <c r="D48" s="416"/>
      <c r="E48" s="416"/>
      <c r="F48" s="416"/>
      <c r="G48" s="416"/>
      <c r="H48" s="416"/>
      <c r="I48" s="416"/>
      <c r="J48" s="416"/>
      <c r="K48" s="302"/>
      <c r="L48" s="328"/>
    </row>
    <row r="49" spans="2:15" ht="16.149999999999999" customHeight="1" x14ac:dyDescent="0.35">
      <c r="B49" s="25"/>
      <c r="C49" s="416"/>
      <c r="D49" s="147"/>
      <c r="E49" s="416"/>
      <c r="F49" s="416"/>
      <c r="G49" s="416"/>
      <c r="H49" s="416"/>
      <c r="I49" s="416"/>
      <c r="J49" s="416"/>
      <c r="K49" s="302"/>
      <c r="L49" s="328"/>
    </row>
    <row r="50" spans="2:15" ht="16.149999999999999" customHeight="1" x14ac:dyDescent="0.35">
      <c r="B50" s="224"/>
      <c r="C50" s="326"/>
      <c r="D50" s="135"/>
      <c r="E50" s="304"/>
      <c r="F50" s="135"/>
      <c r="G50" s="304"/>
      <c r="H50" s="135"/>
      <c r="I50" s="304"/>
      <c r="J50" s="135"/>
      <c r="K50" s="135"/>
      <c r="L50" s="327"/>
    </row>
    <row r="51" spans="2:15" ht="16.149999999999999" customHeight="1" x14ac:dyDescent="0.35">
      <c r="B51" s="25"/>
      <c r="C51" s="302"/>
      <c r="D51" s="26"/>
      <c r="E51" s="303"/>
      <c r="F51" s="26"/>
      <c r="G51" s="303"/>
      <c r="H51" s="26"/>
      <c r="I51" s="303"/>
      <c r="J51" s="26"/>
      <c r="K51" s="26"/>
      <c r="L51" s="320"/>
    </row>
    <row r="52" spans="2:15" ht="68.25" customHeight="1" x14ac:dyDescent="0.35">
      <c r="B52" s="25"/>
      <c r="C52" s="699" t="s">
        <v>339</v>
      </c>
      <c r="D52" s="699"/>
      <c r="E52" s="699"/>
      <c r="F52" s="699"/>
      <c r="G52" s="699"/>
      <c r="H52" s="699"/>
      <c r="I52" s="699"/>
      <c r="J52" s="699"/>
      <c r="K52" s="699"/>
      <c r="L52" s="333"/>
    </row>
    <row r="53" spans="2:15" ht="16.149999999999999" customHeight="1" x14ac:dyDescent="0.35">
      <c r="B53" s="25"/>
      <c r="C53" s="26"/>
      <c r="D53" s="104"/>
      <c r="E53" s="26"/>
      <c r="F53" s="104"/>
      <c r="G53" s="26"/>
      <c r="H53" s="104"/>
      <c r="I53" s="26"/>
      <c r="J53" s="303"/>
      <c r="K53" s="147"/>
      <c r="L53" s="27"/>
      <c r="O53" s="103"/>
    </row>
    <row r="54" spans="2:15" ht="16.149999999999999" customHeight="1" x14ac:dyDescent="0.35">
      <c r="B54" s="224"/>
      <c r="C54" s="311"/>
      <c r="D54" s="135"/>
      <c r="E54" s="304"/>
      <c r="F54" s="135"/>
      <c r="G54" s="304"/>
      <c r="H54" s="135"/>
      <c r="I54" s="304"/>
      <c r="J54" s="704"/>
      <c r="K54" s="704"/>
      <c r="L54" s="705"/>
    </row>
    <row r="55" spans="2:15" ht="16.149999999999999" customHeight="1" x14ac:dyDescent="0.35">
      <c r="B55" s="25"/>
      <c r="C55" s="302"/>
      <c r="D55" s="26"/>
      <c r="E55" s="303"/>
      <c r="F55" s="26"/>
      <c r="G55" s="303"/>
      <c r="H55" s="26"/>
      <c r="I55" s="303"/>
      <c r="J55" s="26"/>
      <c r="K55" s="26"/>
      <c r="L55" s="320"/>
    </row>
    <row r="56" spans="2:15" ht="37.5" customHeight="1" x14ac:dyDescent="0.35">
      <c r="B56" s="25"/>
      <c r="C56" s="698" t="s">
        <v>338</v>
      </c>
      <c r="D56" s="698"/>
      <c r="E56" s="698"/>
      <c r="F56" s="698"/>
      <c r="G56" s="698"/>
      <c r="H56" s="698"/>
      <c r="I56" s="698"/>
      <c r="J56" s="698"/>
      <c r="K56" s="698"/>
      <c r="L56" s="706"/>
    </row>
    <row r="57" spans="2:15" ht="16.149999999999999" customHeight="1" x14ac:dyDescent="0.35">
      <c r="B57" s="25"/>
      <c r="C57" s="26"/>
      <c r="D57" s="104"/>
      <c r="E57" s="26"/>
      <c r="F57" s="303"/>
      <c r="G57" s="26"/>
      <c r="H57" s="303"/>
      <c r="I57" s="26"/>
      <c r="J57" s="303"/>
      <c r="K57" s="147"/>
      <c r="L57" s="27"/>
      <c r="O57" s="103"/>
    </row>
    <row r="58" spans="2:15" ht="16.149999999999999" customHeight="1" x14ac:dyDescent="0.35">
      <c r="B58" s="224"/>
      <c r="C58" s="311"/>
      <c r="D58" s="135"/>
      <c r="E58" s="304"/>
      <c r="F58" s="135"/>
      <c r="G58" s="304"/>
      <c r="H58" s="135"/>
      <c r="I58" s="304"/>
      <c r="J58" s="704"/>
      <c r="K58" s="704"/>
      <c r="L58" s="705"/>
    </row>
    <row r="59" spans="2:15" ht="16.149999999999999" customHeight="1" x14ac:dyDescent="0.35">
      <c r="B59" s="25"/>
      <c r="C59" s="302"/>
      <c r="D59" s="26"/>
      <c r="E59" s="303"/>
      <c r="F59" s="26"/>
      <c r="G59" s="303"/>
      <c r="H59" s="26"/>
      <c r="I59" s="303"/>
      <c r="J59" s="26"/>
      <c r="K59" s="26"/>
      <c r="L59" s="320"/>
    </row>
    <row r="60" spans="2:15" ht="16.149999999999999" customHeight="1" x14ac:dyDescent="0.35">
      <c r="B60" s="25"/>
      <c r="C60" s="698" t="s">
        <v>337</v>
      </c>
      <c r="D60" s="698"/>
      <c r="E60" s="698"/>
      <c r="F60" s="698"/>
      <c r="G60" s="698"/>
      <c r="H60" s="698"/>
      <c r="I60" s="698"/>
      <c r="J60" s="698"/>
      <c r="K60" s="698"/>
      <c r="L60" s="706"/>
    </row>
    <row r="61" spans="2:15" ht="16.149999999999999" customHeight="1" x14ac:dyDescent="0.35">
      <c r="B61" s="25"/>
      <c r="C61" s="698"/>
      <c r="D61" s="698"/>
      <c r="E61" s="698"/>
      <c r="F61" s="698"/>
      <c r="G61" s="698"/>
      <c r="H61" s="698"/>
      <c r="I61" s="698"/>
      <c r="J61" s="698"/>
      <c r="K61" s="698"/>
      <c r="L61" s="706"/>
    </row>
    <row r="62" spans="2:15" ht="16.149999999999999" customHeight="1" x14ac:dyDescent="0.35">
      <c r="B62" s="25"/>
      <c r="C62" s="698"/>
      <c r="D62" s="698"/>
      <c r="E62" s="698"/>
      <c r="F62" s="698"/>
      <c r="G62" s="698"/>
      <c r="H62" s="698"/>
      <c r="I62" s="698"/>
      <c r="J62" s="698"/>
      <c r="K62" s="698"/>
      <c r="L62" s="706"/>
    </row>
    <row r="63" spans="2:15" ht="16.149999999999999" customHeight="1" x14ac:dyDescent="0.35">
      <c r="B63" s="25"/>
      <c r="C63" s="26"/>
      <c r="D63" s="104"/>
      <c r="E63" s="26"/>
      <c r="F63" s="303"/>
      <c r="G63" s="26"/>
      <c r="H63" s="303"/>
      <c r="I63" s="26"/>
      <c r="J63" s="303"/>
      <c r="K63" s="147"/>
      <c r="L63" s="27"/>
      <c r="O63" s="103"/>
    </row>
    <row r="64" spans="2:15" ht="16.149999999999999" customHeight="1" x14ac:dyDescent="0.35">
      <c r="B64" s="224"/>
      <c r="C64" s="311"/>
      <c r="D64" s="135"/>
      <c r="E64" s="304"/>
      <c r="F64" s="135"/>
      <c r="G64" s="304"/>
      <c r="H64" s="135"/>
      <c r="I64" s="304"/>
      <c r="J64" s="704"/>
      <c r="K64" s="704"/>
      <c r="L64" s="705"/>
    </row>
    <row r="65" spans="2:21" ht="16.149999999999999" customHeight="1" x14ac:dyDescent="0.35">
      <c r="B65" s="25"/>
      <c r="C65" s="302"/>
      <c r="D65" s="26"/>
      <c r="E65" s="303"/>
      <c r="F65" s="26"/>
      <c r="G65" s="303"/>
      <c r="H65" s="26"/>
      <c r="I65" s="303"/>
      <c r="J65" s="26"/>
      <c r="K65" s="26"/>
      <c r="L65" s="320"/>
    </row>
    <row r="66" spans="2:21" ht="16.149999999999999" customHeight="1" x14ac:dyDescent="0.35">
      <c r="B66" s="25"/>
      <c r="C66" s="329" t="s">
        <v>336</v>
      </c>
      <c r="D66" s="329"/>
      <c r="E66" s="329"/>
      <c r="F66" s="329"/>
      <c r="G66" s="329"/>
      <c r="H66" s="329"/>
      <c r="I66" s="329"/>
      <c r="J66" s="329"/>
      <c r="K66" s="329"/>
      <c r="L66" s="330"/>
    </row>
    <row r="67" spans="2:21" ht="16.149999999999999" customHeight="1" x14ac:dyDescent="0.35">
      <c r="B67" s="25"/>
      <c r="C67" s="26"/>
      <c r="D67" s="104"/>
      <c r="E67" s="26"/>
      <c r="F67" s="303"/>
      <c r="G67" s="26"/>
      <c r="H67" s="303"/>
      <c r="I67" s="26"/>
      <c r="J67" s="303"/>
      <c r="K67" s="147"/>
      <c r="L67" s="27"/>
      <c r="O67" s="103"/>
    </row>
    <row r="68" spans="2:21" ht="16.149999999999999" customHeight="1" x14ac:dyDescent="0.35">
      <c r="B68" s="224"/>
      <c r="C68" s="311"/>
      <c r="D68" s="135"/>
      <c r="E68" s="304"/>
      <c r="F68" s="135"/>
      <c r="G68" s="304"/>
      <c r="H68" s="135"/>
      <c r="I68" s="304"/>
      <c r="J68" s="704"/>
      <c r="K68" s="704"/>
      <c r="L68" s="705"/>
    </row>
    <row r="69" spans="2:21" s="2" customFormat="1" ht="15.75" customHeight="1" x14ac:dyDescent="0.35">
      <c r="B69" s="488"/>
      <c r="C69" s="425"/>
      <c r="D69" s="426"/>
      <c r="E69" s="425"/>
      <c r="F69" s="427"/>
      <c r="G69" s="425"/>
      <c r="H69" s="427"/>
      <c r="I69" s="425"/>
      <c r="J69" s="427"/>
      <c r="K69" s="425"/>
      <c r="L69" s="442"/>
      <c r="M69" s="19"/>
      <c r="N69" s="19"/>
      <c r="O69" s="19"/>
    </row>
    <row r="70" spans="2:21" s="2" customFormat="1" x14ac:dyDescent="0.35">
      <c r="B70" s="356"/>
      <c r="C70" s="431" t="s">
        <v>402</v>
      </c>
      <c r="D70" s="432"/>
      <c r="E70" s="433"/>
      <c r="F70" s="434"/>
      <c r="G70" s="433"/>
      <c r="H70" s="434"/>
      <c r="I70" s="433"/>
      <c r="J70" s="429"/>
      <c r="K70" s="433"/>
      <c r="L70" s="443"/>
      <c r="M70" s="19"/>
      <c r="N70" s="19"/>
      <c r="O70" s="19"/>
    </row>
    <row r="71" spans="2:21" s="2" customFormat="1" x14ac:dyDescent="0.35">
      <c r="B71" s="356"/>
      <c r="C71" s="440" t="s">
        <v>403</v>
      </c>
      <c r="D71" s="116"/>
      <c r="E71" s="115"/>
      <c r="F71" s="441"/>
      <c r="G71" s="115"/>
      <c r="H71" s="441"/>
      <c r="I71" s="115"/>
      <c r="J71" s="441"/>
      <c r="K71" s="433"/>
      <c r="L71" s="430"/>
      <c r="M71" s="19"/>
      <c r="N71" s="19"/>
      <c r="O71" s="19"/>
    </row>
    <row r="72" spans="2:21" s="2" customFormat="1" x14ac:dyDescent="0.35">
      <c r="B72" s="356"/>
      <c r="C72" s="440"/>
      <c r="D72" s="116"/>
      <c r="E72" s="115"/>
      <c r="F72" s="441"/>
      <c r="G72" s="115"/>
      <c r="H72" s="441"/>
      <c r="I72" s="115"/>
      <c r="J72" s="441"/>
      <c r="K72" s="433"/>
      <c r="L72" s="430"/>
      <c r="M72" s="19"/>
      <c r="N72" s="19"/>
      <c r="O72" s="19"/>
    </row>
    <row r="73" spans="2:21" s="2" customFormat="1" x14ac:dyDescent="0.35">
      <c r="B73" s="356"/>
      <c r="C73" s="440"/>
      <c r="D73" s="116"/>
      <c r="E73" s="115"/>
      <c r="F73" s="441"/>
      <c r="G73" s="115"/>
      <c r="H73" s="441"/>
      <c r="I73" s="115"/>
      <c r="J73" s="118" t="str">
        <f>"500 merkkiä 
("&amp;TEXT(LEN(C74),"0")&amp;" käytetty)"</f>
        <v>500 merkkiä 
(0 käytetty)</v>
      </c>
      <c r="K73" s="433"/>
      <c r="L73" s="430"/>
      <c r="M73" s="19"/>
      <c r="N73" s="19"/>
      <c r="O73" s="19"/>
    </row>
    <row r="74" spans="2:21" s="113" customFormat="1" ht="113.15" customHeight="1" x14ac:dyDescent="0.35">
      <c r="B74" s="114"/>
      <c r="C74" s="701"/>
      <c r="D74" s="702"/>
      <c r="E74" s="702"/>
      <c r="F74" s="702"/>
      <c r="G74" s="702"/>
      <c r="H74" s="702"/>
      <c r="I74" s="702"/>
      <c r="J74" s="702"/>
      <c r="K74" s="703"/>
      <c r="L74" s="430"/>
      <c r="M74" s="19"/>
      <c r="N74" s="19"/>
      <c r="O74" s="19"/>
      <c r="P74" s="2"/>
      <c r="Q74" s="2"/>
      <c r="R74" s="2"/>
      <c r="S74" s="2"/>
      <c r="T74" s="121"/>
    </row>
    <row r="75" spans="2:21" s="2" customFormat="1" x14ac:dyDescent="0.35">
      <c r="B75" s="357"/>
      <c r="C75" s="437"/>
      <c r="D75" s="438"/>
      <c r="E75" s="437"/>
      <c r="F75" s="439"/>
      <c r="G75" s="437"/>
      <c r="H75" s="439"/>
      <c r="I75" s="437"/>
      <c r="J75" s="439"/>
      <c r="K75" s="437"/>
      <c r="L75" s="444"/>
      <c r="M75" s="19"/>
      <c r="N75" s="19"/>
      <c r="O75" s="19"/>
    </row>
    <row r="76" spans="2:21" ht="16.149999999999999" customHeight="1" x14ac:dyDescent="0.35">
      <c r="B76" s="25"/>
      <c r="C76" s="305"/>
      <c r="D76" s="26"/>
      <c r="E76" s="303"/>
      <c r="F76" s="26"/>
      <c r="G76" s="303"/>
      <c r="H76" s="26"/>
      <c r="I76" s="303"/>
      <c r="J76" s="26"/>
      <c r="K76" s="26"/>
      <c r="L76" s="320"/>
      <c r="N76" s="608" t="s">
        <v>260</v>
      </c>
      <c r="O76" s="608"/>
      <c r="P76" s="608"/>
      <c r="Q76" s="608"/>
      <c r="R76" s="608"/>
      <c r="S76" s="2"/>
      <c r="T76" s="2"/>
      <c r="U76" s="2"/>
    </row>
    <row r="77" spans="2:21" ht="16.149999999999999" customHeight="1" x14ac:dyDescent="0.35">
      <c r="B77" s="25"/>
      <c r="C77" s="699" t="s">
        <v>259</v>
      </c>
      <c r="D77" s="707"/>
      <c r="E77" s="707"/>
      <c r="F77" s="707"/>
      <c r="G77" s="707"/>
      <c r="H77" s="707"/>
      <c r="I77" s="707"/>
      <c r="J77" s="707"/>
      <c r="K77" s="707"/>
      <c r="L77" s="330"/>
      <c r="N77" s="608"/>
      <c r="O77" s="608"/>
      <c r="P77" s="608"/>
      <c r="Q77" s="608"/>
      <c r="R77" s="608"/>
      <c r="S77" s="2"/>
      <c r="T77" s="2"/>
      <c r="U77" s="2"/>
    </row>
    <row r="78" spans="2:21" ht="16.149999999999999" customHeight="1" x14ac:dyDescent="0.35">
      <c r="B78" s="224"/>
      <c r="C78" s="708"/>
      <c r="D78" s="708"/>
      <c r="E78" s="708"/>
      <c r="F78" s="708"/>
      <c r="G78" s="708"/>
      <c r="H78" s="708"/>
      <c r="I78" s="708"/>
      <c r="J78" s="708"/>
      <c r="K78" s="708"/>
      <c r="L78" s="332"/>
      <c r="N78" s="608"/>
      <c r="O78" s="608"/>
      <c r="P78" s="608"/>
      <c r="Q78" s="608"/>
      <c r="R78" s="608"/>
      <c r="S78" s="2"/>
      <c r="T78" s="2"/>
      <c r="U78" s="2"/>
    </row>
  </sheetData>
  <sheetProtection sheet="1" selectLockedCells="1"/>
  <mergeCells count="25">
    <mergeCell ref="J44:L44"/>
    <mergeCell ref="C46:J47"/>
    <mergeCell ref="J40:L40"/>
    <mergeCell ref="B3:L3"/>
    <mergeCell ref="N6:P6"/>
    <mergeCell ref="J11:L11"/>
    <mergeCell ref="C13:L14"/>
    <mergeCell ref="J16:L16"/>
    <mergeCell ref="C18:L18"/>
    <mergeCell ref="J20:L20"/>
    <mergeCell ref="J24:L24"/>
    <mergeCell ref="J28:L28"/>
    <mergeCell ref="J32:L32"/>
    <mergeCell ref="C34:J35"/>
    <mergeCell ref="B4:L4"/>
    <mergeCell ref="C52:K52"/>
    <mergeCell ref="J54:L54"/>
    <mergeCell ref="C56:L56"/>
    <mergeCell ref="C74:K74"/>
    <mergeCell ref="N76:R78"/>
    <mergeCell ref="C60:L62"/>
    <mergeCell ref="J64:L64"/>
    <mergeCell ref="J68:L68"/>
    <mergeCell ref="J58:L58"/>
    <mergeCell ref="C77:K78"/>
  </mergeCells>
  <hyperlinks>
    <hyperlink ref="N6:P6" location="'Aloita tästä'!A1" display="PALAA TÄSTÄ KANSISIVULLE" xr:uid="{00000000-0004-0000-0A00-000000000000}"/>
  </hyperlinks>
  <pageMargins left="0.39370078740157483" right="0.39370078740157483" top="0.78740157480314965" bottom="0.78740157480314965" header="0.39370078740157483" footer="0.31496062992125984"/>
  <pageSetup paperSize="9" fitToWidth="0" fitToHeight="0" orientation="landscape" r:id="rId1"/>
  <headerFooter>
    <oddHeader>&amp;L&amp;A&amp;R&amp;P(&amp;N)</oddHeader>
  </headerFooter>
  <rowBreaks count="3" manualBreakCount="3">
    <brk id="24" max="16383" man="1"/>
    <brk id="44" max="16383" man="1"/>
    <brk id="6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20834" r:id="rId4" name="Check Box 2">
              <controlPr defaultSize="0" autoFill="0" autoLine="0" autoPict="0">
                <anchor moveWithCells="1">
                  <from>
                    <xdr:col>9</xdr:col>
                    <xdr:colOff>152400</xdr:colOff>
                    <xdr:row>75</xdr:row>
                    <xdr:rowOff>152400</xdr:rowOff>
                  </from>
                  <to>
                    <xdr:col>9</xdr:col>
                    <xdr:colOff>457200</xdr:colOff>
                    <xdr:row>76</xdr:row>
                    <xdr:rowOff>171450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Y46"/>
  <sheetViews>
    <sheetView showGridLines="0" zoomScaleNormal="100" workbookViewId="0">
      <selection activeCell="K34" sqref="K34"/>
    </sheetView>
  </sheetViews>
  <sheetFormatPr defaultColWidth="9.23046875" defaultRowHeight="10" x14ac:dyDescent="0.2"/>
  <cols>
    <col min="1" max="2" width="3.765625" style="2" customWidth="1"/>
    <col min="3" max="3" width="5.4609375" style="12" customWidth="1"/>
    <col min="4" max="4" width="11.07421875" style="2" customWidth="1"/>
    <col min="5" max="5" width="8.23046875" style="7" customWidth="1"/>
    <col min="6" max="6" width="11.07421875" style="2" customWidth="1"/>
    <col min="7" max="7" width="8.23046875" style="7" customWidth="1"/>
    <col min="8" max="8" width="11.07421875" style="2" customWidth="1"/>
    <col min="9" max="9" width="8.23046875" style="7" customWidth="1"/>
    <col min="10" max="10" width="7.765625" style="2" customWidth="1"/>
    <col min="11" max="11" width="9.4609375" style="2" customWidth="1"/>
    <col min="12" max="12" width="3.53515625" style="7" customWidth="1"/>
    <col min="13" max="13" width="7.765625" style="2" customWidth="1"/>
    <col min="14" max="16384" width="9.23046875" style="2"/>
  </cols>
  <sheetData>
    <row r="1" spans="1:25" ht="16.149999999999999" customHeight="1" x14ac:dyDescent="0.2">
      <c r="A1" s="13" t="s">
        <v>250</v>
      </c>
      <c r="B1" s="13"/>
      <c r="D1" s="6"/>
      <c r="E1" s="5"/>
      <c r="F1" s="6"/>
      <c r="G1" s="5"/>
      <c r="H1" s="6"/>
      <c r="I1" s="5"/>
      <c r="J1" s="6"/>
      <c r="K1" s="6"/>
      <c r="L1" s="5"/>
    </row>
    <row r="2" spans="1:25" ht="16.149999999999999" customHeight="1" x14ac:dyDescent="0.35">
      <c r="A2" s="19"/>
      <c r="B2" s="19"/>
      <c r="C2" s="137"/>
      <c r="D2" s="138"/>
      <c r="E2" s="139"/>
      <c r="F2" s="138"/>
      <c r="G2" s="139"/>
      <c r="H2" s="138"/>
      <c r="I2" s="139"/>
      <c r="J2" s="138"/>
      <c r="K2" s="138"/>
      <c r="L2" s="139"/>
      <c r="M2" s="19"/>
      <c r="N2" s="19"/>
      <c r="O2" s="19"/>
      <c r="P2" s="19"/>
      <c r="Q2" s="19"/>
      <c r="R2" s="19"/>
      <c r="S2" s="19"/>
      <c r="T2" s="19"/>
      <c r="U2" s="19"/>
    </row>
    <row r="3" spans="1:25" ht="68.650000000000006" customHeight="1" x14ac:dyDescent="0.35">
      <c r="A3" s="19"/>
      <c r="B3" s="694" t="s">
        <v>458</v>
      </c>
      <c r="C3" s="694"/>
      <c r="D3" s="694"/>
      <c r="E3" s="694"/>
      <c r="F3" s="694"/>
      <c r="G3" s="694"/>
      <c r="H3" s="694"/>
      <c r="I3" s="694"/>
      <c r="J3" s="694"/>
      <c r="K3" s="694"/>
      <c r="L3" s="694"/>
      <c r="M3" s="19"/>
      <c r="Q3" s="19"/>
      <c r="R3" s="19"/>
      <c r="S3" s="19"/>
      <c r="T3" s="19"/>
      <c r="U3" s="19"/>
    </row>
    <row r="4" spans="1:25" ht="22" customHeight="1" x14ac:dyDescent="0.35">
      <c r="B4" s="710"/>
      <c r="C4" s="710"/>
      <c r="D4" s="710"/>
      <c r="E4" s="710"/>
      <c r="F4" s="710"/>
      <c r="G4" s="710"/>
      <c r="H4" s="710"/>
      <c r="I4" s="710"/>
      <c r="J4" s="710"/>
      <c r="K4" s="710"/>
      <c r="L4" s="710"/>
      <c r="M4" s="450"/>
      <c r="N4" s="449"/>
      <c r="O4" s="449"/>
      <c r="P4" s="56"/>
      <c r="T4" s="19"/>
      <c r="U4" s="19"/>
      <c r="V4" s="19"/>
      <c r="W4" s="19"/>
      <c r="X4" s="19"/>
      <c r="Y4" s="19"/>
    </row>
    <row r="5" spans="1:25" ht="16.149999999999999" customHeight="1" x14ac:dyDescent="0.35">
      <c r="A5" s="19"/>
      <c r="B5" s="223"/>
      <c r="C5" s="316"/>
      <c r="D5" s="316"/>
      <c r="E5" s="316"/>
      <c r="F5" s="316"/>
      <c r="G5" s="316"/>
      <c r="H5" s="316"/>
      <c r="I5" s="316"/>
      <c r="J5" s="316"/>
      <c r="K5" s="316"/>
      <c r="L5" s="317"/>
      <c r="M5" s="8"/>
      <c r="N5" s="565" t="s">
        <v>73</v>
      </c>
      <c r="O5" s="566"/>
      <c r="P5" s="567"/>
      <c r="Q5" s="19"/>
      <c r="R5" s="19"/>
      <c r="S5" s="19"/>
      <c r="T5" s="19"/>
      <c r="U5" s="19"/>
    </row>
    <row r="6" spans="1:25" ht="16.149999999999999" customHeight="1" x14ac:dyDescent="0.35">
      <c r="A6" s="19"/>
      <c r="B6" s="25"/>
      <c r="C6" s="315"/>
      <c r="D6" s="238" t="s">
        <v>247</v>
      </c>
      <c r="E6" s="315"/>
      <c r="F6" s="315"/>
      <c r="G6" s="315"/>
      <c r="H6" s="315"/>
      <c r="I6" s="315"/>
      <c r="J6" s="315"/>
      <c r="K6" s="315"/>
      <c r="L6" s="319"/>
      <c r="M6" s="19"/>
      <c r="N6" s="19"/>
      <c r="O6" s="19"/>
      <c r="P6" s="19"/>
      <c r="Q6" s="19"/>
      <c r="R6" s="19"/>
      <c r="S6" s="19"/>
      <c r="T6" s="19"/>
      <c r="U6" s="19"/>
    </row>
    <row r="7" spans="1:25" ht="16.149999999999999" customHeight="1" x14ac:dyDescent="0.35">
      <c r="A7" s="19"/>
      <c r="B7" s="25"/>
      <c r="C7" s="315"/>
      <c r="D7" s="313"/>
      <c r="E7" s="318"/>
      <c r="F7" s="313"/>
      <c r="G7" s="318"/>
      <c r="H7" s="313"/>
      <c r="I7" s="318"/>
      <c r="J7" s="313"/>
      <c r="K7" s="313"/>
      <c r="L7" s="319"/>
      <c r="M7" s="19"/>
      <c r="N7" s="19"/>
      <c r="O7" s="19"/>
      <c r="P7" s="19"/>
      <c r="Q7" s="19"/>
      <c r="R7" s="19"/>
      <c r="S7" s="19"/>
      <c r="T7" s="19"/>
      <c r="U7" s="19"/>
    </row>
    <row r="8" spans="1:25" ht="16.149999999999999" customHeight="1" x14ac:dyDescent="0.35">
      <c r="A8" s="19"/>
      <c r="B8" s="25"/>
      <c r="C8" s="302" t="s">
        <v>349</v>
      </c>
      <c r="D8" s="26"/>
      <c r="E8" s="303"/>
      <c r="F8" s="26"/>
      <c r="G8" s="303"/>
      <c r="H8" s="26"/>
      <c r="I8" s="303"/>
      <c r="J8" s="26"/>
      <c r="K8" s="147"/>
      <c r="L8" s="320"/>
      <c r="M8" s="19"/>
      <c r="N8" s="19"/>
      <c r="O8" s="19"/>
      <c r="P8" s="19"/>
      <c r="Q8" s="19"/>
      <c r="R8" s="19"/>
      <c r="S8" s="19"/>
      <c r="T8" s="19"/>
      <c r="U8" s="19"/>
    </row>
    <row r="9" spans="1:25" ht="16.149999999999999" customHeight="1" x14ac:dyDescent="0.35">
      <c r="A9" s="19"/>
      <c r="B9" s="25"/>
      <c r="C9" s="26"/>
      <c r="D9" s="104"/>
      <c r="E9" s="26"/>
      <c r="F9" s="303"/>
      <c r="G9" s="26"/>
      <c r="H9" s="303"/>
      <c r="I9" s="26"/>
      <c r="J9" s="303"/>
      <c r="K9" s="303"/>
      <c r="L9" s="27"/>
      <c r="M9" s="19"/>
      <c r="N9" s="422"/>
      <c r="O9" s="19"/>
      <c r="P9" s="19"/>
      <c r="Q9" s="19"/>
      <c r="R9" s="19"/>
      <c r="S9" s="19"/>
      <c r="T9" s="19"/>
      <c r="U9" s="19"/>
    </row>
    <row r="10" spans="1:25" ht="16.149999999999999" customHeight="1" x14ac:dyDescent="0.35">
      <c r="A10" s="19"/>
      <c r="B10" s="224"/>
      <c r="C10" s="311"/>
      <c r="D10" s="135"/>
      <c r="E10" s="304"/>
      <c r="F10" s="135"/>
      <c r="G10" s="304"/>
      <c r="H10" s="135"/>
      <c r="I10" s="304"/>
      <c r="J10" s="135"/>
      <c r="K10" s="446"/>
      <c r="L10" s="447"/>
      <c r="M10" s="19"/>
      <c r="N10" s="19"/>
      <c r="O10" s="19"/>
      <c r="P10" s="19"/>
      <c r="Q10" s="19"/>
      <c r="R10" s="19"/>
      <c r="S10" s="19"/>
      <c r="T10" s="19"/>
      <c r="U10" s="19"/>
    </row>
    <row r="11" spans="1:25" ht="16.149999999999999" customHeight="1" x14ac:dyDescent="0.35">
      <c r="A11" s="19"/>
      <c r="B11" s="25"/>
      <c r="C11" s="341"/>
      <c r="D11" s="26"/>
      <c r="E11" s="303"/>
      <c r="F11" s="26"/>
      <c r="G11" s="303"/>
      <c r="H11" s="26"/>
      <c r="I11" s="303"/>
      <c r="J11" s="26"/>
      <c r="K11" s="26"/>
      <c r="L11" s="320"/>
      <c r="M11" s="19"/>
      <c r="N11" s="19"/>
      <c r="O11" s="19"/>
      <c r="P11" s="19"/>
      <c r="Q11" s="19"/>
      <c r="R11" s="19"/>
      <c r="S11" s="19"/>
      <c r="T11" s="19"/>
      <c r="U11" s="19"/>
    </row>
    <row r="12" spans="1:25" ht="16.149999999999999" customHeight="1" x14ac:dyDescent="0.35">
      <c r="A12" s="19"/>
      <c r="B12" s="25"/>
      <c r="C12" s="699" t="s">
        <v>350</v>
      </c>
      <c r="D12" s="699"/>
      <c r="E12" s="699"/>
      <c r="F12" s="699"/>
      <c r="G12" s="699"/>
      <c r="H12" s="699"/>
      <c r="I12" s="699"/>
      <c r="J12" s="699"/>
      <c r="K12" s="147"/>
      <c r="L12" s="27"/>
      <c r="M12" s="19"/>
      <c r="N12" s="19"/>
      <c r="O12" s="19"/>
      <c r="P12" s="19"/>
      <c r="Q12" s="19"/>
      <c r="R12" s="19"/>
      <c r="S12" s="19"/>
      <c r="T12" s="19"/>
      <c r="U12" s="19"/>
    </row>
    <row r="13" spans="1:25" ht="16.149999999999999" customHeight="1" x14ac:dyDescent="0.35">
      <c r="A13" s="19"/>
      <c r="B13" s="25"/>
      <c r="C13" s="699"/>
      <c r="D13" s="699"/>
      <c r="E13" s="699"/>
      <c r="F13" s="699"/>
      <c r="G13" s="699"/>
      <c r="H13" s="699"/>
      <c r="I13" s="699"/>
      <c r="J13" s="699"/>
      <c r="K13" s="336"/>
      <c r="L13" s="338"/>
      <c r="M13" s="19"/>
      <c r="N13" s="19"/>
      <c r="O13" s="19"/>
      <c r="P13" s="19"/>
      <c r="Q13" s="19"/>
      <c r="R13" s="19"/>
      <c r="S13" s="19"/>
      <c r="T13" s="19"/>
      <c r="U13" s="19"/>
    </row>
    <row r="14" spans="1:25" ht="16.149999999999999" customHeight="1" x14ac:dyDescent="0.35">
      <c r="A14" s="19"/>
      <c r="B14" s="224"/>
      <c r="C14" s="311"/>
      <c r="D14" s="135"/>
      <c r="E14" s="304"/>
      <c r="F14" s="135"/>
      <c r="G14" s="304"/>
      <c r="H14" s="135"/>
      <c r="I14" s="304"/>
      <c r="J14" s="135"/>
      <c r="K14" s="420"/>
      <c r="L14" s="421"/>
      <c r="M14" s="19"/>
      <c r="N14" s="19"/>
      <c r="O14" s="19"/>
      <c r="P14" s="19"/>
      <c r="Q14" s="19"/>
      <c r="R14" s="19"/>
      <c r="S14" s="19"/>
      <c r="T14" s="19"/>
      <c r="U14" s="19"/>
    </row>
    <row r="15" spans="1:25" ht="16.149999999999999" customHeight="1" x14ac:dyDescent="0.35">
      <c r="A15" s="19"/>
      <c r="B15" s="25"/>
      <c r="C15" s="302"/>
      <c r="D15" s="26"/>
      <c r="E15" s="303"/>
      <c r="F15" s="26"/>
      <c r="G15" s="303"/>
      <c r="H15" s="26"/>
      <c r="I15" s="303"/>
      <c r="J15" s="26"/>
      <c r="K15" s="26"/>
      <c r="L15" s="320"/>
      <c r="M15" s="19"/>
      <c r="N15" s="19"/>
      <c r="O15" s="19"/>
      <c r="P15" s="19"/>
      <c r="Q15" s="19"/>
      <c r="R15" s="19"/>
      <c r="S15" s="19"/>
      <c r="T15" s="19"/>
      <c r="U15" s="19"/>
    </row>
    <row r="16" spans="1:25" ht="16.149999999999999" customHeight="1" x14ac:dyDescent="0.35">
      <c r="A16" s="19"/>
      <c r="B16" s="25"/>
      <c r="C16" s="308" t="s">
        <v>351</v>
      </c>
      <c r="D16" s="26"/>
      <c r="E16" s="303"/>
      <c r="F16" s="26"/>
      <c r="G16" s="303"/>
      <c r="H16" s="26"/>
      <c r="I16" s="303"/>
      <c r="J16" s="26"/>
      <c r="K16" s="147"/>
      <c r="L16" s="320"/>
      <c r="M16" s="19"/>
      <c r="N16" s="19"/>
      <c r="O16" s="19"/>
      <c r="P16" s="19"/>
      <c r="Q16" s="19"/>
      <c r="R16" s="19"/>
      <c r="S16" s="19"/>
      <c r="T16" s="19"/>
      <c r="U16" s="19"/>
    </row>
    <row r="17" spans="1:21" ht="16.149999999999999" customHeight="1" x14ac:dyDescent="0.35">
      <c r="A17" s="19"/>
      <c r="B17" s="25"/>
      <c r="C17" s="26"/>
      <c r="D17" s="104"/>
      <c r="E17" s="26"/>
      <c r="F17" s="303"/>
      <c r="G17" s="26"/>
      <c r="H17" s="303"/>
      <c r="I17" s="26"/>
      <c r="J17" s="303"/>
      <c r="K17" s="303"/>
      <c r="L17" s="27"/>
      <c r="M17" s="19"/>
      <c r="N17" s="103"/>
      <c r="O17" s="19"/>
      <c r="P17" s="19"/>
      <c r="Q17" s="19"/>
      <c r="R17" s="19"/>
      <c r="S17" s="19"/>
      <c r="T17" s="19"/>
      <c r="U17" s="19"/>
    </row>
    <row r="18" spans="1:21" ht="16.149999999999999" customHeight="1" x14ac:dyDescent="0.35">
      <c r="A18" s="19"/>
      <c r="B18" s="224"/>
      <c r="C18" s="311"/>
      <c r="D18" s="135"/>
      <c r="E18" s="304"/>
      <c r="F18" s="135"/>
      <c r="G18" s="304"/>
      <c r="H18" s="135"/>
      <c r="I18" s="304"/>
      <c r="J18" s="135"/>
      <c r="K18" s="420"/>
      <c r="L18" s="421"/>
      <c r="M18" s="19"/>
      <c r="N18" s="19"/>
      <c r="O18" s="19"/>
      <c r="P18" s="19"/>
      <c r="Q18" s="19"/>
      <c r="R18" s="19"/>
      <c r="S18" s="19"/>
      <c r="T18" s="19"/>
      <c r="U18" s="19"/>
    </row>
    <row r="19" spans="1:21" ht="16.149999999999999" customHeight="1" x14ac:dyDescent="0.35">
      <c r="A19" s="19"/>
      <c r="B19" s="25"/>
      <c r="C19" s="322"/>
      <c r="D19" s="130"/>
      <c r="E19" s="307"/>
      <c r="F19" s="130"/>
      <c r="G19" s="307"/>
      <c r="H19" s="130"/>
      <c r="I19" s="307"/>
      <c r="J19" s="130"/>
      <c r="K19" s="130"/>
      <c r="L19" s="320"/>
      <c r="M19" s="19"/>
      <c r="N19" s="19"/>
      <c r="O19" s="19"/>
      <c r="P19" s="19"/>
      <c r="Q19" s="19"/>
      <c r="R19" s="19"/>
      <c r="S19" s="19"/>
      <c r="T19" s="19"/>
      <c r="U19" s="19"/>
    </row>
    <row r="20" spans="1:21" ht="16.149999999999999" customHeight="1" x14ac:dyDescent="0.35">
      <c r="A20" s="19"/>
      <c r="B20" s="25"/>
      <c r="C20" s="337" t="s">
        <v>352</v>
      </c>
      <c r="D20" s="337"/>
      <c r="E20" s="337"/>
      <c r="F20" s="337"/>
      <c r="G20" s="337"/>
      <c r="H20" s="337"/>
      <c r="I20" s="337"/>
      <c r="J20" s="337"/>
      <c r="K20" s="147"/>
      <c r="L20" s="27"/>
      <c r="M20" s="19"/>
      <c r="N20" s="19"/>
      <c r="O20" s="19"/>
      <c r="P20" s="19"/>
      <c r="Q20" s="19"/>
      <c r="R20" s="19"/>
      <c r="S20" s="19"/>
      <c r="T20" s="19"/>
      <c r="U20" s="19"/>
    </row>
    <row r="21" spans="1:21" ht="16.149999999999999" customHeight="1" x14ac:dyDescent="0.35">
      <c r="A21" s="19"/>
      <c r="B21" s="224"/>
      <c r="C21" s="311"/>
      <c r="D21" s="135"/>
      <c r="E21" s="304"/>
      <c r="F21" s="135"/>
      <c r="G21" s="304"/>
      <c r="H21" s="135"/>
      <c r="I21" s="304"/>
      <c r="J21" s="135"/>
      <c r="K21" s="420"/>
      <c r="L21" s="421"/>
      <c r="M21" s="19"/>
      <c r="N21" s="19"/>
      <c r="O21" s="19"/>
      <c r="P21" s="19"/>
      <c r="Q21" s="19"/>
      <c r="R21" s="19"/>
      <c r="S21" s="19"/>
      <c r="T21" s="19"/>
      <c r="U21" s="19"/>
    </row>
    <row r="22" spans="1:21" ht="16.149999999999999" customHeight="1" x14ac:dyDescent="0.35">
      <c r="A22" s="19"/>
      <c r="B22" s="25"/>
      <c r="C22" s="322"/>
      <c r="D22" s="130"/>
      <c r="E22" s="307"/>
      <c r="F22" s="130"/>
      <c r="G22" s="307"/>
      <c r="H22" s="130"/>
      <c r="I22" s="307"/>
      <c r="J22" s="130"/>
      <c r="K22" s="130"/>
      <c r="L22" s="320"/>
      <c r="M22" s="19"/>
      <c r="N22" s="19"/>
      <c r="O22" s="19"/>
      <c r="P22" s="19"/>
      <c r="Q22" s="19"/>
      <c r="R22" s="19"/>
      <c r="S22" s="19"/>
      <c r="T22" s="19"/>
      <c r="U22" s="19"/>
    </row>
    <row r="23" spans="1:21" ht="16.149999999999999" customHeight="1" x14ac:dyDescent="0.35">
      <c r="A23" s="19"/>
      <c r="B23" s="25"/>
      <c r="C23" s="337" t="s">
        <v>353</v>
      </c>
      <c r="D23" s="337"/>
      <c r="E23" s="337"/>
      <c r="F23" s="337"/>
      <c r="G23" s="337"/>
      <c r="H23" s="337"/>
      <c r="I23" s="337"/>
      <c r="J23" s="337"/>
      <c r="K23" s="147"/>
      <c r="L23" s="27"/>
      <c r="M23" s="19"/>
      <c r="N23" s="19"/>
      <c r="O23" s="19"/>
      <c r="P23" s="19"/>
      <c r="Q23" s="19"/>
      <c r="R23" s="19"/>
      <c r="S23" s="19"/>
      <c r="T23" s="19"/>
      <c r="U23" s="19"/>
    </row>
    <row r="24" spans="1:21" ht="16.149999999999999" customHeight="1" x14ac:dyDescent="0.35">
      <c r="A24" s="19"/>
      <c r="B24" s="224"/>
      <c r="C24" s="311"/>
      <c r="D24" s="135"/>
      <c r="E24" s="304"/>
      <c r="F24" s="135"/>
      <c r="G24" s="304"/>
      <c r="H24" s="135"/>
      <c r="I24" s="304"/>
      <c r="J24" s="135"/>
      <c r="K24" s="420"/>
      <c r="L24" s="421"/>
      <c r="M24" s="19"/>
      <c r="N24" s="19"/>
      <c r="O24" s="19"/>
      <c r="P24" s="19"/>
      <c r="Q24" s="19"/>
      <c r="R24" s="19"/>
      <c r="S24" s="19"/>
      <c r="T24" s="19"/>
      <c r="U24" s="19"/>
    </row>
    <row r="25" spans="1:21" ht="16.149999999999999" customHeight="1" x14ac:dyDescent="0.35">
      <c r="A25" s="19"/>
      <c r="B25" s="25"/>
      <c r="C25" s="322"/>
      <c r="D25" s="130"/>
      <c r="E25" s="307"/>
      <c r="F25" s="130"/>
      <c r="G25" s="307"/>
      <c r="H25" s="130"/>
      <c r="I25" s="307"/>
      <c r="J25" s="130"/>
      <c r="K25" s="130"/>
      <c r="L25" s="320"/>
      <c r="M25" s="19"/>
      <c r="N25" s="19"/>
      <c r="O25" s="19"/>
      <c r="P25" s="19"/>
      <c r="Q25" s="19"/>
      <c r="R25" s="19"/>
      <c r="S25" s="19"/>
      <c r="T25" s="19"/>
      <c r="U25" s="19"/>
    </row>
    <row r="26" spans="1:21" ht="16.149999999999999" customHeight="1" x14ac:dyDescent="0.35">
      <c r="A26" s="19"/>
      <c r="B26" s="25"/>
      <c r="C26" s="699" t="s">
        <v>354</v>
      </c>
      <c r="D26" s="699"/>
      <c r="E26" s="699"/>
      <c r="F26" s="699"/>
      <c r="G26" s="699"/>
      <c r="H26" s="699"/>
      <c r="I26" s="699"/>
      <c r="J26" s="699"/>
      <c r="K26" s="699"/>
      <c r="L26" s="419"/>
      <c r="M26" s="19"/>
      <c r="N26" s="19"/>
      <c r="O26" s="19"/>
      <c r="P26" s="19"/>
      <c r="Q26" s="19"/>
      <c r="R26" s="19"/>
      <c r="S26" s="19"/>
      <c r="T26" s="19"/>
      <c r="U26" s="19"/>
    </row>
    <row r="27" spans="1:21" ht="16.149999999999999" customHeight="1" x14ac:dyDescent="0.35">
      <c r="A27" s="19"/>
      <c r="B27" s="25"/>
      <c r="C27" s="26"/>
      <c r="D27" s="104"/>
      <c r="E27" s="26"/>
      <c r="F27" s="303"/>
      <c r="G27" s="26"/>
      <c r="H27" s="303"/>
      <c r="I27" s="26"/>
      <c r="J27" s="303"/>
      <c r="K27" s="147"/>
      <c r="L27" s="27"/>
      <c r="M27" s="19"/>
      <c r="N27" s="103"/>
      <c r="O27" s="19"/>
      <c r="P27" s="19"/>
      <c r="Q27" s="19"/>
      <c r="R27" s="19"/>
      <c r="S27" s="19"/>
      <c r="T27" s="19"/>
      <c r="U27" s="19"/>
    </row>
    <row r="28" spans="1:21" ht="16.149999999999999" customHeight="1" x14ac:dyDescent="0.35">
      <c r="A28" s="19"/>
      <c r="B28" s="224"/>
      <c r="C28" s="311"/>
      <c r="D28" s="135"/>
      <c r="E28" s="304"/>
      <c r="F28" s="135"/>
      <c r="G28" s="304"/>
      <c r="H28" s="135"/>
      <c r="I28" s="304"/>
      <c r="J28" s="135"/>
      <c r="K28" s="420"/>
      <c r="L28" s="421"/>
      <c r="M28" s="19"/>
      <c r="N28" s="19"/>
      <c r="O28" s="19"/>
      <c r="P28" s="19"/>
      <c r="Q28" s="19"/>
      <c r="R28" s="19"/>
      <c r="S28" s="19"/>
      <c r="T28" s="19"/>
      <c r="U28" s="19"/>
    </row>
    <row r="29" spans="1:21" ht="16.149999999999999" customHeight="1" x14ac:dyDescent="0.35">
      <c r="A29" s="19"/>
      <c r="B29" s="25"/>
      <c r="C29" s="322"/>
      <c r="D29" s="130"/>
      <c r="E29" s="307"/>
      <c r="F29" s="130"/>
      <c r="G29" s="307"/>
      <c r="H29" s="130"/>
      <c r="I29" s="307"/>
      <c r="J29" s="130"/>
      <c r="K29" s="130"/>
      <c r="L29" s="320"/>
      <c r="M29" s="19"/>
      <c r="N29" s="19"/>
      <c r="O29" s="19"/>
      <c r="P29" s="19"/>
      <c r="Q29" s="19"/>
      <c r="R29" s="19"/>
      <c r="S29" s="19"/>
      <c r="T29" s="19"/>
      <c r="U29" s="19"/>
    </row>
    <row r="30" spans="1:21" ht="16.149999999999999" customHeight="1" x14ac:dyDescent="0.35">
      <c r="A30" s="19"/>
      <c r="B30" s="25"/>
      <c r="C30" s="308" t="s">
        <v>355</v>
      </c>
      <c r="D30" s="308"/>
      <c r="E30" s="309"/>
      <c r="F30" s="308"/>
      <c r="G30" s="309"/>
      <c r="H30" s="308"/>
      <c r="I30" s="309"/>
      <c r="J30" s="308"/>
      <c r="K30" s="147"/>
      <c r="L30" s="324"/>
      <c r="M30" s="19"/>
      <c r="N30" s="19"/>
      <c r="O30" s="19"/>
      <c r="P30" s="19"/>
      <c r="Q30" s="19"/>
      <c r="R30" s="19"/>
      <c r="S30" s="19"/>
      <c r="T30" s="19"/>
      <c r="U30" s="19"/>
    </row>
    <row r="31" spans="1:21" ht="16.149999999999999" customHeight="1" x14ac:dyDescent="0.35">
      <c r="A31" s="19"/>
      <c r="B31" s="25"/>
      <c r="C31" s="26"/>
      <c r="D31" s="104"/>
      <c r="E31" s="26"/>
      <c r="F31" s="303"/>
      <c r="G31" s="26"/>
      <c r="H31" s="303"/>
      <c r="I31" s="26"/>
      <c r="J31" s="303"/>
      <c r="K31" s="303"/>
      <c r="L31" s="27"/>
      <c r="M31" s="19"/>
      <c r="N31" s="103"/>
      <c r="O31" s="19"/>
      <c r="P31" s="19"/>
      <c r="Q31" s="19"/>
      <c r="R31" s="19"/>
      <c r="S31" s="19"/>
      <c r="T31" s="19"/>
      <c r="U31" s="19"/>
    </row>
    <row r="32" spans="1:21" ht="16.149999999999999" customHeight="1" x14ac:dyDescent="0.35">
      <c r="A32" s="19"/>
      <c r="B32" s="224"/>
      <c r="C32" s="311"/>
      <c r="D32" s="135"/>
      <c r="E32" s="304"/>
      <c r="F32" s="135"/>
      <c r="G32" s="304"/>
      <c r="H32" s="135"/>
      <c r="I32" s="304"/>
      <c r="J32" s="135"/>
      <c r="K32" s="420"/>
      <c r="L32" s="421"/>
      <c r="M32" s="19"/>
      <c r="N32" s="19"/>
      <c r="O32" s="19"/>
      <c r="P32" s="19"/>
      <c r="Q32" s="19"/>
      <c r="R32" s="19"/>
      <c r="S32" s="19"/>
      <c r="T32" s="19"/>
      <c r="U32" s="19"/>
    </row>
    <row r="33" spans="1:21" ht="16.149999999999999" customHeight="1" x14ac:dyDescent="0.35">
      <c r="A33" s="19"/>
      <c r="B33" s="25"/>
      <c r="C33" s="322"/>
      <c r="D33" s="130"/>
      <c r="E33" s="307"/>
      <c r="F33" s="130"/>
      <c r="G33" s="307"/>
      <c r="H33" s="130"/>
      <c r="I33" s="307"/>
      <c r="J33" s="130"/>
      <c r="K33" s="130"/>
      <c r="L33" s="320"/>
      <c r="M33" s="19"/>
      <c r="N33" s="19"/>
      <c r="O33" s="19"/>
      <c r="P33" s="19"/>
      <c r="Q33" s="19"/>
      <c r="R33" s="19"/>
      <c r="S33" s="19"/>
      <c r="T33" s="19"/>
      <c r="U33" s="19"/>
    </row>
    <row r="34" spans="1:21" ht="16.149999999999999" customHeight="1" x14ac:dyDescent="0.35">
      <c r="A34" s="19"/>
      <c r="B34" s="25"/>
      <c r="C34" s="308" t="s">
        <v>356</v>
      </c>
      <c r="D34" s="26"/>
      <c r="E34" s="303"/>
      <c r="F34" s="26"/>
      <c r="G34" s="303"/>
      <c r="H34" s="26"/>
      <c r="I34" s="303"/>
      <c r="J34" s="26"/>
      <c r="K34" s="147"/>
      <c r="L34" s="320"/>
      <c r="M34" s="19"/>
      <c r="N34" s="19"/>
      <c r="O34" s="19"/>
      <c r="P34" s="19"/>
      <c r="Q34" s="19"/>
      <c r="R34" s="19"/>
      <c r="S34" s="19"/>
      <c r="T34" s="19"/>
      <c r="U34" s="19"/>
    </row>
    <row r="35" spans="1:21" ht="16.149999999999999" customHeight="1" x14ac:dyDescent="0.35">
      <c r="A35" s="19"/>
      <c r="B35" s="25"/>
      <c r="C35" s="26"/>
      <c r="D35" s="104"/>
      <c r="E35" s="26"/>
      <c r="F35" s="303"/>
      <c r="G35" s="26"/>
      <c r="H35" s="303"/>
      <c r="I35" s="26"/>
      <c r="J35" s="303"/>
      <c r="K35" s="303"/>
      <c r="L35" s="27"/>
      <c r="M35" s="19"/>
      <c r="N35" s="103"/>
      <c r="O35" s="19"/>
      <c r="P35" s="19"/>
      <c r="Q35" s="19"/>
      <c r="R35" s="19"/>
      <c r="S35" s="19"/>
      <c r="T35" s="19"/>
      <c r="U35" s="19"/>
    </row>
    <row r="36" spans="1:21" ht="16.149999999999999" customHeight="1" x14ac:dyDescent="0.35">
      <c r="A36" s="19"/>
      <c r="B36" s="224"/>
      <c r="C36" s="311"/>
      <c r="D36" s="135"/>
      <c r="E36" s="304"/>
      <c r="F36" s="135"/>
      <c r="G36" s="304"/>
      <c r="H36" s="135"/>
      <c r="I36" s="304"/>
      <c r="J36" s="135"/>
      <c r="K36" s="420"/>
      <c r="L36" s="421"/>
      <c r="M36" s="19"/>
      <c r="N36" s="19"/>
      <c r="O36" s="19"/>
      <c r="P36" s="19"/>
      <c r="Q36" s="19"/>
      <c r="R36" s="19"/>
      <c r="S36" s="19"/>
      <c r="T36" s="19"/>
      <c r="U36" s="19"/>
    </row>
    <row r="37" spans="1:21" ht="15.75" customHeight="1" x14ac:dyDescent="0.35">
      <c r="B37" s="488"/>
      <c r="C37" s="425"/>
      <c r="D37" s="426"/>
      <c r="E37" s="425"/>
      <c r="F37" s="427"/>
      <c r="G37" s="425"/>
      <c r="H37" s="427"/>
      <c r="I37" s="425"/>
      <c r="J37" s="427"/>
      <c r="K37" s="425"/>
      <c r="L37" s="442"/>
      <c r="M37" s="19"/>
      <c r="N37" s="19"/>
      <c r="O37" s="19"/>
    </row>
    <row r="38" spans="1:21" ht="15.5" x14ac:dyDescent="0.35">
      <c r="B38" s="356"/>
      <c r="C38" s="431" t="s">
        <v>402</v>
      </c>
      <c r="D38" s="432"/>
      <c r="E38" s="433"/>
      <c r="F38" s="434"/>
      <c r="G38" s="433"/>
      <c r="H38" s="434"/>
      <c r="I38" s="433"/>
      <c r="J38" s="429"/>
      <c r="K38" s="433"/>
      <c r="L38" s="443"/>
      <c r="M38" s="19"/>
      <c r="N38" s="19"/>
      <c r="O38" s="19"/>
    </row>
    <row r="39" spans="1:21" ht="15.5" x14ac:dyDescent="0.35">
      <c r="B39" s="356"/>
      <c r="C39" s="440" t="s">
        <v>403</v>
      </c>
      <c r="D39" s="116"/>
      <c r="E39" s="115"/>
      <c r="F39" s="441"/>
      <c r="G39" s="115"/>
      <c r="H39" s="441"/>
      <c r="I39" s="115"/>
      <c r="J39" s="441"/>
      <c r="K39" s="433"/>
      <c r="L39" s="430"/>
      <c r="M39" s="19"/>
      <c r="N39" s="19"/>
      <c r="O39" s="19"/>
    </row>
    <row r="40" spans="1:21" ht="15.5" x14ac:dyDescent="0.35">
      <c r="B40" s="356"/>
      <c r="C40" s="440"/>
      <c r="D40" s="116"/>
      <c r="E40" s="115"/>
      <c r="F40" s="441"/>
      <c r="G40" s="115"/>
      <c r="H40" s="441"/>
      <c r="I40" s="115"/>
      <c r="J40" s="441"/>
      <c r="K40" s="433"/>
      <c r="L40" s="430"/>
      <c r="M40" s="19"/>
      <c r="N40" s="19"/>
      <c r="O40" s="19"/>
    </row>
    <row r="41" spans="1:21" ht="15.5" x14ac:dyDescent="0.35">
      <c r="B41" s="356"/>
      <c r="C41" s="440"/>
      <c r="D41" s="116"/>
      <c r="E41" s="115"/>
      <c r="F41" s="441"/>
      <c r="G41" s="115"/>
      <c r="H41" s="441"/>
      <c r="I41" s="115"/>
      <c r="J41" s="118" t="str">
        <f>"500 merkkiä 
("&amp;TEXT(LEN(C42),"0")&amp;" käytetty)"</f>
        <v>500 merkkiä 
(0 käytetty)</v>
      </c>
      <c r="K41" s="433"/>
      <c r="L41" s="430"/>
      <c r="M41" s="19"/>
      <c r="N41" s="19"/>
      <c r="O41" s="19"/>
    </row>
    <row r="42" spans="1:21" s="113" customFormat="1" ht="113.15" customHeight="1" x14ac:dyDescent="0.35">
      <c r="B42" s="114"/>
      <c r="C42" s="701"/>
      <c r="D42" s="702"/>
      <c r="E42" s="702"/>
      <c r="F42" s="702"/>
      <c r="G42" s="702"/>
      <c r="H42" s="702"/>
      <c r="I42" s="702"/>
      <c r="J42" s="702"/>
      <c r="K42" s="703"/>
      <c r="L42" s="430"/>
      <c r="M42" s="19"/>
      <c r="N42" s="19"/>
      <c r="O42" s="19"/>
      <c r="P42" s="2"/>
      <c r="Q42" s="2"/>
      <c r="R42" s="2"/>
      <c r="S42" s="2"/>
      <c r="T42" s="121"/>
    </row>
    <row r="43" spans="1:21" ht="15.5" x14ac:dyDescent="0.35">
      <c r="B43" s="357"/>
      <c r="C43" s="437"/>
      <c r="D43" s="438"/>
      <c r="E43" s="437"/>
      <c r="F43" s="439"/>
      <c r="G43" s="437"/>
      <c r="H43" s="439"/>
      <c r="I43" s="437"/>
      <c r="J43" s="439"/>
      <c r="K43" s="437"/>
      <c r="L43" s="444"/>
      <c r="M43" s="19"/>
      <c r="N43" s="19"/>
      <c r="O43" s="19"/>
    </row>
    <row r="44" spans="1:21" ht="16.149999999999999" customHeight="1" x14ac:dyDescent="0.35">
      <c r="A44" s="19"/>
      <c r="B44" s="25"/>
      <c r="C44" s="312"/>
      <c r="D44" s="130"/>
      <c r="E44" s="307"/>
      <c r="F44" s="130"/>
      <c r="G44" s="307"/>
      <c r="H44" s="130"/>
      <c r="I44" s="307"/>
      <c r="J44" s="130"/>
      <c r="K44" s="130"/>
      <c r="L44" s="320"/>
      <c r="M44" s="19"/>
      <c r="N44" s="608" t="s">
        <v>260</v>
      </c>
      <c r="O44" s="608"/>
      <c r="P44" s="608"/>
      <c r="Q44" s="608"/>
    </row>
    <row r="45" spans="1:21" ht="16.149999999999999" customHeight="1" x14ac:dyDescent="0.35">
      <c r="A45" s="19"/>
      <c r="B45" s="25"/>
      <c r="C45" s="699" t="s">
        <v>259</v>
      </c>
      <c r="D45" s="707"/>
      <c r="E45" s="707"/>
      <c r="F45" s="707"/>
      <c r="G45" s="707"/>
      <c r="H45" s="707"/>
      <c r="I45" s="707"/>
      <c r="J45" s="707"/>
      <c r="K45" s="707"/>
      <c r="L45" s="339"/>
      <c r="M45" s="19"/>
      <c r="N45" s="608"/>
      <c r="O45" s="608"/>
      <c r="P45" s="608"/>
      <c r="Q45" s="608"/>
    </row>
    <row r="46" spans="1:21" ht="16.149999999999999" customHeight="1" x14ac:dyDescent="0.35">
      <c r="A46" s="19"/>
      <c r="B46" s="224"/>
      <c r="C46" s="708"/>
      <c r="D46" s="708"/>
      <c r="E46" s="708"/>
      <c r="F46" s="708"/>
      <c r="G46" s="708"/>
      <c r="H46" s="708"/>
      <c r="I46" s="708"/>
      <c r="J46" s="708"/>
      <c r="K46" s="708"/>
      <c r="L46" s="340"/>
      <c r="M46" s="19"/>
      <c r="N46" s="608"/>
      <c r="O46" s="608"/>
      <c r="P46" s="608"/>
      <c r="Q46" s="608"/>
    </row>
  </sheetData>
  <sheetProtection sheet="1" selectLockedCells="1"/>
  <mergeCells count="8">
    <mergeCell ref="B3:L3"/>
    <mergeCell ref="N5:P5"/>
    <mergeCell ref="C12:J13"/>
    <mergeCell ref="C26:K26"/>
    <mergeCell ref="C45:K46"/>
    <mergeCell ref="C42:K42"/>
    <mergeCell ref="B4:L4"/>
    <mergeCell ref="N44:Q46"/>
  </mergeCells>
  <hyperlinks>
    <hyperlink ref="N5:P5" location="'Aloita tästä'!A1" display="PALAA TÄSTÄ KANSISIVULLE" xr:uid="{00000000-0004-0000-0B00-000000000000}"/>
  </hyperlinks>
  <pageMargins left="0.39370078740157483" right="0.70866141732283472" top="0.39370078740157483" bottom="0.78740157480314965" header="0.31496062992125984" footer="0.31496062992125984"/>
  <pageSetup paperSize="9" fitToWidth="0"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Check Box 1">
              <controlPr defaultSize="0" autoFill="0" autoLine="0" autoPict="0">
                <anchor moveWithCells="1">
                  <from>
                    <xdr:col>9</xdr:col>
                    <xdr:colOff>152400</xdr:colOff>
                    <xdr:row>43</xdr:row>
                    <xdr:rowOff>152400</xdr:rowOff>
                  </from>
                  <to>
                    <xdr:col>9</xdr:col>
                    <xdr:colOff>457200</xdr:colOff>
                    <xdr:row>44</xdr:row>
                    <xdr:rowOff>171450</xdr:rowOff>
                  </to>
                </anchor>
              </controlPr>
            </control>
          </mc:Choice>
        </mc:AlternateContent>
        <mc:AlternateContent xmlns:mc="http://schemas.openxmlformats.org/markup-compatibility/2006">
          <mc:Choice Requires="x14">
            <control shapeId="121858" r:id="rId5" name="Check Box 2">
              <controlPr defaultSize="0" autoFill="0" autoLine="0" autoPict="0">
                <anchor moveWithCells="1">
                  <from>
                    <xdr:col>9</xdr:col>
                    <xdr:colOff>152400</xdr:colOff>
                    <xdr:row>43</xdr:row>
                    <xdr:rowOff>152400</xdr:rowOff>
                  </from>
                  <to>
                    <xdr:col>9</xdr:col>
                    <xdr:colOff>457200</xdr:colOff>
                    <xdr:row>44</xdr:row>
                    <xdr:rowOff>171450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Y36"/>
  <sheetViews>
    <sheetView showGridLines="0" zoomScaleNormal="100" workbookViewId="0">
      <selection activeCell="N5" sqref="N5:P5"/>
    </sheetView>
  </sheetViews>
  <sheetFormatPr defaultColWidth="9.23046875" defaultRowHeight="10" x14ac:dyDescent="0.2"/>
  <cols>
    <col min="1" max="2" width="3.765625" style="2" customWidth="1"/>
    <col min="3" max="3" width="5.4609375" style="12" customWidth="1"/>
    <col min="4" max="4" width="11.07421875" style="2" customWidth="1"/>
    <col min="5" max="5" width="8.23046875" style="7" customWidth="1"/>
    <col min="6" max="6" width="11.07421875" style="2" customWidth="1"/>
    <col min="7" max="7" width="8.23046875" style="7" customWidth="1"/>
    <col min="8" max="8" width="11.07421875" style="2" customWidth="1"/>
    <col min="9" max="9" width="8.23046875" style="7" customWidth="1"/>
    <col min="10" max="11" width="8.23046875" style="2" customWidth="1"/>
    <col min="12" max="12" width="3.53515625" style="7" customWidth="1"/>
    <col min="13" max="13" width="7.765625" style="2" customWidth="1"/>
    <col min="14" max="16384" width="9.23046875" style="2"/>
  </cols>
  <sheetData>
    <row r="1" spans="1:25" ht="16.149999999999999" customHeight="1" x14ac:dyDescent="0.2">
      <c r="A1" s="13" t="s">
        <v>360</v>
      </c>
      <c r="B1" s="13"/>
      <c r="D1" s="6"/>
      <c r="E1" s="5"/>
      <c r="F1" s="6"/>
      <c r="G1" s="5"/>
      <c r="H1" s="6"/>
      <c r="I1" s="5"/>
      <c r="J1" s="6"/>
      <c r="K1" s="6"/>
      <c r="L1" s="5"/>
    </row>
    <row r="2" spans="1:25" ht="16.149999999999999" customHeight="1" x14ac:dyDescent="0.35">
      <c r="A2" s="19"/>
      <c r="B2" s="19"/>
      <c r="C2" s="137"/>
      <c r="D2" s="138"/>
      <c r="E2" s="139"/>
      <c r="F2" s="138"/>
      <c r="G2" s="139"/>
      <c r="H2" s="138"/>
      <c r="I2" s="139"/>
      <c r="J2" s="138"/>
      <c r="K2" s="138"/>
      <c r="L2" s="139"/>
      <c r="M2" s="19"/>
      <c r="N2" s="19"/>
      <c r="O2" s="19"/>
      <c r="P2" s="19"/>
      <c r="Q2" s="19"/>
      <c r="R2" s="19"/>
      <c r="S2" s="19"/>
      <c r="T2" s="19"/>
      <c r="U2" s="19"/>
    </row>
    <row r="3" spans="1:25" ht="70.900000000000006" customHeight="1" x14ac:dyDescent="0.35">
      <c r="A3" s="19"/>
      <c r="B3" s="694" t="s">
        <v>458</v>
      </c>
      <c r="C3" s="694"/>
      <c r="D3" s="694"/>
      <c r="E3" s="694"/>
      <c r="F3" s="694"/>
      <c r="G3" s="694"/>
      <c r="H3" s="694"/>
      <c r="I3" s="694"/>
      <c r="J3" s="694"/>
      <c r="K3" s="694"/>
      <c r="L3" s="694"/>
      <c r="M3" s="19"/>
      <c r="Q3" s="19"/>
      <c r="R3" s="19"/>
      <c r="S3" s="19"/>
      <c r="T3" s="19"/>
      <c r="U3" s="19"/>
    </row>
    <row r="4" spans="1:25" ht="15.5" customHeight="1" x14ac:dyDescent="0.35">
      <c r="B4" s="223"/>
      <c r="C4" s="316"/>
      <c r="D4" s="316"/>
      <c r="E4" s="316"/>
      <c r="F4" s="316"/>
      <c r="G4" s="316"/>
      <c r="H4" s="316"/>
      <c r="I4" s="316"/>
      <c r="J4" s="316"/>
      <c r="K4" s="316"/>
      <c r="L4" s="317"/>
      <c r="M4" s="450"/>
      <c r="N4" s="449"/>
      <c r="O4" s="449"/>
      <c r="P4" s="56"/>
      <c r="T4" s="19"/>
      <c r="U4" s="19"/>
      <c r="V4" s="19"/>
      <c r="W4" s="19"/>
      <c r="X4" s="19"/>
      <c r="Y4" s="19"/>
    </row>
    <row r="5" spans="1:25" ht="16.149999999999999" customHeight="1" x14ac:dyDescent="0.35">
      <c r="A5" s="19"/>
      <c r="B5" s="25"/>
      <c r="C5" s="315"/>
      <c r="D5" s="238" t="s">
        <v>361</v>
      </c>
      <c r="E5" s="315"/>
      <c r="F5" s="315"/>
      <c r="G5" s="315"/>
      <c r="H5" s="315"/>
      <c r="I5" s="315"/>
      <c r="J5" s="315"/>
      <c r="K5" s="315"/>
      <c r="L5" s="319"/>
      <c r="M5" s="450"/>
      <c r="N5" s="565" t="s">
        <v>73</v>
      </c>
      <c r="O5" s="566"/>
      <c r="P5" s="567"/>
      <c r="Q5" s="19"/>
      <c r="R5" s="19"/>
      <c r="S5" s="19"/>
      <c r="T5" s="19"/>
      <c r="U5" s="19"/>
    </row>
    <row r="6" spans="1:25" ht="16.149999999999999" customHeight="1" x14ac:dyDescent="0.35">
      <c r="A6" s="19"/>
      <c r="B6" s="25"/>
      <c r="C6" s="315"/>
      <c r="D6" s="313"/>
      <c r="E6" s="318"/>
      <c r="F6" s="313"/>
      <c r="G6" s="318"/>
      <c r="H6" s="313"/>
      <c r="I6" s="318"/>
      <c r="J6" s="313"/>
      <c r="K6" s="313"/>
      <c r="L6" s="319"/>
      <c r="M6" s="450"/>
      <c r="N6" s="19"/>
      <c r="O6" s="19"/>
      <c r="P6" s="19"/>
      <c r="Q6" s="19"/>
      <c r="R6" s="19"/>
      <c r="S6" s="19"/>
      <c r="T6" s="19"/>
      <c r="U6" s="19"/>
    </row>
    <row r="7" spans="1:25" ht="16.149999999999999" customHeight="1" x14ac:dyDescent="0.35">
      <c r="A7" s="19"/>
      <c r="B7" s="25"/>
      <c r="C7" s="302" t="s">
        <v>365</v>
      </c>
      <c r="D7" s="26"/>
      <c r="E7" s="303"/>
      <c r="F7" s="26"/>
      <c r="G7" s="303"/>
      <c r="H7" s="26"/>
      <c r="I7" s="303"/>
      <c r="J7" s="26"/>
      <c r="K7" s="547"/>
      <c r="L7" s="320"/>
      <c r="M7" s="22"/>
      <c r="N7" s="19"/>
      <c r="O7" s="19"/>
      <c r="P7" s="19"/>
      <c r="Q7" s="19"/>
      <c r="R7" s="19"/>
      <c r="S7" s="19"/>
      <c r="T7" s="19"/>
      <c r="U7" s="19"/>
    </row>
    <row r="8" spans="1:25" ht="16.149999999999999" customHeight="1" x14ac:dyDescent="0.35">
      <c r="A8" s="19"/>
      <c r="B8" s="25"/>
      <c r="C8" s="26"/>
      <c r="D8" s="104"/>
      <c r="E8" s="26"/>
      <c r="F8" s="303"/>
      <c r="G8" s="26"/>
      <c r="H8" s="303"/>
      <c r="I8" s="26"/>
      <c r="J8" s="303"/>
      <c r="K8" s="303"/>
      <c r="L8" s="27"/>
      <c r="M8" s="19"/>
      <c r="N8" s="19"/>
      <c r="O8" s="19"/>
      <c r="P8" s="19"/>
      <c r="Q8" s="19"/>
      <c r="R8" s="19"/>
      <c r="S8" s="19"/>
      <c r="T8" s="19"/>
      <c r="U8" s="19"/>
    </row>
    <row r="9" spans="1:25" ht="16.149999999999999" customHeight="1" x14ac:dyDescent="0.35">
      <c r="A9" s="19"/>
      <c r="B9" s="224"/>
      <c r="C9" s="311"/>
      <c r="D9" s="135"/>
      <c r="E9" s="304"/>
      <c r="F9" s="135"/>
      <c r="G9" s="304"/>
      <c r="H9" s="135"/>
      <c r="I9" s="304"/>
      <c r="J9" s="135"/>
      <c r="K9" s="446"/>
      <c r="L9" s="447"/>
      <c r="M9" s="19"/>
      <c r="N9" s="103"/>
      <c r="O9" s="19"/>
      <c r="P9" s="19"/>
      <c r="Q9" s="19"/>
      <c r="R9" s="19"/>
      <c r="S9" s="19"/>
      <c r="T9" s="19"/>
      <c r="U9" s="19"/>
    </row>
    <row r="10" spans="1:25" ht="16.149999999999999" customHeight="1" x14ac:dyDescent="0.35">
      <c r="A10" s="19"/>
      <c r="B10" s="223"/>
      <c r="C10" s="412"/>
      <c r="D10" s="130"/>
      <c r="E10" s="307"/>
      <c r="F10" s="130"/>
      <c r="G10" s="307"/>
      <c r="H10" s="130"/>
      <c r="I10" s="307"/>
      <c r="J10" s="130"/>
      <c r="K10" s="130"/>
      <c r="L10" s="323"/>
      <c r="M10" s="19"/>
      <c r="N10" s="19"/>
      <c r="O10" s="19"/>
      <c r="P10" s="19"/>
      <c r="Q10" s="19"/>
      <c r="R10" s="19"/>
      <c r="S10" s="19"/>
      <c r="T10" s="19"/>
      <c r="U10" s="19"/>
    </row>
    <row r="11" spans="1:25" ht="16.149999999999999" customHeight="1" x14ac:dyDescent="0.35">
      <c r="A11" s="19"/>
      <c r="B11" s="25"/>
      <c r="C11" s="329" t="s">
        <v>364</v>
      </c>
      <c r="D11" s="329"/>
      <c r="E11" s="329"/>
      <c r="F11" s="329"/>
      <c r="G11" s="329"/>
      <c r="H11" s="329"/>
      <c r="I11" s="329"/>
      <c r="J11" s="329"/>
      <c r="K11" s="547"/>
      <c r="L11" s="27"/>
      <c r="M11" s="19"/>
      <c r="N11" s="19"/>
      <c r="O11" s="19"/>
      <c r="P11" s="19"/>
      <c r="Q11" s="19"/>
      <c r="R11" s="19"/>
      <c r="S11" s="19"/>
      <c r="T11" s="19"/>
      <c r="U11" s="19"/>
    </row>
    <row r="12" spans="1:25" ht="16.149999999999999" customHeight="1" x14ac:dyDescent="0.35">
      <c r="A12" s="19"/>
      <c r="B12" s="25"/>
      <c r="C12" s="329"/>
      <c r="D12" s="329"/>
      <c r="E12" s="329"/>
      <c r="F12" s="329"/>
      <c r="G12" s="329"/>
      <c r="H12" s="329"/>
      <c r="I12" s="329"/>
      <c r="J12" s="329"/>
      <c r="K12" s="336"/>
      <c r="L12" s="27"/>
      <c r="M12" s="19"/>
      <c r="N12" s="19"/>
      <c r="O12" s="19"/>
      <c r="P12" s="19"/>
      <c r="Q12" s="19"/>
      <c r="R12" s="19"/>
      <c r="S12" s="19"/>
      <c r="T12" s="19"/>
      <c r="U12" s="19"/>
    </row>
    <row r="13" spans="1:25" ht="16.149999999999999" customHeight="1" x14ac:dyDescent="0.35">
      <c r="A13" s="19"/>
      <c r="B13" s="224"/>
      <c r="C13" s="331"/>
      <c r="D13" s="331"/>
      <c r="E13" s="331"/>
      <c r="F13" s="331"/>
      <c r="G13" s="331"/>
      <c r="H13" s="331"/>
      <c r="I13" s="331"/>
      <c r="J13" s="304"/>
      <c r="K13" s="420"/>
      <c r="L13" s="421"/>
      <c r="M13" s="19"/>
      <c r="N13" s="103"/>
      <c r="O13" s="19"/>
      <c r="P13" s="19"/>
      <c r="Q13" s="19"/>
      <c r="R13" s="19"/>
      <c r="S13" s="19"/>
      <c r="T13" s="19"/>
      <c r="U13" s="19"/>
    </row>
    <row r="14" spans="1:25" ht="16.149999999999999" customHeight="1" x14ac:dyDescent="0.35">
      <c r="A14" s="19"/>
      <c r="B14" s="25"/>
      <c r="C14" s="302"/>
      <c r="D14" s="26"/>
      <c r="E14" s="303"/>
      <c r="F14" s="26"/>
      <c r="G14" s="303"/>
      <c r="H14" s="26"/>
      <c r="I14" s="303"/>
      <c r="J14" s="26"/>
      <c r="K14" s="26"/>
      <c r="L14" s="320"/>
      <c r="M14" s="19"/>
      <c r="N14" s="19"/>
      <c r="O14" s="19"/>
      <c r="P14" s="19"/>
      <c r="Q14" s="19"/>
      <c r="R14" s="19"/>
      <c r="S14" s="19"/>
      <c r="T14" s="19"/>
      <c r="U14" s="19"/>
    </row>
    <row r="15" spans="1:25" ht="16.149999999999999" customHeight="1" x14ac:dyDescent="0.35">
      <c r="A15" s="19"/>
      <c r="B15" s="25"/>
      <c r="C15" s="308" t="s">
        <v>363</v>
      </c>
      <c r="D15" s="26" t="s">
        <v>362</v>
      </c>
      <c r="E15" s="303"/>
      <c r="F15" s="26"/>
      <c r="G15" s="303"/>
      <c r="H15" s="26"/>
      <c r="I15" s="303"/>
      <c r="J15" s="26"/>
      <c r="K15" s="26"/>
      <c r="L15" s="320"/>
      <c r="M15" s="19"/>
      <c r="N15" s="19"/>
      <c r="O15" s="19"/>
      <c r="P15" s="19"/>
      <c r="Q15" s="19"/>
      <c r="R15" s="19"/>
      <c r="S15" s="19"/>
      <c r="T15" s="19"/>
      <c r="U15" s="19"/>
    </row>
    <row r="16" spans="1:25" ht="16.149999999999999" customHeight="1" x14ac:dyDescent="0.35">
      <c r="A16" s="19"/>
      <c r="B16" s="25"/>
      <c r="C16" s="26"/>
      <c r="D16" s="104"/>
      <c r="E16" s="26"/>
      <c r="F16" s="303"/>
      <c r="G16" s="26"/>
      <c r="H16" s="303"/>
      <c r="I16" s="26"/>
      <c r="J16" s="303"/>
      <c r="K16" s="547"/>
      <c r="L16" s="27"/>
      <c r="M16" s="19"/>
      <c r="N16" s="19"/>
      <c r="O16" s="19"/>
      <c r="P16" s="19"/>
      <c r="Q16" s="19"/>
      <c r="R16" s="19"/>
      <c r="S16" s="19"/>
      <c r="T16" s="19"/>
      <c r="U16" s="19"/>
    </row>
    <row r="17" spans="1:21" ht="16.149999999999999" customHeight="1" x14ac:dyDescent="0.35">
      <c r="A17" s="19"/>
      <c r="B17" s="224"/>
      <c r="C17" s="311"/>
      <c r="D17" s="135"/>
      <c r="E17" s="304"/>
      <c r="F17" s="135"/>
      <c r="G17" s="304"/>
      <c r="H17" s="135"/>
      <c r="I17" s="304"/>
      <c r="J17" s="135"/>
      <c r="K17" s="420"/>
      <c r="L17" s="421"/>
      <c r="M17" s="19"/>
      <c r="N17" s="103"/>
      <c r="O17" s="19"/>
      <c r="P17" s="19"/>
      <c r="Q17" s="19"/>
      <c r="R17" s="19"/>
      <c r="S17" s="19"/>
      <c r="T17" s="19"/>
      <c r="U17" s="19"/>
    </row>
    <row r="18" spans="1:21" ht="16.149999999999999" customHeight="1" x14ac:dyDescent="0.35">
      <c r="A18" s="19"/>
      <c r="B18" s="25"/>
      <c r="C18" s="322"/>
      <c r="D18" s="130"/>
      <c r="E18" s="307"/>
      <c r="F18" s="130"/>
      <c r="G18" s="307"/>
      <c r="H18" s="130"/>
      <c r="I18" s="307"/>
      <c r="J18" s="130"/>
      <c r="K18" s="130"/>
      <c r="L18" s="320"/>
      <c r="M18" s="19"/>
      <c r="N18" s="19"/>
      <c r="O18" s="19"/>
      <c r="P18" s="19"/>
      <c r="Q18" s="19"/>
      <c r="R18" s="19"/>
      <c r="S18" s="19"/>
      <c r="T18" s="19"/>
      <c r="U18" s="19"/>
    </row>
    <row r="19" spans="1:21" ht="16.149999999999999" customHeight="1" x14ac:dyDescent="0.35">
      <c r="A19" s="19"/>
      <c r="B19" s="25"/>
      <c r="C19" s="699" t="s">
        <v>366</v>
      </c>
      <c r="D19" s="699"/>
      <c r="E19" s="699"/>
      <c r="F19" s="699"/>
      <c r="G19" s="699"/>
      <c r="H19" s="699"/>
      <c r="I19" s="699"/>
      <c r="J19" s="699"/>
      <c r="K19" s="699"/>
      <c r="L19" s="419"/>
      <c r="M19" s="19"/>
      <c r="N19" s="19"/>
      <c r="O19" s="19"/>
      <c r="P19" s="19"/>
      <c r="Q19" s="19"/>
      <c r="R19" s="19"/>
      <c r="S19" s="19"/>
      <c r="T19" s="19"/>
      <c r="U19" s="19"/>
    </row>
    <row r="20" spans="1:21" ht="16.149999999999999" customHeight="1" x14ac:dyDescent="0.35">
      <c r="A20" s="19"/>
      <c r="B20" s="25"/>
      <c r="C20" s="26"/>
      <c r="D20" s="104"/>
      <c r="E20" s="26"/>
      <c r="F20" s="303"/>
      <c r="G20" s="26"/>
      <c r="H20" s="303"/>
      <c r="I20" s="26"/>
      <c r="J20" s="303"/>
      <c r="K20" s="547"/>
      <c r="L20" s="27"/>
      <c r="M20" s="19"/>
      <c r="N20" s="19"/>
      <c r="O20" s="19"/>
      <c r="P20" s="19"/>
      <c r="Q20" s="19"/>
      <c r="R20" s="19"/>
      <c r="S20" s="19"/>
      <c r="T20" s="19"/>
      <c r="U20" s="19"/>
    </row>
    <row r="21" spans="1:21" ht="16.149999999999999" customHeight="1" x14ac:dyDescent="0.35">
      <c r="A21" s="19"/>
      <c r="B21" s="224"/>
      <c r="C21" s="311"/>
      <c r="D21" s="135"/>
      <c r="E21" s="304"/>
      <c r="F21" s="135"/>
      <c r="G21" s="304"/>
      <c r="H21" s="135"/>
      <c r="I21" s="304"/>
      <c r="J21" s="135"/>
      <c r="K21" s="420"/>
      <c r="L21" s="421"/>
      <c r="M21" s="19"/>
      <c r="N21" s="103"/>
      <c r="O21" s="19"/>
      <c r="P21" s="19"/>
      <c r="Q21" s="19"/>
      <c r="R21" s="19"/>
      <c r="S21" s="19"/>
      <c r="T21" s="19"/>
      <c r="U21" s="19"/>
    </row>
    <row r="22" spans="1:21" ht="16.149999999999999" customHeight="1" x14ac:dyDescent="0.35">
      <c r="A22" s="19"/>
      <c r="B22" s="25"/>
      <c r="C22" s="322"/>
      <c r="D22" s="130"/>
      <c r="E22" s="307"/>
      <c r="F22" s="130"/>
      <c r="G22" s="307"/>
      <c r="H22" s="130"/>
      <c r="I22" s="307"/>
      <c r="J22" s="130"/>
      <c r="K22" s="130"/>
      <c r="L22" s="320"/>
      <c r="M22" s="19"/>
      <c r="N22" s="19"/>
      <c r="O22" s="19"/>
      <c r="P22" s="19"/>
      <c r="Q22" s="19"/>
      <c r="R22" s="19"/>
      <c r="S22" s="19"/>
      <c r="T22" s="19"/>
      <c r="U22" s="19"/>
    </row>
    <row r="23" spans="1:21" ht="16.149999999999999" customHeight="1" x14ac:dyDescent="0.35">
      <c r="A23" s="19"/>
      <c r="B23" s="25"/>
      <c r="C23" s="308" t="s">
        <v>367</v>
      </c>
      <c r="D23" s="308"/>
      <c r="E23" s="309"/>
      <c r="F23" s="308"/>
      <c r="G23" s="309"/>
      <c r="H23" s="308"/>
      <c r="I23" s="309"/>
      <c r="J23" s="308"/>
      <c r="K23" s="308"/>
      <c r="L23" s="324"/>
      <c r="M23" s="19"/>
      <c r="N23" s="19"/>
      <c r="O23" s="19"/>
      <c r="P23" s="19"/>
      <c r="Q23" s="19"/>
      <c r="R23" s="19"/>
      <c r="S23" s="19"/>
      <c r="T23" s="19"/>
      <c r="U23" s="19"/>
    </row>
    <row r="24" spans="1:21" ht="16.149999999999999" customHeight="1" x14ac:dyDescent="0.35">
      <c r="A24" s="19"/>
      <c r="B24" s="25"/>
      <c r="C24" s="26"/>
      <c r="D24" s="104"/>
      <c r="E24" s="26"/>
      <c r="F24" s="303"/>
      <c r="G24" s="26"/>
      <c r="H24" s="303"/>
      <c r="I24" s="26"/>
      <c r="J24" s="303"/>
      <c r="K24" s="547"/>
      <c r="L24" s="27"/>
      <c r="M24" s="19"/>
      <c r="N24" s="19"/>
      <c r="O24" s="19"/>
      <c r="P24" s="19"/>
      <c r="Q24" s="19"/>
      <c r="R24" s="19"/>
      <c r="S24" s="19"/>
      <c r="T24" s="19"/>
      <c r="U24" s="19"/>
    </row>
    <row r="25" spans="1:21" ht="16.149999999999999" customHeight="1" x14ac:dyDescent="0.35">
      <c r="A25" s="19"/>
      <c r="B25" s="224"/>
      <c r="C25" s="311"/>
      <c r="D25" s="135"/>
      <c r="E25" s="304"/>
      <c r="F25" s="135"/>
      <c r="G25" s="304"/>
      <c r="H25" s="135"/>
      <c r="I25" s="304"/>
      <c r="J25" s="135"/>
      <c r="K25" s="420"/>
      <c r="L25" s="421"/>
      <c r="M25" s="19"/>
      <c r="N25" s="103"/>
      <c r="O25" s="19"/>
      <c r="P25" s="19"/>
      <c r="Q25" s="19"/>
      <c r="R25" s="19"/>
      <c r="S25" s="19"/>
      <c r="T25" s="19"/>
      <c r="U25" s="19"/>
    </row>
    <row r="26" spans="1:21" ht="16.149999999999999" customHeight="1" x14ac:dyDescent="0.35">
      <c r="A26" s="19"/>
      <c r="B26" s="488"/>
      <c r="C26" s="425"/>
      <c r="D26" s="426"/>
      <c r="E26" s="425"/>
      <c r="F26" s="427"/>
      <c r="G26" s="425"/>
      <c r="H26" s="427"/>
      <c r="I26" s="425"/>
      <c r="J26" s="427"/>
      <c r="K26" s="425"/>
      <c r="L26" s="442"/>
      <c r="M26" s="19"/>
      <c r="N26" s="19"/>
      <c r="O26" s="19"/>
      <c r="P26" s="19"/>
      <c r="Q26" s="19"/>
      <c r="R26" s="19"/>
      <c r="S26" s="19"/>
      <c r="T26" s="19"/>
      <c r="U26" s="19"/>
    </row>
    <row r="27" spans="1:21" ht="15.75" customHeight="1" x14ac:dyDescent="0.35">
      <c r="B27" s="356"/>
      <c r="C27" s="431" t="s">
        <v>402</v>
      </c>
      <c r="D27" s="432"/>
      <c r="E27" s="433"/>
      <c r="F27" s="434"/>
      <c r="G27" s="433"/>
      <c r="H27" s="434"/>
      <c r="I27" s="433"/>
      <c r="J27" s="429"/>
      <c r="K27" s="433"/>
      <c r="L27" s="443"/>
      <c r="M27" s="19"/>
      <c r="N27" s="19"/>
      <c r="O27" s="19"/>
    </row>
    <row r="28" spans="1:21" ht="15.5" x14ac:dyDescent="0.35">
      <c r="B28" s="356"/>
      <c r="C28" s="440" t="s">
        <v>403</v>
      </c>
      <c r="D28" s="116"/>
      <c r="E28" s="115"/>
      <c r="F28" s="441"/>
      <c r="G28" s="115"/>
      <c r="H28" s="441"/>
      <c r="I28" s="115"/>
      <c r="J28" s="441"/>
      <c r="K28" s="433"/>
      <c r="L28" s="430"/>
      <c r="M28" s="19"/>
      <c r="N28" s="19"/>
      <c r="O28" s="19"/>
    </row>
    <row r="29" spans="1:21" ht="15.5" x14ac:dyDescent="0.35">
      <c r="B29" s="356"/>
      <c r="C29" s="440"/>
      <c r="D29" s="116"/>
      <c r="E29" s="115"/>
      <c r="F29" s="441"/>
      <c r="G29" s="115"/>
      <c r="H29" s="441"/>
      <c r="I29" s="115"/>
      <c r="J29" s="441"/>
      <c r="K29" s="433"/>
      <c r="L29" s="430"/>
      <c r="M29" s="19"/>
      <c r="N29" s="19"/>
      <c r="O29" s="19"/>
    </row>
    <row r="30" spans="1:21" ht="15.5" x14ac:dyDescent="0.35">
      <c r="B30" s="356"/>
      <c r="C30" s="440"/>
      <c r="D30" s="116"/>
      <c r="E30" s="115"/>
      <c r="F30" s="441"/>
      <c r="G30" s="115"/>
      <c r="H30" s="441"/>
      <c r="I30" s="115"/>
      <c r="J30" s="118" t="str">
        <f>"500 merkkiä 
("&amp;TEXT(LEN(C31),"0")&amp;" käytetty)"</f>
        <v>500 merkkiä 
(0 käytetty)</v>
      </c>
      <c r="K30" s="433"/>
      <c r="L30" s="430"/>
      <c r="M30" s="19"/>
      <c r="N30" s="19"/>
      <c r="O30" s="19"/>
    </row>
    <row r="31" spans="1:21" ht="119.5" customHeight="1" x14ac:dyDescent="0.35">
      <c r="B31" s="114"/>
      <c r="C31" s="701"/>
      <c r="D31" s="702"/>
      <c r="E31" s="702"/>
      <c r="F31" s="702"/>
      <c r="G31" s="702"/>
      <c r="H31" s="702"/>
      <c r="I31" s="702"/>
      <c r="J31" s="702"/>
      <c r="K31" s="703"/>
      <c r="L31" s="430"/>
      <c r="M31" s="19"/>
      <c r="N31" s="19"/>
      <c r="O31" s="19"/>
    </row>
    <row r="32" spans="1:21" s="113" customFormat="1" ht="15.5" customHeight="1" x14ac:dyDescent="0.35">
      <c r="B32" s="357"/>
      <c r="C32" s="437"/>
      <c r="D32" s="438"/>
      <c r="E32" s="437"/>
      <c r="F32" s="439"/>
      <c r="G32" s="437"/>
      <c r="H32" s="439"/>
      <c r="I32" s="437"/>
      <c r="J32" s="439"/>
      <c r="K32" s="437"/>
      <c r="L32" s="444"/>
      <c r="M32" s="19"/>
      <c r="N32" s="19"/>
      <c r="O32" s="19"/>
      <c r="P32" s="2"/>
      <c r="Q32" s="2"/>
      <c r="R32" s="2"/>
      <c r="S32" s="2"/>
      <c r="T32" s="121"/>
    </row>
    <row r="33" spans="1:17" ht="15.5" x14ac:dyDescent="0.35">
      <c r="B33" s="25"/>
      <c r="C33" s="312"/>
      <c r="D33" s="130"/>
      <c r="E33" s="307"/>
      <c r="F33" s="130"/>
      <c r="G33" s="307"/>
      <c r="H33" s="130"/>
      <c r="I33" s="307"/>
      <c r="J33" s="130"/>
      <c r="K33" s="130"/>
      <c r="L33" s="320"/>
      <c r="M33" s="19"/>
      <c r="N33" s="19"/>
      <c r="O33" s="19"/>
    </row>
    <row r="34" spans="1:17" ht="16.149999999999999" customHeight="1" x14ac:dyDescent="0.35">
      <c r="A34" s="19"/>
      <c r="B34" s="25"/>
      <c r="C34" s="699" t="s">
        <v>259</v>
      </c>
      <c r="D34" s="707"/>
      <c r="E34" s="707"/>
      <c r="F34" s="707"/>
      <c r="G34" s="707"/>
      <c r="H34" s="707"/>
      <c r="I34" s="707"/>
      <c r="J34" s="707"/>
      <c r="K34" s="707"/>
      <c r="L34" s="339"/>
      <c r="M34" s="19"/>
      <c r="N34" s="697" t="s">
        <v>260</v>
      </c>
      <c r="O34" s="697"/>
      <c r="P34" s="697"/>
      <c r="Q34" s="697"/>
    </row>
    <row r="35" spans="1:17" ht="16.149999999999999" customHeight="1" x14ac:dyDescent="0.35">
      <c r="A35" s="19"/>
      <c r="B35" s="224"/>
      <c r="C35" s="708"/>
      <c r="D35" s="708"/>
      <c r="E35" s="708"/>
      <c r="F35" s="708"/>
      <c r="G35" s="708"/>
      <c r="H35" s="708"/>
      <c r="I35" s="708"/>
      <c r="J35" s="708"/>
      <c r="K35" s="708"/>
      <c r="L35" s="340"/>
      <c r="M35" s="19"/>
      <c r="N35" s="697"/>
      <c r="O35" s="697"/>
      <c r="P35" s="697"/>
      <c r="Q35" s="697"/>
    </row>
    <row r="36" spans="1:17" ht="16.149999999999999" customHeight="1" x14ac:dyDescent="0.35">
      <c r="A36" s="19"/>
      <c r="M36" s="19"/>
      <c r="N36" s="697"/>
      <c r="O36" s="697"/>
      <c r="P36" s="697"/>
      <c r="Q36" s="697"/>
    </row>
  </sheetData>
  <sheetProtection sheet="1" selectLockedCells="1"/>
  <mergeCells count="6">
    <mergeCell ref="B3:L3"/>
    <mergeCell ref="N5:P5"/>
    <mergeCell ref="C19:K19"/>
    <mergeCell ref="C34:K35"/>
    <mergeCell ref="C31:K31"/>
    <mergeCell ref="N34:Q36"/>
  </mergeCells>
  <hyperlinks>
    <hyperlink ref="N5:P5" location="'Aloita tästä'!A1" display="PALAA TÄSTÄ KANSISIVULLE" xr:uid="{00000000-0004-0000-0C00-000000000000}"/>
  </hyperlinks>
  <pageMargins left="0.39370078740157483" right="0.70866141732283472" top="0.39370078740157483" bottom="0.78740157480314965" header="0.31496062992125984" footer="0.31496062992125984"/>
  <pageSetup paperSize="9" fitToWidth="0"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22881" r:id="rId4" name="Check Box 1">
              <controlPr defaultSize="0" autoFill="0" autoLine="0" autoPict="0">
                <anchor moveWithCells="1">
                  <from>
                    <xdr:col>9</xdr:col>
                    <xdr:colOff>152400</xdr:colOff>
                    <xdr:row>32</xdr:row>
                    <xdr:rowOff>152400</xdr:rowOff>
                  </from>
                  <to>
                    <xdr:col>9</xdr:col>
                    <xdr:colOff>457200</xdr:colOff>
                    <xdr:row>33</xdr:row>
                    <xdr:rowOff>177800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32DDC-5829-4E0C-9B1F-D155D1B02963}">
  <dimension ref="A1:U46"/>
  <sheetViews>
    <sheetView zoomScaleNormal="100" workbookViewId="0">
      <selection activeCell="C23" sqref="C23:K23"/>
    </sheetView>
  </sheetViews>
  <sheetFormatPr defaultColWidth="8.765625" defaultRowHeight="15.5" x14ac:dyDescent="0.35"/>
  <cols>
    <col min="1" max="1" width="6.53515625" style="458" customWidth="1"/>
    <col min="2" max="12" width="8.765625" style="458"/>
    <col min="13" max="13" width="3.53515625" style="458" customWidth="1"/>
    <col min="14" max="16384" width="8.765625" style="458"/>
  </cols>
  <sheetData>
    <row r="1" spans="1:21" x14ac:dyDescent="0.35">
      <c r="A1" s="459"/>
      <c r="B1" s="459"/>
      <c r="C1" s="459"/>
      <c r="D1" s="459"/>
      <c r="E1" s="459"/>
      <c r="F1" s="459"/>
      <c r="G1" s="459"/>
      <c r="H1" s="459"/>
      <c r="I1" s="459"/>
      <c r="J1" s="459"/>
      <c r="K1" s="459"/>
      <c r="L1" s="459"/>
      <c r="M1" s="459"/>
      <c r="N1" s="459"/>
      <c r="O1" s="459"/>
      <c r="P1" s="459"/>
      <c r="Q1" s="459"/>
      <c r="R1" s="459"/>
      <c r="S1" s="459"/>
      <c r="T1" s="459"/>
      <c r="U1" s="459"/>
    </row>
    <row r="2" spans="1:21" x14ac:dyDescent="0.35">
      <c r="A2" s="459"/>
      <c r="B2" s="459"/>
      <c r="C2" s="459"/>
      <c r="D2" s="459"/>
      <c r="E2" s="459"/>
      <c r="F2" s="459"/>
      <c r="G2" s="459"/>
      <c r="H2" s="459"/>
      <c r="I2" s="459"/>
      <c r="J2" s="459"/>
      <c r="K2" s="459"/>
      <c r="L2" s="459"/>
      <c r="M2" s="459"/>
      <c r="N2" s="459"/>
      <c r="O2" s="459"/>
      <c r="P2" s="459"/>
      <c r="Q2" s="459"/>
      <c r="R2" s="459"/>
      <c r="S2" s="459"/>
      <c r="T2" s="459"/>
      <c r="U2" s="459"/>
    </row>
    <row r="3" spans="1:21" x14ac:dyDescent="0.35">
      <c r="A3" s="459"/>
      <c r="B3" s="461"/>
      <c r="C3" s="462"/>
      <c r="D3" s="462"/>
      <c r="E3" s="462"/>
      <c r="F3" s="462"/>
      <c r="G3" s="462"/>
      <c r="H3" s="462"/>
      <c r="I3" s="462"/>
      <c r="J3" s="462"/>
      <c r="K3" s="462"/>
      <c r="L3" s="463"/>
      <c r="M3" s="459"/>
      <c r="N3" s="565" t="s">
        <v>73</v>
      </c>
      <c r="O3" s="566"/>
      <c r="P3" s="567"/>
      <c r="Q3" s="459"/>
      <c r="R3" s="459"/>
      <c r="S3" s="459"/>
      <c r="T3" s="459"/>
      <c r="U3" s="459"/>
    </row>
    <row r="4" spans="1:21" x14ac:dyDescent="0.35">
      <c r="A4" s="459"/>
      <c r="B4" s="464"/>
      <c r="C4" s="465" t="s">
        <v>430</v>
      </c>
      <c r="D4" s="466"/>
      <c r="E4" s="466"/>
      <c r="F4" s="466"/>
      <c r="G4" s="466"/>
      <c r="H4" s="466"/>
      <c r="I4" s="466"/>
      <c r="J4" s="466"/>
      <c r="K4" s="466"/>
      <c r="L4" s="467"/>
      <c r="M4" s="459"/>
      <c r="N4" s="459"/>
      <c r="O4" s="459"/>
      <c r="P4" s="459"/>
      <c r="Q4" s="459"/>
      <c r="R4" s="459"/>
      <c r="S4" s="459"/>
      <c r="T4" s="459"/>
      <c r="U4" s="459"/>
    </row>
    <row r="5" spans="1:21" x14ac:dyDescent="0.35">
      <c r="A5" s="459"/>
      <c r="B5" s="464"/>
      <c r="C5" s="466"/>
      <c r="D5" s="466"/>
      <c r="E5" s="466"/>
      <c r="F5" s="466"/>
      <c r="G5" s="466"/>
      <c r="H5" s="466"/>
      <c r="I5" s="466"/>
      <c r="J5" s="466"/>
      <c r="K5" s="466"/>
      <c r="L5" s="467"/>
      <c r="M5" s="459"/>
      <c r="N5" s="459"/>
      <c r="O5" s="459"/>
      <c r="P5" s="459"/>
      <c r="Q5" s="459"/>
      <c r="R5" s="459"/>
      <c r="S5" s="459"/>
      <c r="T5" s="459"/>
      <c r="U5" s="459"/>
    </row>
    <row r="6" spans="1:21" x14ac:dyDescent="0.35">
      <c r="A6" s="459"/>
      <c r="B6" s="464"/>
      <c r="C6" s="466"/>
      <c r="D6" s="466"/>
      <c r="E6" s="466"/>
      <c r="F6" s="466"/>
      <c r="G6" s="466"/>
      <c r="H6" s="466"/>
      <c r="I6" s="466"/>
      <c r="J6" s="466"/>
      <c r="K6" s="466"/>
      <c r="L6" s="467"/>
      <c r="M6" s="459"/>
      <c r="N6" s="459"/>
      <c r="O6" s="459"/>
      <c r="P6" s="459"/>
      <c r="Q6" s="459"/>
      <c r="R6" s="459"/>
      <c r="S6" s="459"/>
      <c r="T6" s="459"/>
      <c r="U6" s="459"/>
    </row>
    <row r="7" spans="1:21" x14ac:dyDescent="0.35">
      <c r="A7" s="459"/>
      <c r="B7" s="464"/>
      <c r="C7" s="465" t="s">
        <v>431</v>
      </c>
      <c r="D7" s="466"/>
      <c r="E7" s="466"/>
      <c r="F7" s="466"/>
      <c r="G7" s="466"/>
      <c r="H7" s="466"/>
      <c r="I7" s="466"/>
      <c r="J7" s="466"/>
      <c r="K7" s="466"/>
      <c r="L7" s="467"/>
      <c r="M7" s="716"/>
      <c r="N7" s="717"/>
      <c r="O7" s="717"/>
      <c r="P7" s="717"/>
      <c r="Q7" s="717"/>
      <c r="R7" s="717"/>
      <c r="S7" s="717"/>
      <c r="T7" s="717"/>
      <c r="U7" s="717"/>
    </row>
    <row r="8" spans="1:21" x14ac:dyDescent="0.35">
      <c r="A8" s="459"/>
      <c r="B8" s="464"/>
      <c r="C8" s="465"/>
      <c r="D8" s="466"/>
      <c r="E8" s="466"/>
      <c r="F8" s="466"/>
      <c r="G8" s="466"/>
      <c r="H8" s="466"/>
      <c r="I8" s="466"/>
      <c r="J8" s="466"/>
      <c r="K8" s="466"/>
      <c r="L8" s="467"/>
      <c r="M8" s="716"/>
      <c r="N8" s="717"/>
      <c r="O8" s="717"/>
      <c r="P8" s="717"/>
      <c r="Q8" s="717"/>
      <c r="R8" s="717"/>
      <c r="S8" s="717"/>
      <c r="T8" s="717"/>
      <c r="U8" s="717"/>
    </row>
    <row r="9" spans="1:21" ht="33" customHeight="1" x14ac:dyDescent="0.35">
      <c r="A9" s="459"/>
      <c r="B9" s="464"/>
      <c r="C9" s="466"/>
      <c r="D9" s="718" t="s">
        <v>432</v>
      </c>
      <c r="E9" s="718"/>
      <c r="F9" s="718"/>
      <c r="G9" s="718"/>
      <c r="H9" s="718"/>
      <c r="I9" s="718"/>
      <c r="J9" s="718"/>
      <c r="K9" s="718"/>
      <c r="L9" s="719"/>
      <c r="M9" s="716"/>
      <c r="N9" s="717"/>
      <c r="O9" s="717"/>
      <c r="P9" s="717"/>
      <c r="Q9" s="717"/>
      <c r="R9" s="717"/>
      <c r="S9" s="717"/>
      <c r="T9" s="717"/>
      <c r="U9" s="717"/>
    </row>
    <row r="10" spans="1:21" x14ac:dyDescent="0.35">
      <c r="A10" s="459"/>
      <c r="B10" s="464"/>
      <c r="C10" s="466"/>
      <c r="D10" s="466"/>
      <c r="E10" s="466"/>
      <c r="F10" s="466"/>
      <c r="G10" s="466"/>
      <c r="H10" s="466"/>
      <c r="I10" s="466"/>
      <c r="J10" s="466"/>
      <c r="K10" s="466"/>
      <c r="L10" s="467"/>
      <c r="M10" s="716"/>
      <c r="N10" s="717"/>
      <c r="O10" s="717"/>
      <c r="P10" s="717"/>
      <c r="Q10" s="717"/>
      <c r="R10" s="717"/>
      <c r="S10" s="717"/>
      <c r="T10" s="717"/>
      <c r="U10" s="717"/>
    </row>
    <row r="11" spans="1:21" ht="15" customHeight="1" x14ac:dyDescent="0.35">
      <c r="A11" s="459"/>
      <c r="B11" s="464"/>
      <c r="C11" s="720" t="s">
        <v>488</v>
      </c>
      <c r="D11" s="720"/>
      <c r="E11" s="720"/>
      <c r="F11" s="720"/>
      <c r="G11" s="720"/>
      <c r="H11" s="720"/>
      <c r="I11" s="720"/>
      <c r="J11" s="720"/>
      <c r="K11" s="720"/>
      <c r="L11" s="721"/>
      <c r="M11" s="722"/>
      <c r="N11" s="723"/>
      <c r="O11" s="723"/>
      <c r="P11" s="723"/>
      <c r="Q11" s="723"/>
      <c r="R11" s="723"/>
      <c r="S11" s="723"/>
      <c r="T11" s="723"/>
      <c r="U11" s="459"/>
    </row>
    <row r="12" spans="1:21" x14ac:dyDescent="0.35">
      <c r="A12" s="459"/>
      <c r="B12" s="464"/>
      <c r="C12" s="466"/>
      <c r="D12" s="466" t="s">
        <v>433</v>
      </c>
      <c r="E12" s="466"/>
      <c r="F12" s="466"/>
      <c r="G12" s="466"/>
      <c r="H12" s="466"/>
      <c r="I12" s="466"/>
      <c r="J12" s="466"/>
      <c r="K12" s="466"/>
      <c r="L12" s="467"/>
      <c r="M12" s="722"/>
      <c r="N12" s="723"/>
      <c r="O12" s="723"/>
      <c r="P12" s="723"/>
      <c r="Q12" s="723"/>
      <c r="R12" s="723"/>
      <c r="S12" s="723"/>
      <c r="T12" s="723"/>
      <c r="U12" s="459"/>
    </row>
    <row r="13" spans="1:21" x14ac:dyDescent="0.35">
      <c r="A13" s="459"/>
      <c r="B13" s="464"/>
      <c r="C13" s="466"/>
      <c r="D13" s="466" t="s">
        <v>434</v>
      </c>
      <c r="E13" s="466"/>
      <c r="F13" s="466"/>
      <c r="G13" s="466"/>
      <c r="H13" s="466"/>
      <c r="I13" s="466"/>
      <c r="J13" s="466"/>
      <c r="K13" s="466"/>
      <c r="L13" s="467"/>
      <c r="M13" s="722"/>
      <c r="N13" s="723"/>
      <c r="O13" s="723"/>
      <c r="P13" s="723"/>
      <c r="Q13" s="723"/>
      <c r="R13" s="723"/>
      <c r="S13" s="723"/>
      <c r="T13" s="723"/>
      <c r="U13" s="459"/>
    </row>
    <row r="14" spans="1:21" x14ac:dyDescent="0.35">
      <c r="A14" s="459"/>
      <c r="B14" s="464"/>
      <c r="C14" s="466"/>
      <c r="D14" s="718" t="s">
        <v>435</v>
      </c>
      <c r="E14" s="718"/>
      <c r="F14" s="718"/>
      <c r="G14" s="718"/>
      <c r="H14" s="718"/>
      <c r="I14" s="718"/>
      <c r="J14" s="718"/>
      <c r="K14" s="718"/>
      <c r="L14" s="719"/>
      <c r="M14" s="722"/>
      <c r="N14" s="723"/>
      <c r="O14" s="723"/>
      <c r="P14" s="723"/>
      <c r="Q14" s="723"/>
      <c r="R14" s="723"/>
      <c r="S14" s="723"/>
      <c r="T14" s="723"/>
      <c r="U14" s="459"/>
    </row>
    <row r="15" spans="1:21" x14ac:dyDescent="0.35">
      <c r="A15" s="459"/>
      <c r="B15" s="464"/>
      <c r="C15" s="466"/>
      <c r="D15" s="724"/>
      <c r="E15" s="724"/>
      <c r="F15" s="724"/>
      <c r="G15" s="724"/>
      <c r="H15" s="724"/>
      <c r="I15" s="724"/>
      <c r="J15" s="724"/>
      <c r="K15" s="724"/>
      <c r="L15" s="725"/>
      <c r="M15" s="545"/>
      <c r="N15" s="546"/>
      <c r="O15" s="546"/>
      <c r="P15" s="546"/>
      <c r="Q15" s="546"/>
      <c r="R15" s="546"/>
      <c r="S15" s="546"/>
      <c r="T15" s="546"/>
      <c r="U15" s="459"/>
    </row>
    <row r="16" spans="1:21" x14ac:dyDescent="0.35">
      <c r="A16" s="459"/>
      <c r="B16" s="464"/>
      <c r="C16" s="466"/>
      <c r="D16" s="466" t="s">
        <v>436</v>
      </c>
      <c r="E16" s="466"/>
      <c r="F16" s="466"/>
      <c r="G16" s="466"/>
      <c r="H16" s="466"/>
      <c r="I16" s="466"/>
      <c r="J16" s="466"/>
      <c r="K16" s="466"/>
      <c r="L16" s="467"/>
      <c r="M16" s="459"/>
      <c r="N16" s="459"/>
      <c r="O16" s="459"/>
      <c r="P16" s="459"/>
      <c r="Q16" s="459"/>
      <c r="R16" s="459"/>
      <c r="S16" s="459"/>
      <c r="T16" s="459"/>
      <c r="U16" s="459"/>
    </row>
    <row r="17" spans="1:21" x14ac:dyDescent="0.35">
      <c r="A17" s="459"/>
      <c r="B17" s="464"/>
      <c r="C17" s="466"/>
      <c r="D17" s="466" t="s">
        <v>437</v>
      </c>
      <c r="E17" s="466"/>
      <c r="F17" s="466"/>
      <c r="G17" s="466"/>
      <c r="H17" s="466"/>
      <c r="I17" s="466"/>
      <c r="J17" s="466"/>
      <c r="K17" s="466"/>
      <c r="L17" s="467"/>
      <c r="M17" s="459"/>
      <c r="N17" s="459"/>
      <c r="O17" s="459"/>
      <c r="P17" s="459"/>
      <c r="Q17" s="459"/>
      <c r="R17" s="459"/>
      <c r="S17" s="459"/>
      <c r="T17" s="459"/>
      <c r="U17" s="459"/>
    </row>
    <row r="18" spans="1:21" x14ac:dyDescent="0.35">
      <c r="A18" s="459"/>
      <c r="B18" s="464"/>
      <c r="C18" s="466"/>
      <c r="D18" s="466" t="s">
        <v>438</v>
      </c>
      <c r="E18" s="466"/>
      <c r="F18" s="466"/>
      <c r="G18" s="466"/>
      <c r="H18" s="466"/>
      <c r="I18" s="466"/>
      <c r="J18" s="466"/>
      <c r="K18" s="466"/>
      <c r="L18" s="467"/>
      <c r="M18" s="459"/>
      <c r="N18" s="459"/>
      <c r="O18" s="459"/>
      <c r="P18" s="459"/>
      <c r="Q18" s="459"/>
      <c r="R18" s="459"/>
      <c r="S18" s="459"/>
      <c r="T18" s="459"/>
      <c r="U18" s="459"/>
    </row>
    <row r="19" spans="1:21" x14ac:dyDescent="0.35">
      <c r="A19" s="459"/>
      <c r="B19" s="464"/>
      <c r="C19" s="466"/>
      <c r="D19" s="466"/>
      <c r="E19" s="466"/>
      <c r="F19" s="466"/>
      <c r="G19" s="466"/>
      <c r="H19" s="466"/>
      <c r="I19" s="466"/>
      <c r="J19" s="466"/>
      <c r="K19" s="466"/>
      <c r="L19" s="467"/>
      <c r="M19" s="459"/>
      <c r="N19" s="459"/>
      <c r="O19" s="459"/>
      <c r="P19" s="459"/>
      <c r="Q19" s="459"/>
      <c r="R19" s="459"/>
      <c r="S19" s="459"/>
      <c r="T19" s="459"/>
      <c r="U19" s="459"/>
    </row>
    <row r="20" spans="1:21" ht="15.75" customHeight="1" x14ac:dyDescent="0.35">
      <c r="A20" s="459"/>
      <c r="B20" s="464"/>
      <c r="C20" s="465"/>
      <c r="D20" s="466"/>
      <c r="E20" s="466"/>
      <c r="F20" s="466"/>
      <c r="G20" s="466"/>
      <c r="H20" s="466"/>
      <c r="I20" s="466"/>
      <c r="J20" s="466"/>
      <c r="K20" s="466"/>
      <c r="L20" s="467"/>
      <c r="M20" s="459"/>
      <c r="N20" s="714" t="s">
        <v>440</v>
      </c>
      <c r="O20" s="714"/>
      <c r="P20" s="714"/>
      <c r="Q20" s="714"/>
      <c r="R20" s="459"/>
      <c r="S20" s="459"/>
      <c r="T20" s="459"/>
      <c r="U20" s="459"/>
    </row>
    <row r="21" spans="1:21" ht="15.75" customHeight="1" x14ac:dyDescent="0.35">
      <c r="A21" s="459"/>
      <c r="B21" s="464"/>
      <c r="C21" s="715" t="s">
        <v>439</v>
      </c>
      <c r="D21" s="715"/>
      <c r="E21" s="715"/>
      <c r="F21" s="715"/>
      <c r="G21" s="715"/>
      <c r="H21" s="715"/>
      <c r="I21" s="715"/>
      <c r="J21" s="715"/>
      <c r="K21" s="715"/>
      <c r="L21" s="467"/>
      <c r="M21" s="459"/>
      <c r="N21" s="714"/>
      <c r="O21" s="714"/>
      <c r="P21" s="714"/>
      <c r="Q21" s="714"/>
      <c r="R21" s="459"/>
      <c r="S21" s="459"/>
      <c r="T21" s="459"/>
      <c r="U21" s="459"/>
    </row>
    <row r="22" spans="1:21" x14ac:dyDescent="0.35">
      <c r="A22" s="459"/>
      <c r="B22" s="464"/>
      <c r="C22" s="468"/>
      <c r="D22" s="468"/>
      <c r="E22" s="468"/>
      <c r="F22" s="468"/>
      <c r="G22" s="468"/>
      <c r="H22" s="468"/>
      <c r="I22" s="468"/>
      <c r="J22" s="104" t="str">
        <f>"1000 merkkiä 
("&amp;TEXT(LEN(C23),"0")&amp;" käytetty)"</f>
        <v>1000 merkkiä 
(0 käytetty)</v>
      </c>
      <c r="K22" s="468"/>
      <c r="L22" s="467"/>
      <c r="M22" s="459"/>
      <c r="N22" s="714"/>
      <c r="O22" s="714"/>
      <c r="P22" s="714"/>
      <c r="Q22" s="714"/>
      <c r="R22" s="459"/>
      <c r="S22" s="459"/>
      <c r="T22" s="459"/>
      <c r="U22" s="459"/>
    </row>
    <row r="23" spans="1:21" ht="246" customHeight="1" x14ac:dyDescent="0.35">
      <c r="A23" s="459"/>
      <c r="B23" s="464"/>
      <c r="C23" s="666"/>
      <c r="D23" s="666"/>
      <c r="E23" s="666"/>
      <c r="F23" s="666"/>
      <c r="G23" s="666"/>
      <c r="H23" s="666"/>
      <c r="I23" s="666"/>
      <c r="J23" s="666"/>
      <c r="K23" s="666"/>
      <c r="L23" s="467"/>
      <c r="M23" s="459"/>
      <c r="N23" s="714"/>
      <c r="O23" s="714"/>
      <c r="P23" s="714"/>
      <c r="Q23" s="714"/>
      <c r="R23" s="459"/>
      <c r="S23" s="459"/>
      <c r="T23" s="460"/>
      <c r="U23" s="459"/>
    </row>
    <row r="24" spans="1:21" x14ac:dyDescent="0.35">
      <c r="A24" s="459"/>
      <c r="B24" s="464"/>
      <c r="C24" s="466"/>
      <c r="D24" s="466"/>
      <c r="E24" s="466"/>
      <c r="F24" s="466"/>
      <c r="G24" s="466"/>
      <c r="H24" s="466"/>
      <c r="I24" s="466"/>
      <c r="J24" s="466"/>
      <c r="K24" s="466"/>
      <c r="L24" s="467"/>
      <c r="M24" s="460"/>
      <c r="N24" s="460"/>
      <c r="O24" s="460"/>
      <c r="P24" s="460"/>
      <c r="Q24" s="460"/>
      <c r="R24" s="460"/>
      <c r="S24" s="460"/>
      <c r="T24" s="460"/>
      <c r="U24" s="459"/>
    </row>
    <row r="25" spans="1:21" ht="29.65" customHeight="1" x14ac:dyDescent="0.35">
      <c r="A25" s="459"/>
      <c r="B25" s="464"/>
      <c r="C25" s="715" t="s">
        <v>441</v>
      </c>
      <c r="D25" s="715"/>
      <c r="E25" s="715"/>
      <c r="F25" s="715"/>
      <c r="G25" s="715"/>
      <c r="H25" s="715"/>
      <c r="I25" s="715"/>
      <c r="J25" s="715"/>
      <c r="K25" s="715"/>
      <c r="L25" s="467"/>
      <c r="M25" s="459"/>
      <c r="N25" s="714" t="s">
        <v>442</v>
      </c>
      <c r="O25" s="714"/>
      <c r="P25" s="714"/>
      <c r="Q25" s="714"/>
      <c r="R25" s="460"/>
      <c r="S25" s="460"/>
      <c r="T25" s="460"/>
      <c r="U25" s="460"/>
    </row>
    <row r="26" spans="1:21" x14ac:dyDescent="0.35">
      <c r="A26" s="459"/>
      <c r="B26" s="464"/>
      <c r="C26" s="493"/>
      <c r="D26" s="493"/>
      <c r="E26" s="493"/>
      <c r="F26" s="493"/>
      <c r="G26" s="493"/>
      <c r="H26" s="493"/>
      <c r="I26" s="493"/>
      <c r="J26" s="104" t="str">
        <f>"1000 merkkiä 
("&amp;TEXT(LEN(C27),"0")&amp;" käytetty)"</f>
        <v>1000 merkkiä 
(0 käytetty)</v>
      </c>
      <c r="K26" s="493"/>
      <c r="L26" s="467"/>
      <c r="M26" s="459"/>
      <c r="N26" s="714"/>
      <c r="O26" s="714"/>
      <c r="P26" s="714"/>
      <c r="Q26" s="714"/>
      <c r="R26" s="460"/>
      <c r="S26" s="460"/>
      <c r="T26" s="460"/>
      <c r="U26" s="460"/>
    </row>
    <row r="27" spans="1:21" ht="246" customHeight="1" x14ac:dyDescent="0.35">
      <c r="A27" s="459"/>
      <c r="B27" s="464"/>
      <c r="C27" s="666"/>
      <c r="D27" s="666"/>
      <c r="E27" s="666"/>
      <c r="F27" s="666"/>
      <c r="G27" s="666"/>
      <c r="H27" s="666"/>
      <c r="I27" s="666"/>
      <c r="J27" s="666"/>
      <c r="K27" s="666"/>
      <c r="L27" s="467"/>
      <c r="M27" s="459"/>
      <c r="N27" s="714"/>
      <c r="O27" s="714"/>
      <c r="P27" s="714"/>
      <c r="Q27" s="714"/>
      <c r="R27" s="460"/>
      <c r="S27" s="460"/>
      <c r="T27" s="459"/>
      <c r="U27" s="459"/>
    </row>
    <row r="28" spans="1:21" x14ac:dyDescent="0.35">
      <c r="A28" s="459"/>
      <c r="B28" s="464"/>
      <c r="C28" s="469"/>
      <c r="D28" s="466"/>
      <c r="E28" s="466"/>
      <c r="F28" s="466"/>
      <c r="G28" s="466"/>
      <c r="H28" s="466"/>
      <c r="I28" s="466"/>
      <c r="J28" s="466"/>
      <c r="K28" s="466"/>
      <c r="L28" s="467"/>
      <c r="M28" s="495"/>
      <c r="N28" s="495"/>
      <c r="O28" s="495"/>
      <c r="P28" s="495"/>
      <c r="Q28" s="495"/>
      <c r="R28" s="460"/>
      <c r="S28" s="460"/>
      <c r="T28" s="495"/>
      <c r="U28" s="459"/>
    </row>
    <row r="29" spans="1:21" x14ac:dyDescent="0.35">
      <c r="A29" s="459"/>
      <c r="B29" s="464"/>
      <c r="C29" s="465" t="s">
        <v>443</v>
      </c>
      <c r="D29" s="466"/>
      <c r="E29" s="466"/>
      <c r="F29" s="466"/>
      <c r="G29" s="466"/>
      <c r="H29" s="466"/>
      <c r="I29" s="466"/>
      <c r="J29" s="466"/>
      <c r="K29" s="466"/>
      <c r="L29" s="467"/>
      <c r="M29" s="459"/>
      <c r="N29" s="460"/>
      <c r="O29" s="460"/>
      <c r="P29" s="460"/>
      <c r="Q29" s="460"/>
      <c r="R29" s="459"/>
      <c r="S29" s="459"/>
      <c r="T29" s="459"/>
      <c r="U29" s="459"/>
    </row>
    <row r="30" spans="1:21" ht="15.75" customHeight="1" x14ac:dyDescent="0.35">
      <c r="A30" s="459"/>
      <c r="B30" s="464"/>
      <c r="C30" s="465"/>
      <c r="D30" s="466"/>
      <c r="E30" s="466"/>
      <c r="F30" s="466"/>
      <c r="G30" s="466"/>
      <c r="H30" s="466"/>
      <c r="I30" s="466"/>
      <c r="J30" s="466"/>
      <c r="K30" s="466"/>
      <c r="L30" s="467"/>
      <c r="M30" s="459"/>
      <c r="N30" s="460"/>
      <c r="O30" s="460"/>
      <c r="P30" s="460"/>
      <c r="Q30" s="460"/>
      <c r="R30" s="459"/>
      <c r="S30" s="459"/>
      <c r="T30" s="459"/>
      <c r="U30" s="459"/>
    </row>
    <row r="31" spans="1:21" ht="15.75" customHeight="1" x14ac:dyDescent="0.35">
      <c r="A31" s="459"/>
      <c r="B31" s="464"/>
      <c r="C31" s="711" t="s">
        <v>444</v>
      </c>
      <c r="D31" s="711"/>
      <c r="E31" s="711"/>
      <c r="F31" s="711"/>
      <c r="G31" s="711"/>
      <c r="H31" s="711"/>
      <c r="I31" s="711"/>
      <c r="J31" s="711"/>
      <c r="K31" s="711"/>
      <c r="L31" s="712"/>
      <c r="M31" s="459"/>
      <c r="N31" s="460"/>
      <c r="O31" s="460"/>
      <c r="P31" s="460"/>
      <c r="Q31" s="460"/>
      <c r="R31" s="459"/>
      <c r="S31" s="459"/>
      <c r="T31" s="459"/>
      <c r="U31" s="459"/>
    </row>
    <row r="32" spans="1:21" ht="31.5" customHeight="1" x14ac:dyDescent="0.35">
      <c r="A32" s="459"/>
      <c r="B32" s="464"/>
      <c r="C32" s="713" t="s">
        <v>446</v>
      </c>
      <c r="D32" s="713"/>
      <c r="E32" s="713"/>
      <c r="F32" s="713"/>
      <c r="G32" s="713"/>
      <c r="H32" s="713"/>
      <c r="I32" s="713"/>
      <c r="J32" s="713"/>
      <c r="K32" s="466"/>
      <c r="L32" s="470"/>
      <c r="M32" s="459"/>
      <c r="N32" s="460"/>
      <c r="O32" s="460"/>
      <c r="P32" s="460"/>
      <c r="Q32" s="460"/>
      <c r="R32" s="459"/>
      <c r="S32" s="459"/>
      <c r="T32" s="460"/>
      <c r="U32" s="459"/>
    </row>
    <row r="33" spans="1:21" x14ac:dyDescent="0.35">
      <c r="A33" s="459"/>
      <c r="B33" s="464"/>
      <c r="C33" s="494"/>
      <c r="D33" s="494"/>
      <c r="E33" s="494"/>
      <c r="F33" s="494"/>
      <c r="G33" s="494"/>
      <c r="H33" s="494"/>
      <c r="I33" s="494"/>
      <c r="J33" s="104" t="str">
        <f>"1000 merkkiä 
("&amp;TEXT(LEN(C34),"0")&amp;" käytetty)"</f>
        <v>1000 merkkiä 
(0 käytetty)</v>
      </c>
      <c r="K33" s="466"/>
      <c r="L33" s="470"/>
      <c r="M33" s="459"/>
      <c r="N33" s="460"/>
      <c r="O33" s="460"/>
      <c r="P33" s="460"/>
      <c r="Q33" s="460"/>
      <c r="R33" s="459"/>
      <c r="S33" s="459"/>
      <c r="T33" s="460"/>
      <c r="U33" s="459"/>
    </row>
    <row r="34" spans="1:21" ht="246" customHeight="1" x14ac:dyDescent="0.35">
      <c r="A34" s="459"/>
      <c r="B34" s="464"/>
      <c r="C34" s="666"/>
      <c r="D34" s="666"/>
      <c r="E34" s="666"/>
      <c r="F34" s="666"/>
      <c r="G34" s="666"/>
      <c r="H34" s="666"/>
      <c r="I34" s="666"/>
      <c r="J34" s="666"/>
      <c r="K34" s="666"/>
      <c r="L34" s="467"/>
      <c r="M34" s="460"/>
      <c r="N34" s="714" t="s">
        <v>445</v>
      </c>
      <c r="O34" s="714"/>
      <c r="P34" s="714"/>
      <c r="Q34" s="714"/>
      <c r="R34" s="459"/>
      <c r="S34" s="459"/>
      <c r="T34" s="460"/>
      <c r="U34" s="459"/>
    </row>
    <row r="35" spans="1:21" x14ac:dyDescent="0.35">
      <c r="A35" s="459"/>
      <c r="B35" s="464"/>
      <c r="C35" s="466"/>
      <c r="D35" s="466"/>
      <c r="E35" s="466"/>
      <c r="F35" s="466"/>
      <c r="G35" s="466"/>
      <c r="H35" s="466"/>
      <c r="I35" s="466"/>
      <c r="J35" s="466"/>
      <c r="K35" s="466"/>
      <c r="L35" s="467"/>
      <c r="M35" s="460"/>
      <c r="N35" s="714"/>
      <c r="O35" s="714"/>
      <c r="P35" s="714"/>
      <c r="Q35" s="714"/>
      <c r="R35" s="459"/>
      <c r="S35" s="459"/>
      <c r="T35" s="460"/>
      <c r="U35" s="459"/>
    </row>
    <row r="36" spans="1:21" x14ac:dyDescent="0.35">
      <c r="A36" s="459"/>
      <c r="B36" s="471"/>
      <c r="C36" s="472"/>
      <c r="D36" s="472"/>
      <c r="E36" s="472"/>
      <c r="F36" s="472"/>
      <c r="G36" s="472"/>
      <c r="H36" s="472"/>
      <c r="I36" s="472"/>
      <c r="J36" s="472"/>
      <c r="K36" s="472"/>
      <c r="L36" s="473"/>
      <c r="M36" s="460"/>
      <c r="N36" s="714"/>
      <c r="O36" s="714"/>
      <c r="P36" s="714"/>
      <c r="Q36" s="714"/>
      <c r="R36" s="459"/>
      <c r="S36" s="459"/>
      <c r="T36" s="460"/>
      <c r="U36" s="459"/>
    </row>
    <row r="37" spans="1:21" x14ac:dyDescent="0.35">
      <c r="A37" s="459"/>
      <c r="B37" s="459"/>
      <c r="C37" s="459"/>
      <c r="D37" s="459"/>
      <c r="E37" s="459"/>
      <c r="F37" s="459"/>
      <c r="G37" s="459"/>
      <c r="H37" s="459"/>
      <c r="I37" s="459"/>
      <c r="J37" s="459"/>
      <c r="K37" s="459"/>
      <c r="L37" s="459"/>
      <c r="M37" s="459"/>
      <c r="N37" s="714"/>
      <c r="O37" s="714"/>
      <c r="P37" s="714"/>
      <c r="Q37" s="714"/>
      <c r="R37" s="459"/>
      <c r="S37" s="459"/>
      <c r="T37" s="459"/>
      <c r="U37" s="459"/>
    </row>
    <row r="38" spans="1:21" x14ac:dyDescent="0.35">
      <c r="A38" s="459"/>
      <c r="B38" s="459"/>
      <c r="C38" s="459"/>
      <c r="D38" s="459"/>
      <c r="E38" s="459"/>
      <c r="F38" s="459"/>
      <c r="G38" s="459"/>
      <c r="H38" s="459"/>
      <c r="I38" s="459"/>
      <c r="J38" s="459"/>
      <c r="K38" s="459"/>
      <c r="L38" s="459"/>
      <c r="M38" s="460"/>
      <c r="N38" s="714"/>
      <c r="O38" s="714"/>
      <c r="P38" s="714"/>
      <c r="Q38" s="714"/>
      <c r="R38" s="459"/>
      <c r="S38" s="459"/>
      <c r="T38" s="460"/>
      <c r="U38" s="459"/>
    </row>
    <row r="39" spans="1:21" x14ac:dyDescent="0.35">
      <c r="A39" s="459"/>
      <c r="B39" s="459"/>
      <c r="C39" s="459"/>
      <c r="D39" s="459"/>
      <c r="E39" s="459"/>
      <c r="F39" s="459"/>
      <c r="G39" s="459"/>
      <c r="H39" s="459"/>
      <c r="I39" s="459"/>
      <c r="J39" s="459"/>
      <c r="K39" s="459"/>
      <c r="L39" s="459"/>
      <c r="M39" s="460"/>
      <c r="N39" s="714"/>
      <c r="O39" s="714"/>
      <c r="P39" s="714"/>
      <c r="Q39" s="714"/>
      <c r="R39" s="459"/>
      <c r="S39" s="459"/>
      <c r="T39" s="460"/>
      <c r="U39" s="459"/>
    </row>
    <row r="40" spans="1:21" x14ac:dyDescent="0.35">
      <c r="A40" s="459"/>
      <c r="B40" s="459"/>
      <c r="C40" s="459"/>
      <c r="D40" s="459"/>
      <c r="E40" s="459"/>
      <c r="F40" s="459"/>
      <c r="G40" s="459"/>
      <c r="H40" s="459"/>
      <c r="I40" s="459"/>
      <c r="J40" s="459"/>
      <c r="K40" s="459"/>
      <c r="L40" s="459"/>
      <c r="M40" s="459"/>
      <c r="N40" s="714"/>
      <c r="O40" s="714"/>
      <c r="P40" s="714"/>
      <c r="Q40" s="714"/>
      <c r="R40" s="459"/>
      <c r="S40" s="459"/>
      <c r="T40" s="459"/>
      <c r="U40" s="459"/>
    </row>
    <row r="41" spans="1:21" x14ac:dyDescent="0.35">
      <c r="A41" s="459"/>
      <c r="B41" s="459"/>
      <c r="C41" s="459"/>
      <c r="D41" s="459"/>
      <c r="E41" s="459"/>
      <c r="F41" s="459"/>
      <c r="G41" s="459"/>
      <c r="H41" s="459"/>
      <c r="I41" s="459"/>
      <c r="J41" s="459"/>
      <c r="K41" s="459"/>
      <c r="L41" s="459"/>
      <c r="M41" s="459"/>
      <c r="N41" s="459"/>
      <c r="O41" s="459"/>
      <c r="P41" s="459"/>
      <c r="Q41" s="459"/>
      <c r="R41" s="459"/>
      <c r="S41" s="459"/>
      <c r="T41" s="459"/>
      <c r="U41" s="459"/>
    </row>
    <row r="42" spans="1:21" x14ac:dyDescent="0.35">
      <c r="A42" s="459"/>
      <c r="M42" s="459"/>
      <c r="N42" s="459"/>
      <c r="O42" s="459"/>
      <c r="P42" s="459"/>
      <c r="Q42" s="459"/>
      <c r="R42" s="459"/>
      <c r="S42" s="459"/>
      <c r="T42" s="459"/>
      <c r="U42" s="459"/>
    </row>
    <row r="43" spans="1:21" x14ac:dyDescent="0.35">
      <c r="A43" s="459"/>
      <c r="M43" s="459"/>
      <c r="N43" s="459"/>
      <c r="O43" s="459"/>
      <c r="P43" s="459"/>
      <c r="Q43" s="459"/>
      <c r="R43" s="459"/>
      <c r="S43" s="459"/>
      <c r="T43" s="459"/>
      <c r="U43" s="459"/>
    </row>
    <row r="44" spans="1:21" x14ac:dyDescent="0.35">
      <c r="A44" s="459"/>
      <c r="M44" s="459"/>
      <c r="N44" s="459"/>
      <c r="O44" s="459"/>
      <c r="P44" s="459"/>
      <c r="Q44" s="459"/>
      <c r="R44" s="459"/>
      <c r="S44" s="459"/>
      <c r="T44" s="459"/>
      <c r="U44" s="459"/>
    </row>
    <row r="45" spans="1:21" x14ac:dyDescent="0.35">
      <c r="A45" s="459"/>
      <c r="M45" s="459"/>
      <c r="N45" s="459"/>
      <c r="O45" s="459"/>
      <c r="P45" s="459"/>
      <c r="Q45" s="459"/>
      <c r="R45" s="459"/>
      <c r="S45" s="459"/>
      <c r="T45" s="459"/>
      <c r="U45" s="459"/>
    </row>
    <row r="46" spans="1:21" x14ac:dyDescent="0.35">
      <c r="A46" s="459"/>
      <c r="M46" s="459"/>
      <c r="N46" s="459"/>
      <c r="O46" s="459"/>
      <c r="P46" s="459"/>
      <c r="Q46" s="459"/>
      <c r="R46" s="459"/>
      <c r="S46" s="459"/>
      <c r="T46" s="459"/>
      <c r="U46" s="459"/>
    </row>
  </sheetData>
  <sheetProtection sheet="1" selectLockedCells="1"/>
  <mergeCells count="16">
    <mergeCell ref="N3:P3"/>
    <mergeCell ref="M7:U10"/>
    <mergeCell ref="D9:L9"/>
    <mergeCell ref="C11:L11"/>
    <mergeCell ref="M11:T14"/>
    <mergeCell ref="D14:L15"/>
    <mergeCell ref="C31:L31"/>
    <mergeCell ref="C32:J32"/>
    <mergeCell ref="C34:K34"/>
    <mergeCell ref="N34:Q40"/>
    <mergeCell ref="N20:Q23"/>
    <mergeCell ref="C21:K21"/>
    <mergeCell ref="C23:K23"/>
    <mergeCell ref="C25:K25"/>
    <mergeCell ref="N25:Q27"/>
    <mergeCell ref="C27:K27"/>
  </mergeCells>
  <dataValidations count="1">
    <dataValidation type="textLength" operator="lessThanOrEqual" allowBlank="1" showInputMessage="1" showErrorMessage="1" errorTitle="Rajoitettu merkkimäärä" error="Tähän kenttään voi kirjoittaa vain 1000 merkkiä._x000a__x000a_Yritä uudelleen (Retry), vähennä merkkejä ja hyväksy teksti sitten uudelleen." sqref="C23:K23 C27:K27 C34:K34" xr:uid="{68577566-FB27-4E73-AC69-44F25A971E35}">
      <formula1>1000</formula1>
    </dataValidation>
  </dataValidations>
  <hyperlinks>
    <hyperlink ref="N3:P3" location="'Aloita tästä'!A1" display="PALAA TÄSTÄ KANSISIVULLE" xr:uid="{E1AC31FF-8591-400F-A5F8-91AC6256A19D}"/>
  </hyperlinks>
  <pageMargins left="0.7" right="0.7" top="0.75" bottom="0.75" header="0.3" footer="0.3"/>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49505" r:id="rId4" name="Check Box 1">
              <controlPr defaultSize="0" autoFill="0" autoLine="0" autoPict="0">
                <anchor moveWithCells="1">
                  <from>
                    <xdr:col>2</xdr:col>
                    <xdr:colOff>336550</xdr:colOff>
                    <xdr:row>8</xdr:row>
                    <xdr:rowOff>0</xdr:rowOff>
                  </from>
                  <to>
                    <xdr:col>2</xdr:col>
                    <xdr:colOff>647700</xdr:colOff>
                    <xdr:row>8</xdr:row>
                    <xdr:rowOff>247650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55A330-FC9A-41E8-AB81-1A078829C948}">
  <dimension ref="A1:AA200"/>
  <sheetViews>
    <sheetView showGridLines="0" zoomScaleNormal="100" workbookViewId="0">
      <selection activeCell="O2" sqref="O2:Q2"/>
    </sheetView>
  </sheetViews>
  <sheetFormatPr defaultColWidth="9.23046875" defaultRowHeight="15.5" x14ac:dyDescent="0.35"/>
  <cols>
    <col min="1" max="2" width="3.765625" style="19" customWidth="1"/>
    <col min="3" max="10" width="9.23046875" style="19"/>
    <col min="11" max="11" width="2.765625" style="19" customWidth="1"/>
    <col min="12" max="12" width="3.07421875" style="19" customWidth="1"/>
    <col min="13" max="16384" width="9.23046875" style="19"/>
  </cols>
  <sheetData>
    <row r="1" spans="1:27" ht="16.149999999999999" customHeight="1" x14ac:dyDescent="0.35">
      <c r="A1" s="507" t="s">
        <v>313</v>
      </c>
      <c r="B1" s="507"/>
    </row>
    <row r="2" spans="1:27" ht="16.149999999999999" customHeight="1" x14ac:dyDescent="0.35">
      <c r="A2" s="507"/>
      <c r="B2" s="507"/>
      <c r="O2" s="565" t="s">
        <v>73</v>
      </c>
      <c r="P2" s="566"/>
      <c r="Q2" s="567"/>
    </row>
    <row r="3" spans="1:27" ht="34.5" customHeight="1" x14ac:dyDescent="0.35">
      <c r="B3" s="366"/>
      <c r="C3" s="727" t="s">
        <v>395</v>
      </c>
      <c r="D3" s="727"/>
      <c r="E3" s="727"/>
      <c r="F3" s="727"/>
      <c r="G3" s="727"/>
      <c r="H3" s="727"/>
      <c r="I3" s="727"/>
      <c r="J3" s="727"/>
      <c r="K3" s="728"/>
    </row>
    <row r="4" spans="1:27" ht="35.25" customHeight="1" x14ac:dyDescent="0.35">
      <c r="B4" s="141"/>
      <c r="C4" s="368"/>
      <c r="D4" s="513"/>
      <c r="E4" s="513"/>
      <c r="F4" s="513"/>
      <c r="G4" s="513"/>
      <c r="H4" s="513"/>
      <c r="I4" s="513"/>
      <c r="J4" s="513"/>
      <c r="K4" s="48"/>
      <c r="M4" s="593" t="s">
        <v>459</v>
      </c>
      <c r="N4" s="593"/>
      <c r="O4" s="593"/>
      <c r="P4" s="593"/>
      <c r="Q4" s="593"/>
      <c r="R4" s="593"/>
    </row>
    <row r="5" spans="1:27" ht="16.149999999999999" customHeight="1" x14ac:dyDescent="0.35">
      <c r="B5" s="141"/>
      <c r="C5" s="513"/>
      <c r="D5" s="513"/>
      <c r="E5" s="513"/>
      <c r="F5" s="513"/>
      <c r="G5" s="513"/>
      <c r="H5" s="513"/>
      <c r="I5" s="513"/>
      <c r="J5" s="513"/>
      <c r="K5" s="48"/>
    </row>
    <row r="6" spans="1:27" ht="16.149999999999999" customHeight="1" x14ac:dyDescent="0.35">
      <c r="B6" s="141"/>
      <c r="C6" s="513" t="s">
        <v>396</v>
      </c>
      <c r="D6" s="513"/>
      <c r="E6" s="513"/>
      <c r="F6" s="513"/>
      <c r="G6" s="151"/>
      <c r="H6" s="513"/>
      <c r="I6" s="513"/>
      <c r="J6" s="513"/>
      <c r="K6" s="48"/>
      <c r="M6" s="732" t="s">
        <v>448</v>
      </c>
      <c r="N6" s="732"/>
      <c r="O6" s="732"/>
      <c r="P6" s="732"/>
      <c r="Q6" s="732"/>
      <c r="R6" s="732"/>
      <c r="S6" s="152"/>
      <c r="T6" s="152"/>
      <c r="U6" s="152"/>
      <c r="V6" s="138"/>
      <c r="W6" s="138"/>
      <c r="X6" s="138"/>
      <c r="Y6" s="138"/>
      <c r="Z6" s="138"/>
      <c r="AA6" s="138"/>
    </row>
    <row r="7" spans="1:27" s="127" customFormat="1" ht="16.149999999999999" customHeight="1" x14ac:dyDescent="0.35">
      <c r="B7" s="367"/>
      <c r="C7" s="549" t="s">
        <v>2</v>
      </c>
      <c r="D7" s="549"/>
      <c r="E7" s="105"/>
      <c r="F7" s="549" t="s">
        <v>3</v>
      </c>
      <c r="G7" s="90"/>
      <c r="H7" s="90"/>
      <c r="I7" s="90"/>
      <c r="J7" s="90"/>
      <c r="K7" s="91"/>
      <c r="L7" s="19"/>
      <c r="M7" s="732"/>
      <c r="N7" s="732"/>
      <c r="O7" s="732"/>
      <c r="P7" s="732"/>
      <c r="Q7" s="732"/>
      <c r="R7" s="732"/>
    </row>
    <row r="8" spans="1:27" s="127" customFormat="1" ht="16.149999999999999" customHeight="1" x14ac:dyDescent="0.35">
      <c r="B8" s="367"/>
      <c r="C8" s="549"/>
      <c r="D8" s="549"/>
      <c r="E8" s="105"/>
      <c r="F8" s="549"/>
      <c r="G8" s="90"/>
      <c r="H8" s="90"/>
      <c r="I8" s="90"/>
      <c r="J8" s="90"/>
      <c r="K8" s="91"/>
      <c r="L8" s="19"/>
      <c r="M8" s="732"/>
      <c r="N8" s="732"/>
      <c r="O8" s="732"/>
      <c r="P8" s="732"/>
      <c r="Q8" s="732"/>
      <c r="R8" s="732"/>
    </row>
    <row r="9" spans="1:27" s="127" customFormat="1" ht="16.149999999999999" customHeight="1" x14ac:dyDescent="0.35">
      <c r="B9" s="367"/>
      <c r="C9" s="513" t="s">
        <v>86</v>
      </c>
      <c r="D9" s="513"/>
      <c r="E9" s="513"/>
      <c r="F9" s="513"/>
      <c r="G9" s="513"/>
      <c r="H9" s="90"/>
      <c r="I9" s="90"/>
      <c r="J9" s="90"/>
      <c r="K9" s="91"/>
      <c r="L9" s="19"/>
      <c r="M9" s="732"/>
      <c r="N9" s="732"/>
      <c r="O9" s="732"/>
      <c r="P9" s="732"/>
      <c r="Q9" s="732"/>
      <c r="R9" s="732"/>
    </row>
    <row r="10" spans="1:27" s="127" customFormat="1" ht="16.149999999999999" customHeight="1" x14ac:dyDescent="0.35">
      <c r="B10" s="367"/>
      <c r="C10" s="549" t="s">
        <v>2</v>
      </c>
      <c r="D10" s="549"/>
      <c r="E10" s="105"/>
      <c r="F10" s="549" t="s">
        <v>3</v>
      </c>
      <c r="G10" s="90"/>
      <c r="H10" s="90"/>
      <c r="I10" s="90"/>
      <c r="J10" s="90"/>
      <c r="K10" s="91"/>
      <c r="L10" s="19"/>
      <c r="M10" s="732"/>
      <c r="N10" s="732"/>
      <c r="O10" s="732"/>
      <c r="P10" s="732"/>
      <c r="Q10" s="732"/>
      <c r="R10" s="732"/>
    </row>
    <row r="11" spans="1:27" s="127" customFormat="1" ht="16.149999999999999" customHeight="1" x14ac:dyDescent="0.35">
      <c r="B11" s="367"/>
      <c r="C11" s="549"/>
      <c r="D11" s="549"/>
      <c r="E11" s="105"/>
      <c r="F11" s="549"/>
      <c r="G11" s="90"/>
      <c r="H11" s="90"/>
      <c r="I11" s="90"/>
      <c r="J11" s="90"/>
      <c r="K11" s="91"/>
      <c r="L11" s="19"/>
      <c r="M11" s="732"/>
      <c r="N11" s="732"/>
      <c r="O11" s="732"/>
      <c r="P11" s="732"/>
      <c r="Q11" s="732"/>
      <c r="R11" s="732"/>
    </row>
    <row r="12" spans="1:27" s="127" customFormat="1" ht="16.149999999999999" customHeight="1" x14ac:dyDescent="0.35">
      <c r="B12" s="367"/>
      <c r="C12" s="513" t="s">
        <v>87</v>
      </c>
      <c r="D12" s="513"/>
      <c r="E12" s="513"/>
      <c r="F12" s="513"/>
      <c r="G12" s="513"/>
      <c r="H12" s="90"/>
      <c r="I12" s="90"/>
      <c r="J12" s="90"/>
      <c r="K12" s="91"/>
      <c r="L12" s="19"/>
      <c r="M12" s="732"/>
      <c r="N12" s="732"/>
      <c r="O12" s="732"/>
      <c r="P12" s="732"/>
      <c r="Q12" s="732"/>
      <c r="R12" s="732"/>
    </row>
    <row r="13" spans="1:27" s="127" customFormat="1" ht="16.149999999999999" customHeight="1" x14ac:dyDescent="0.35">
      <c r="B13" s="367"/>
      <c r="C13" s="549" t="s">
        <v>2</v>
      </c>
      <c r="D13" s="549"/>
      <c r="E13" s="105"/>
      <c r="F13" s="549" t="s">
        <v>3</v>
      </c>
      <c r="G13" s="90"/>
      <c r="H13" s="90"/>
      <c r="I13" s="90"/>
      <c r="J13" s="90"/>
      <c r="K13" s="91"/>
      <c r="L13" s="19"/>
      <c r="M13" s="732"/>
      <c r="N13" s="732"/>
      <c r="O13" s="732"/>
      <c r="P13" s="732"/>
      <c r="Q13" s="732"/>
      <c r="R13" s="732"/>
    </row>
    <row r="14" spans="1:27" ht="16.149999999999999" customHeight="1" x14ac:dyDescent="0.35">
      <c r="B14" s="141"/>
      <c r="C14" s="513"/>
      <c r="D14" s="513"/>
      <c r="E14" s="513"/>
      <c r="F14" s="513"/>
      <c r="G14" s="513"/>
      <c r="H14" s="513"/>
      <c r="I14" s="513"/>
      <c r="J14" s="513"/>
      <c r="K14" s="48"/>
      <c r="M14" s="103"/>
    </row>
    <row r="15" spans="1:27" ht="16.149999999999999" customHeight="1" x14ac:dyDescent="0.35">
      <c r="B15" s="141"/>
      <c r="C15" s="513"/>
      <c r="D15" s="513"/>
      <c r="E15" s="513"/>
      <c r="F15" s="513"/>
      <c r="G15" s="513"/>
      <c r="H15" s="513"/>
      <c r="I15" s="513"/>
      <c r="J15" s="513"/>
      <c r="K15" s="48"/>
      <c r="M15" s="593" t="s">
        <v>90</v>
      </c>
      <c r="N15" s="593"/>
      <c r="O15" s="593"/>
      <c r="P15" s="593"/>
      <c r="Q15" s="593"/>
      <c r="R15" s="593"/>
    </row>
    <row r="16" spans="1:27" ht="16.149999999999999" customHeight="1" x14ac:dyDescent="0.35">
      <c r="B16" s="141"/>
      <c r="C16" s="513" t="s">
        <v>20</v>
      </c>
      <c r="D16" s="513"/>
      <c r="E16" s="599"/>
      <c r="F16" s="600"/>
      <c r="G16" s="600"/>
      <c r="H16" s="600"/>
      <c r="I16" s="600"/>
      <c r="J16" s="601"/>
      <c r="K16" s="48"/>
      <c r="M16" s="593"/>
      <c r="N16" s="593"/>
      <c r="O16" s="593"/>
      <c r="P16" s="593"/>
      <c r="Q16" s="593"/>
      <c r="R16" s="593"/>
    </row>
    <row r="17" spans="2:18" ht="16.149999999999999" customHeight="1" x14ac:dyDescent="0.35">
      <c r="B17" s="141"/>
      <c r="C17" s="513"/>
      <c r="D17" s="513"/>
      <c r="E17" s="513"/>
      <c r="F17" s="513"/>
      <c r="G17" s="513"/>
      <c r="H17" s="513"/>
      <c r="I17" s="513"/>
      <c r="J17" s="513"/>
      <c r="K17" s="48"/>
    </row>
    <row r="18" spans="2:18" ht="16.149999999999999" customHeight="1" x14ac:dyDescent="0.35">
      <c r="B18" s="141"/>
      <c r="C18" s="513" t="s">
        <v>21</v>
      </c>
      <c r="D18" s="513"/>
      <c r="E18" s="599"/>
      <c r="F18" s="600"/>
      <c r="G18" s="600"/>
      <c r="H18" s="600"/>
      <c r="I18" s="600"/>
      <c r="J18" s="601"/>
      <c r="K18" s="48"/>
      <c r="M18" s="592" t="s">
        <v>38</v>
      </c>
      <c r="N18" s="592"/>
      <c r="O18" s="592"/>
      <c r="P18" s="592"/>
      <c r="Q18" s="592"/>
      <c r="R18" s="592"/>
    </row>
    <row r="19" spans="2:18" ht="16.149999999999999" customHeight="1" x14ac:dyDescent="0.35">
      <c r="B19" s="141"/>
      <c r="C19" s="513"/>
      <c r="D19" s="513"/>
      <c r="E19" s="513"/>
      <c r="F19" s="513"/>
      <c r="G19" s="513"/>
      <c r="H19" s="513"/>
      <c r="I19" s="513"/>
      <c r="J19" s="513"/>
      <c r="K19" s="48"/>
      <c r="M19" s="592"/>
      <c r="N19" s="592"/>
      <c r="O19" s="592"/>
      <c r="P19" s="592"/>
      <c r="Q19" s="592"/>
      <c r="R19" s="592"/>
    </row>
    <row r="20" spans="2:18" ht="16.149999999999999" customHeight="1" x14ac:dyDescent="0.35">
      <c r="B20" s="141"/>
      <c r="C20" s="513" t="s">
        <v>207</v>
      </c>
      <c r="D20" s="513"/>
      <c r="E20" s="513"/>
      <c r="F20" s="513"/>
      <c r="G20" s="513"/>
      <c r="H20" s="513"/>
      <c r="I20" s="513"/>
      <c r="J20" s="513"/>
      <c r="K20" s="48"/>
    </row>
    <row r="21" spans="2:18" ht="16.149999999999999" customHeight="1" x14ac:dyDescent="0.35">
      <c r="B21" s="141"/>
      <c r="C21" s="733"/>
      <c r="D21" s="734"/>
      <c r="E21" s="734"/>
      <c r="F21" s="735"/>
      <c r="G21" s="513"/>
      <c r="H21" s="513"/>
      <c r="I21" s="513"/>
      <c r="J21" s="513"/>
      <c r="K21" s="48"/>
      <c r="M21" s="592" t="s">
        <v>392</v>
      </c>
      <c r="N21" s="592"/>
      <c r="O21" s="592"/>
      <c r="P21" s="592"/>
      <c r="Q21" s="592"/>
      <c r="R21" s="592"/>
    </row>
    <row r="22" spans="2:18" ht="16.149999999999999" customHeight="1" x14ac:dyDescent="0.35">
      <c r="B22" s="141"/>
      <c r="C22" s="513"/>
      <c r="D22" s="513"/>
      <c r="E22" s="513"/>
      <c r="F22" s="513"/>
      <c r="G22" s="513"/>
      <c r="H22" s="513"/>
      <c r="I22" s="513"/>
      <c r="J22" s="513"/>
      <c r="K22" s="48"/>
    </row>
    <row r="23" spans="2:18" ht="16.149999999999999" customHeight="1" x14ac:dyDescent="0.35">
      <c r="B23" s="141"/>
      <c r="C23" s="513"/>
      <c r="D23" s="513"/>
      <c r="E23" s="513"/>
      <c r="F23" s="513"/>
      <c r="G23" s="513"/>
      <c r="H23" s="513"/>
      <c r="I23" s="513"/>
      <c r="J23" s="513"/>
      <c r="K23" s="48"/>
    </row>
    <row r="24" spans="2:18" ht="24.75" customHeight="1" x14ac:dyDescent="0.35">
      <c r="B24" s="141"/>
      <c r="C24" s="513" t="s">
        <v>88</v>
      </c>
      <c r="D24" s="513"/>
      <c r="E24" s="513"/>
      <c r="F24" s="513"/>
      <c r="G24" s="513"/>
      <c r="H24" s="513"/>
      <c r="I24" s="513" t="str">
        <f>"500 merkkiä 
("&amp;TEXT(LEN(C25),"0")&amp;" käytetty)"</f>
        <v>500 merkkiä 
(0 käytetty)</v>
      </c>
      <c r="J24" s="513"/>
      <c r="K24" s="48"/>
    </row>
    <row r="25" spans="2:18" ht="95.25" customHeight="1" x14ac:dyDescent="0.35">
      <c r="B25" s="141"/>
      <c r="C25" s="599"/>
      <c r="D25" s="600"/>
      <c r="E25" s="600"/>
      <c r="F25" s="600"/>
      <c r="G25" s="600"/>
      <c r="H25" s="600"/>
      <c r="I25" s="600"/>
      <c r="J25" s="600"/>
      <c r="K25" s="601"/>
      <c r="M25" s="592" t="s">
        <v>393</v>
      </c>
      <c r="N25" s="592"/>
      <c r="O25" s="592"/>
      <c r="P25" s="592"/>
      <c r="Q25" s="592"/>
      <c r="R25" s="592"/>
    </row>
    <row r="26" spans="2:18" ht="16.149999999999999" customHeight="1" x14ac:dyDescent="0.35">
      <c r="B26" s="141"/>
      <c r="C26" s="513"/>
      <c r="D26" s="513"/>
      <c r="E26" s="513"/>
      <c r="F26" s="513"/>
      <c r="G26" s="513"/>
      <c r="H26" s="513"/>
      <c r="I26" s="513"/>
      <c r="J26" s="513"/>
      <c r="K26" s="48"/>
    </row>
    <row r="27" spans="2:18" ht="16.149999999999999" customHeight="1" x14ac:dyDescent="0.35">
      <c r="B27" s="141"/>
      <c r="C27" s="513" t="s">
        <v>22</v>
      </c>
      <c r="D27" s="513"/>
      <c r="E27" s="513"/>
      <c r="F27" s="513"/>
      <c r="G27" s="513"/>
      <c r="H27" s="513"/>
      <c r="I27" s="513" t="str">
        <f>"500 merkkiä 
("&amp;TEXT(LEN(C28),"0")&amp;" käytetty)"</f>
        <v>500 merkkiä 
(0 käytetty)</v>
      </c>
      <c r="J27" s="513"/>
      <c r="K27" s="48"/>
    </row>
    <row r="28" spans="2:18" ht="95.25" customHeight="1" x14ac:dyDescent="0.35">
      <c r="B28" s="141"/>
      <c r="C28" s="599"/>
      <c r="D28" s="600"/>
      <c r="E28" s="600"/>
      <c r="F28" s="600"/>
      <c r="G28" s="600"/>
      <c r="H28" s="600"/>
      <c r="I28" s="600"/>
      <c r="J28" s="600"/>
      <c r="K28" s="601"/>
      <c r="M28" s="592" t="s">
        <v>39</v>
      </c>
      <c r="N28" s="592"/>
      <c r="O28" s="592"/>
      <c r="P28" s="592"/>
      <c r="Q28" s="592"/>
      <c r="R28" s="592"/>
    </row>
    <row r="29" spans="2:18" ht="16.149999999999999" customHeight="1" x14ac:dyDescent="0.35">
      <c r="B29" s="141"/>
      <c r="C29" s="513"/>
      <c r="D29" s="513"/>
      <c r="E29" s="513"/>
      <c r="F29" s="513"/>
      <c r="G29" s="513"/>
      <c r="H29" s="513"/>
      <c r="I29" s="513"/>
      <c r="J29" s="513"/>
      <c r="K29" s="48"/>
    </row>
    <row r="30" spans="2:18" ht="16.149999999999999" customHeight="1" x14ac:dyDescent="0.35">
      <c r="B30" s="141"/>
      <c r="C30" s="550"/>
      <c r="D30" s="550"/>
      <c r="E30" s="154"/>
      <c r="F30" s="550"/>
      <c r="G30" s="26"/>
      <c r="H30" s="26"/>
      <c r="I30" s="26"/>
      <c r="J30" s="26"/>
      <c r="K30" s="508"/>
    </row>
    <row r="31" spans="2:18" ht="16.149999999999999" customHeight="1" x14ac:dyDescent="0.35">
      <c r="B31" s="141"/>
      <c r="C31" s="513" t="s">
        <v>492</v>
      </c>
      <c r="D31" s="513"/>
      <c r="E31" s="513"/>
      <c r="F31" s="513"/>
      <c r="G31" s="513"/>
      <c r="H31" s="513"/>
      <c r="I31" s="513"/>
      <c r="J31" s="513"/>
      <c r="K31" s="48"/>
      <c r="M31" s="138"/>
      <c r="N31" s="138"/>
      <c r="O31" s="138"/>
      <c r="P31" s="138"/>
      <c r="Q31" s="138"/>
    </row>
    <row r="32" spans="2:18" ht="16.149999999999999" customHeight="1" x14ac:dyDescent="0.35">
      <c r="B32" s="141"/>
      <c r="C32" s="513" t="s">
        <v>89</v>
      </c>
      <c r="D32" s="513"/>
      <c r="E32" s="513"/>
      <c r="F32" s="60"/>
      <c r="G32" s="513"/>
      <c r="H32" s="513"/>
      <c r="I32" s="513"/>
      <c r="J32" s="513"/>
      <c r="K32" s="48"/>
      <c r="M32" s="726" t="s">
        <v>518</v>
      </c>
      <c r="N32" s="726"/>
      <c r="O32" s="726"/>
      <c r="P32" s="726"/>
      <c r="Q32" s="726"/>
      <c r="R32" s="726"/>
    </row>
    <row r="33" spans="2:27" ht="16.149999999999999" customHeight="1" x14ac:dyDescent="0.35">
      <c r="B33" s="141"/>
      <c r="C33" s="513" t="s">
        <v>31</v>
      </c>
      <c r="D33" s="513"/>
      <c r="E33" s="513"/>
      <c r="F33" s="60"/>
      <c r="G33" s="513"/>
      <c r="H33" s="513"/>
      <c r="I33" s="513"/>
      <c r="J33" s="513"/>
      <c r="K33" s="48"/>
      <c r="M33" s="726"/>
      <c r="N33" s="726"/>
      <c r="O33" s="726"/>
      <c r="P33" s="726"/>
      <c r="Q33" s="726"/>
      <c r="R33" s="726"/>
    </row>
    <row r="34" spans="2:27" ht="16.149999999999999" customHeight="1" x14ac:dyDescent="0.35">
      <c r="B34" s="141"/>
      <c r="C34" s="513" t="s">
        <v>32</v>
      </c>
      <c r="D34" s="513"/>
      <c r="E34" s="513"/>
      <c r="F34" s="60"/>
      <c r="G34" s="513"/>
      <c r="H34" s="513"/>
      <c r="I34" s="513"/>
      <c r="J34" s="513"/>
      <c r="K34" s="48"/>
      <c r="M34" s="726"/>
      <c r="N34" s="726"/>
      <c r="O34" s="726"/>
      <c r="P34" s="726"/>
      <c r="Q34" s="726"/>
      <c r="R34" s="726"/>
    </row>
    <row r="35" spans="2:27" ht="16.149999999999999" customHeight="1" x14ac:dyDescent="0.35">
      <c r="B35" s="141"/>
      <c r="C35" s="513" t="s">
        <v>36</v>
      </c>
      <c r="D35" s="513"/>
      <c r="E35" s="513"/>
      <c r="F35" s="60"/>
      <c r="G35" s="513"/>
      <c r="H35" s="513"/>
      <c r="I35" s="513"/>
      <c r="J35" s="513"/>
      <c r="K35" s="48"/>
      <c r="M35" s="726"/>
      <c r="N35" s="726"/>
      <c r="O35" s="726"/>
      <c r="P35" s="726"/>
      <c r="Q35" s="726"/>
      <c r="R35" s="726"/>
    </row>
    <row r="36" spans="2:27" ht="16.149999999999999" customHeight="1" x14ac:dyDescent="0.35">
      <c r="B36" s="141"/>
      <c r="C36" s="513" t="s">
        <v>33</v>
      </c>
      <c r="D36" s="513"/>
      <c r="E36" s="513"/>
      <c r="F36" s="60"/>
      <c r="G36" s="513"/>
      <c r="H36" s="513"/>
      <c r="I36" s="513"/>
      <c r="J36" s="513"/>
      <c r="K36" s="48"/>
    </row>
    <row r="37" spans="2:27" ht="16.149999999999999" customHeight="1" x14ac:dyDescent="0.35">
      <c r="B37" s="141"/>
      <c r="C37" s="513" t="s">
        <v>34</v>
      </c>
      <c r="D37" s="513"/>
      <c r="E37" s="513"/>
      <c r="F37" s="60"/>
      <c r="G37" s="513"/>
      <c r="H37" s="513"/>
      <c r="I37" s="513"/>
      <c r="J37" s="513"/>
      <c r="K37" s="48"/>
    </row>
    <row r="38" spans="2:27" ht="16.149999999999999" customHeight="1" x14ac:dyDescent="0.35">
      <c r="B38" s="141"/>
      <c r="C38" s="513" t="s">
        <v>35</v>
      </c>
      <c r="D38" s="513"/>
      <c r="E38" s="513"/>
      <c r="F38" s="60"/>
      <c r="G38" s="513"/>
      <c r="H38" s="513" t="s">
        <v>37</v>
      </c>
      <c r="I38" s="736"/>
      <c r="J38" s="737"/>
      <c r="K38" s="48"/>
    </row>
    <row r="39" spans="2:27" ht="16.149999999999999" customHeight="1" x14ac:dyDescent="0.35">
      <c r="B39" s="141"/>
      <c r="C39" s="513" t="s">
        <v>35</v>
      </c>
      <c r="D39" s="513"/>
      <c r="E39" s="513"/>
      <c r="F39" s="60"/>
      <c r="G39" s="513"/>
      <c r="H39" s="513" t="s">
        <v>37</v>
      </c>
      <c r="I39" s="736"/>
      <c r="J39" s="737"/>
      <c r="K39" s="48"/>
    </row>
    <row r="40" spans="2:27" ht="16.149999999999999" customHeight="1" x14ac:dyDescent="0.35">
      <c r="B40" s="141"/>
      <c r="C40" s="513" t="s">
        <v>35</v>
      </c>
      <c r="D40" s="513"/>
      <c r="E40" s="513"/>
      <c r="F40" s="60"/>
      <c r="G40" s="513"/>
      <c r="H40" s="513" t="s">
        <v>37</v>
      </c>
      <c r="I40" s="736"/>
      <c r="J40" s="737"/>
      <c r="K40" s="48"/>
    </row>
    <row r="41" spans="2:27" ht="16.149999999999999" customHeight="1" x14ac:dyDescent="0.35">
      <c r="B41" s="211"/>
      <c r="C41" s="514"/>
      <c r="D41" s="514"/>
      <c r="E41" s="514"/>
      <c r="F41" s="514"/>
      <c r="G41" s="514"/>
      <c r="H41" s="514"/>
      <c r="I41" s="514"/>
      <c r="J41" s="514"/>
      <c r="K41" s="88"/>
    </row>
    <row r="42" spans="2:27" ht="16.149999999999999" customHeight="1" x14ac:dyDescent="0.35"/>
    <row r="43" spans="2:27" ht="16.149999999999999" customHeight="1" x14ac:dyDescent="0.35">
      <c r="B43" s="366"/>
      <c r="C43" s="727" t="s">
        <v>397</v>
      </c>
      <c r="D43" s="727"/>
      <c r="E43" s="727"/>
      <c r="F43" s="727"/>
      <c r="G43" s="727"/>
      <c r="H43" s="727"/>
      <c r="I43" s="727"/>
      <c r="J43" s="727"/>
      <c r="K43" s="728"/>
      <c r="O43" s="729" t="s">
        <v>73</v>
      </c>
      <c r="P43" s="730"/>
      <c r="Q43" s="731"/>
    </row>
    <row r="44" spans="2:27" ht="16.149999999999999" customHeight="1" x14ac:dyDescent="0.35">
      <c r="B44" s="141"/>
      <c r="C44" s="368"/>
      <c r="D44" s="513"/>
      <c r="E44" s="513"/>
      <c r="F44" s="513"/>
      <c r="G44" s="513"/>
      <c r="H44" s="513"/>
      <c r="I44" s="513"/>
      <c r="J44" s="513"/>
      <c r="K44" s="48"/>
    </row>
    <row r="45" spans="2:27" ht="16.149999999999999" customHeight="1" x14ac:dyDescent="0.35">
      <c r="B45" s="141"/>
      <c r="C45" s="513"/>
      <c r="D45" s="513"/>
      <c r="E45" s="513"/>
      <c r="F45" s="513"/>
      <c r="G45" s="513"/>
      <c r="H45" s="513"/>
      <c r="I45" s="513"/>
      <c r="J45" s="513"/>
      <c r="K45" s="48"/>
    </row>
    <row r="46" spans="2:27" ht="16.149999999999999" customHeight="1" x14ac:dyDescent="0.35">
      <c r="B46" s="141"/>
      <c r="C46" s="513" t="s">
        <v>398</v>
      </c>
      <c r="D46" s="513"/>
      <c r="E46" s="513"/>
      <c r="F46" s="513"/>
      <c r="G46" s="151"/>
      <c r="H46" s="513"/>
      <c r="I46" s="513"/>
      <c r="J46" s="513"/>
      <c r="K46" s="48"/>
      <c r="M46" s="732" t="s">
        <v>449</v>
      </c>
      <c r="N46" s="732"/>
      <c r="O46" s="732"/>
      <c r="P46" s="732"/>
      <c r="Q46" s="732"/>
      <c r="R46" s="732"/>
      <c r="S46" s="152"/>
      <c r="T46" s="152"/>
      <c r="U46" s="152"/>
      <c r="V46" s="138"/>
      <c r="W46" s="138"/>
      <c r="X46" s="138"/>
      <c r="Y46" s="138"/>
      <c r="Z46" s="138"/>
      <c r="AA46" s="138"/>
    </row>
    <row r="47" spans="2:27" s="127" customFormat="1" ht="21.5" customHeight="1" x14ac:dyDescent="0.35">
      <c r="B47" s="367"/>
      <c r="C47" s="549" t="s">
        <v>2</v>
      </c>
      <c r="D47" s="549"/>
      <c r="E47" s="105"/>
      <c r="F47" s="549" t="s">
        <v>3</v>
      </c>
      <c r="G47" s="90"/>
      <c r="H47" s="90"/>
      <c r="I47" s="90"/>
      <c r="J47" s="90"/>
      <c r="K47" s="91"/>
      <c r="L47" s="19"/>
      <c r="M47" s="732"/>
      <c r="N47" s="732"/>
      <c r="O47" s="732"/>
      <c r="P47" s="732"/>
      <c r="Q47" s="732"/>
      <c r="R47" s="732"/>
    </row>
    <row r="48" spans="2:27" s="127" customFormat="1" ht="18" customHeight="1" x14ac:dyDescent="0.35">
      <c r="B48" s="367"/>
      <c r="C48" s="549"/>
      <c r="D48" s="549"/>
      <c r="E48" s="105"/>
      <c r="F48" s="549"/>
      <c r="G48" s="90"/>
      <c r="H48" s="90"/>
      <c r="I48" s="90"/>
      <c r="J48" s="90"/>
      <c r="K48" s="91"/>
      <c r="L48" s="19"/>
      <c r="M48" s="732"/>
      <c r="N48" s="732"/>
      <c r="O48" s="732"/>
      <c r="P48" s="732"/>
      <c r="Q48" s="732"/>
      <c r="R48" s="732"/>
    </row>
    <row r="49" spans="2:18" s="127" customFormat="1" ht="16.149999999999999" customHeight="1" x14ac:dyDescent="0.35">
      <c r="B49" s="367"/>
      <c r="C49" s="513" t="s">
        <v>86</v>
      </c>
      <c r="D49" s="513"/>
      <c r="E49" s="513"/>
      <c r="F49" s="513"/>
      <c r="G49" s="513"/>
      <c r="H49" s="90"/>
      <c r="I49" s="90"/>
      <c r="J49" s="90"/>
      <c r="K49" s="91"/>
      <c r="L49" s="19"/>
      <c r="M49" s="732"/>
      <c r="N49" s="732"/>
      <c r="O49" s="732"/>
      <c r="P49" s="732"/>
      <c r="Q49" s="732"/>
      <c r="R49" s="732"/>
    </row>
    <row r="50" spans="2:18" s="127" customFormat="1" ht="16.149999999999999" customHeight="1" x14ac:dyDescent="0.35">
      <c r="B50" s="367"/>
      <c r="C50" s="549" t="s">
        <v>2</v>
      </c>
      <c r="D50" s="549"/>
      <c r="E50" s="105"/>
      <c r="F50" s="549" t="s">
        <v>3</v>
      </c>
      <c r="G50" s="90"/>
      <c r="H50" s="90"/>
      <c r="I50" s="90"/>
      <c r="J50" s="90"/>
      <c r="K50" s="91"/>
      <c r="L50" s="19"/>
      <c r="M50" s="732"/>
      <c r="N50" s="732"/>
      <c r="O50" s="732"/>
      <c r="P50" s="732"/>
      <c r="Q50" s="732"/>
      <c r="R50" s="732"/>
    </row>
    <row r="51" spans="2:18" s="127" customFormat="1" ht="14" customHeight="1" x14ac:dyDescent="0.35">
      <c r="B51" s="367"/>
      <c r="C51" s="549"/>
      <c r="D51" s="549"/>
      <c r="E51" s="105"/>
      <c r="F51" s="549"/>
      <c r="G51" s="90"/>
      <c r="H51" s="90"/>
      <c r="I51" s="90"/>
      <c r="J51" s="90"/>
      <c r="K51" s="91"/>
      <c r="L51" s="19"/>
      <c r="M51" s="732"/>
      <c r="N51" s="732"/>
      <c r="O51" s="732"/>
      <c r="P51" s="732"/>
      <c r="Q51" s="732"/>
      <c r="R51" s="732"/>
    </row>
    <row r="52" spans="2:18" s="127" customFormat="1" ht="16.149999999999999" customHeight="1" x14ac:dyDescent="0.35">
      <c r="B52" s="367"/>
      <c r="C52" s="513" t="s">
        <v>87</v>
      </c>
      <c r="D52" s="513"/>
      <c r="E52" s="513"/>
      <c r="F52" s="513"/>
      <c r="G52" s="513"/>
      <c r="H52" s="90"/>
      <c r="I52" s="90"/>
      <c r="J52" s="90"/>
      <c r="K52" s="91"/>
      <c r="L52" s="19"/>
      <c r="M52" s="732"/>
      <c r="N52" s="732"/>
      <c r="O52" s="732"/>
      <c r="P52" s="732"/>
      <c r="Q52" s="732"/>
      <c r="R52" s="732"/>
    </row>
    <row r="53" spans="2:18" s="127" customFormat="1" ht="24" customHeight="1" x14ac:dyDescent="0.35">
      <c r="B53" s="367"/>
      <c r="C53" s="549" t="s">
        <v>2</v>
      </c>
      <c r="D53" s="549"/>
      <c r="E53" s="105"/>
      <c r="F53" s="549" t="s">
        <v>3</v>
      </c>
      <c r="G53" s="90"/>
      <c r="H53" s="90"/>
      <c r="I53" s="90"/>
      <c r="J53" s="90"/>
      <c r="K53" s="91"/>
      <c r="L53" s="19"/>
      <c r="M53" s="732"/>
      <c r="N53" s="732"/>
      <c r="O53" s="732"/>
      <c r="P53" s="732"/>
      <c r="Q53" s="732"/>
      <c r="R53" s="732"/>
    </row>
    <row r="54" spans="2:18" ht="18.5" customHeight="1" x14ac:dyDescent="0.35">
      <c r="B54" s="141"/>
      <c r="C54" s="513"/>
      <c r="D54" s="513"/>
      <c r="E54" s="513"/>
      <c r="F54" s="513"/>
      <c r="G54" s="513"/>
      <c r="H54" s="513"/>
      <c r="I54" s="513"/>
      <c r="J54" s="513"/>
      <c r="K54" s="48"/>
      <c r="M54" s="103"/>
    </row>
    <row r="55" spans="2:18" ht="16.149999999999999" customHeight="1" x14ac:dyDescent="0.35">
      <c r="B55" s="141"/>
      <c r="C55" s="513"/>
      <c r="D55" s="513"/>
      <c r="E55" s="513"/>
      <c r="F55" s="513"/>
      <c r="G55" s="513"/>
      <c r="H55" s="513"/>
      <c r="I55" s="513"/>
      <c r="J55" s="513"/>
      <c r="K55" s="48"/>
      <c r="M55" s="593" t="s">
        <v>90</v>
      </c>
      <c r="N55" s="593"/>
      <c r="O55" s="593"/>
      <c r="P55" s="593"/>
      <c r="Q55" s="593"/>
      <c r="R55" s="593"/>
    </row>
    <row r="56" spans="2:18" ht="16.149999999999999" customHeight="1" x14ac:dyDescent="0.35">
      <c r="B56" s="141"/>
      <c r="C56" s="513" t="s">
        <v>20</v>
      </c>
      <c r="D56" s="513"/>
      <c r="E56" s="599"/>
      <c r="F56" s="600"/>
      <c r="G56" s="600"/>
      <c r="H56" s="600"/>
      <c r="I56" s="600"/>
      <c r="J56" s="601"/>
      <c r="K56" s="48"/>
      <c r="M56" s="593"/>
      <c r="N56" s="593"/>
      <c r="O56" s="593"/>
      <c r="P56" s="593"/>
      <c r="Q56" s="593"/>
      <c r="R56" s="593"/>
    </row>
    <row r="57" spans="2:18" ht="16.149999999999999" customHeight="1" x14ac:dyDescent="0.35">
      <c r="B57" s="141"/>
      <c r="C57" s="513"/>
      <c r="D57" s="513"/>
      <c r="E57" s="513"/>
      <c r="F57" s="513"/>
      <c r="G57" s="513"/>
      <c r="H57" s="513"/>
      <c r="I57" s="513"/>
      <c r="J57" s="513"/>
      <c r="K57" s="48"/>
    </row>
    <row r="58" spans="2:18" ht="16.149999999999999" customHeight="1" x14ac:dyDescent="0.35">
      <c r="B58" s="141"/>
      <c r="C58" s="513" t="s">
        <v>21</v>
      </c>
      <c r="D58" s="513"/>
      <c r="E58" s="599"/>
      <c r="F58" s="600"/>
      <c r="G58" s="600"/>
      <c r="H58" s="600"/>
      <c r="I58" s="600"/>
      <c r="J58" s="601"/>
      <c r="K58" s="48"/>
      <c r="M58" s="593" t="s">
        <v>38</v>
      </c>
      <c r="N58" s="593"/>
      <c r="O58" s="593"/>
      <c r="P58" s="593"/>
      <c r="Q58" s="593"/>
      <c r="R58" s="593"/>
    </row>
    <row r="59" spans="2:18" ht="16.149999999999999" customHeight="1" x14ac:dyDescent="0.35">
      <c r="B59" s="141"/>
      <c r="C59" s="513"/>
      <c r="D59" s="513"/>
      <c r="E59" s="513"/>
      <c r="F59" s="513"/>
      <c r="G59" s="513"/>
      <c r="H59" s="513"/>
      <c r="I59" s="513"/>
      <c r="J59" s="513"/>
      <c r="K59" s="48"/>
      <c r="M59" s="593"/>
      <c r="N59" s="593"/>
      <c r="O59" s="593"/>
      <c r="P59" s="593"/>
      <c r="Q59" s="593"/>
      <c r="R59" s="593"/>
    </row>
    <row r="60" spans="2:18" ht="16.149999999999999" customHeight="1" x14ac:dyDescent="0.35">
      <c r="B60" s="141"/>
      <c r="C60" s="513" t="s">
        <v>207</v>
      </c>
      <c r="D60" s="513"/>
      <c r="E60" s="513"/>
      <c r="F60" s="513"/>
      <c r="G60" s="513"/>
      <c r="H60" s="513"/>
      <c r="I60" s="513"/>
      <c r="J60" s="513"/>
      <c r="K60" s="48"/>
    </row>
    <row r="61" spans="2:18" ht="16.149999999999999" customHeight="1" x14ac:dyDescent="0.35">
      <c r="B61" s="141"/>
      <c r="C61" s="733"/>
      <c r="D61" s="734"/>
      <c r="E61" s="734"/>
      <c r="F61" s="735"/>
      <c r="G61" s="513"/>
      <c r="H61" s="513"/>
      <c r="I61" s="513"/>
      <c r="J61" s="513"/>
      <c r="K61" s="48"/>
      <c r="M61" s="456" t="s">
        <v>392</v>
      </c>
      <c r="N61" s="32"/>
      <c r="O61" s="32"/>
      <c r="P61" s="32"/>
      <c r="Q61" s="32"/>
      <c r="R61" s="32"/>
    </row>
    <row r="62" spans="2:18" ht="16.149999999999999" customHeight="1" x14ac:dyDescent="0.35">
      <c r="B62" s="141"/>
      <c r="C62" s="513"/>
      <c r="D62" s="513"/>
      <c r="E62" s="513"/>
      <c r="F62" s="513"/>
      <c r="G62" s="513"/>
      <c r="H62" s="513"/>
      <c r="I62" s="513"/>
      <c r="J62" s="513"/>
      <c r="K62" s="48"/>
    </row>
    <row r="63" spans="2:18" ht="16.149999999999999" customHeight="1" x14ac:dyDescent="0.35">
      <c r="B63" s="141"/>
      <c r="C63" s="513"/>
      <c r="D63" s="513"/>
      <c r="E63" s="513"/>
      <c r="F63" s="513"/>
      <c r="G63" s="513"/>
      <c r="H63" s="513"/>
      <c r="I63" s="513"/>
      <c r="J63" s="513"/>
      <c r="K63" s="48"/>
    </row>
    <row r="64" spans="2:18" ht="24.75" customHeight="1" x14ac:dyDescent="0.35">
      <c r="B64" s="141"/>
      <c r="C64" s="513" t="s">
        <v>88</v>
      </c>
      <c r="D64" s="513"/>
      <c r="E64" s="513"/>
      <c r="F64" s="513"/>
      <c r="G64" s="513"/>
      <c r="H64" s="513"/>
      <c r="I64" s="513" t="str">
        <f>"500 merkkiä 
("&amp;TEXT(LEN(C65),"0")&amp;" käytetty)"</f>
        <v>500 merkkiä 
(0 käytetty)</v>
      </c>
      <c r="J64" s="513"/>
      <c r="K64" s="48"/>
    </row>
    <row r="65" spans="2:18" ht="66.5" customHeight="1" x14ac:dyDescent="0.35">
      <c r="B65" s="141"/>
      <c r="C65" s="599"/>
      <c r="D65" s="600"/>
      <c r="E65" s="600"/>
      <c r="F65" s="600"/>
      <c r="G65" s="600"/>
      <c r="H65" s="600"/>
      <c r="I65" s="600"/>
      <c r="J65" s="600"/>
      <c r="K65" s="601"/>
      <c r="M65" s="592" t="s">
        <v>393</v>
      </c>
      <c r="N65" s="592"/>
      <c r="O65" s="592"/>
      <c r="P65" s="592"/>
      <c r="Q65" s="592"/>
      <c r="R65" s="592"/>
    </row>
    <row r="66" spans="2:18" ht="19.5" customHeight="1" x14ac:dyDescent="0.35">
      <c r="B66" s="141"/>
      <c r="C66" s="513"/>
      <c r="D66" s="513"/>
      <c r="E66" s="513"/>
      <c r="F66" s="513"/>
      <c r="G66" s="513"/>
      <c r="H66" s="513"/>
      <c r="I66" s="513"/>
      <c r="J66" s="513"/>
      <c r="K66" s="48"/>
    </row>
    <row r="67" spans="2:18" ht="20" customHeight="1" x14ac:dyDescent="0.35">
      <c r="B67" s="141"/>
      <c r="C67" s="513" t="s">
        <v>22</v>
      </c>
      <c r="D67" s="513"/>
      <c r="E67" s="513"/>
      <c r="F67" s="513"/>
      <c r="G67" s="513"/>
      <c r="H67" s="513"/>
      <c r="I67" s="513" t="str">
        <f>"500 merkkiä 
("&amp;TEXT(LEN(C68),"0")&amp;" käytetty)"</f>
        <v>500 merkkiä 
(0 käytetty)</v>
      </c>
      <c r="J67" s="513"/>
      <c r="K67" s="48"/>
    </row>
    <row r="68" spans="2:18" ht="61.5" customHeight="1" x14ac:dyDescent="0.35">
      <c r="B68" s="141"/>
      <c r="C68" s="599"/>
      <c r="D68" s="600"/>
      <c r="E68" s="600"/>
      <c r="F68" s="600"/>
      <c r="G68" s="600"/>
      <c r="H68" s="600"/>
      <c r="I68" s="600"/>
      <c r="J68" s="600"/>
      <c r="K68" s="601"/>
      <c r="M68" s="592" t="s">
        <v>39</v>
      </c>
      <c r="N68" s="592"/>
      <c r="O68" s="592"/>
      <c r="P68" s="592"/>
      <c r="Q68" s="592"/>
      <c r="R68" s="592"/>
    </row>
    <row r="69" spans="2:18" ht="16.149999999999999" customHeight="1" x14ac:dyDescent="0.35">
      <c r="B69" s="141"/>
      <c r="C69" s="513"/>
      <c r="D69" s="513"/>
      <c r="E69" s="513"/>
      <c r="F69" s="513"/>
      <c r="G69" s="513"/>
      <c r="H69" s="513"/>
      <c r="I69" s="513"/>
      <c r="J69" s="513"/>
      <c r="K69" s="48"/>
    </row>
    <row r="70" spans="2:18" ht="15.5" customHeight="1" x14ac:dyDescent="0.35">
      <c r="B70" s="141"/>
      <c r="C70" s="513" t="s">
        <v>492</v>
      </c>
      <c r="D70" s="513"/>
      <c r="E70" s="513"/>
      <c r="F70" s="513"/>
      <c r="G70" s="513"/>
      <c r="H70" s="513"/>
      <c r="I70" s="513"/>
      <c r="J70" s="513"/>
      <c r="K70" s="48"/>
      <c r="M70" s="138"/>
      <c r="N70" s="138"/>
      <c r="O70" s="138"/>
      <c r="P70" s="138"/>
      <c r="Q70" s="138"/>
    </row>
    <row r="71" spans="2:18" ht="15.5" customHeight="1" x14ac:dyDescent="0.35">
      <c r="B71" s="141"/>
      <c r="C71" s="513" t="s">
        <v>89</v>
      </c>
      <c r="D71" s="513"/>
      <c r="E71" s="513"/>
      <c r="F71" s="513"/>
      <c r="G71" s="513"/>
      <c r="H71" s="513"/>
      <c r="I71" s="513"/>
      <c r="J71" s="513"/>
      <c r="K71" s="48"/>
      <c r="M71" s="726" t="s">
        <v>518</v>
      </c>
      <c r="N71" s="726"/>
      <c r="O71" s="726"/>
      <c r="P71" s="726"/>
      <c r="Q71" s="726"/>
      <c r="R71" s="726"/>
    </row>
    <row r="72" spans="2:18" ht="15.5" customHeight="1" x14ac:dyDescent="0.35">
      <c r="B72" s="141"/>
      <c r="C72" s="513" t="s">
        <v>31</v>
      </c>
      <c r="D72" s="513"/>
      <c r="E72" s="513"/>
      <c r="F72" s="513"/>
      <c r="G72" s="513"/>
      <c r="H72" s="513"/>
      <c r="I72" s="513"/>
      <c r="J72" s="513"/>
      <c r="K72" s="48"/>
      <c r="M72" s="726"/>
      <c r="N72" s="726"/>
      <c r="O72" s="726"/>
      <c r="P72" s="726"/>
      <c r="Q72" s="726"/>
      <c r="R72" s="726"/>
    </row>
    <row r="73" spans="2:18" ht="15.5" customHeight="1" x14ac:dyDescent="0.35">
      <c r="B73" s="141"/>
      <c r="C73" s="513" t="s">
        <v>32</v>
      </c>
      <c r="D73" s="513"/>
      <c r="E73" s="513"/>
      <c r="F73" s="513"/>
      <c r="G73" s="513"/>
      <c r="H73" s="513"/>
      <c r="I73" s="513"/>
      <c r="J73" s="513"/>
      <c r="K73" s="48"/>
      <c r="M73" s="726"/>
      <c r="N73" s="726"/>
      <c r="O73" s="726"/>
      <c r="P73" s="726"/>
      <c r="Q73" s="726"/>
      <c r="R73" s="726"/>
    </row>
    <row r="74" spans="2:18" ht="15.5" customHeight="1" x14ac:dyDescent="0.35">
      <c r="B74" s="141"/>
      <c r="C74" s="513" t="s">
        <v>36</v>
      </c>
      <c r="D74" s="513"/>
      <c r="E74" s="513"/>
      <c r="F74" s="513"/>
      <c r="G74" s="513"/>
      <c r="H74" s="513"/>
      <c r="I74" s="513"/>
      <c r="J74" s="513"/>
      <c r="K74" s="48"/>
      <c r="M74" s="726"/>
      <c r="N74" s="726"/>
      <c r="O74" s="726"/>
      <c r="P74" s="726"/>
      <c r="Q74" s="726"/>
      <c r="R74" s="726"/>
    </row>
    <row r="75" spans="2:18" ht="15.5" customHeight="1" x14ac:dyDescent="0.35">
      <c r="B75" s="141"/>
      <c r="C75" s="513" t="s">
        <v>33</v>
      </c>
      <c r="D75" s="513"/>
      <c r="E75" s="513"/>
      <c r="F75" s="513"/>
      <c r="G75" s="513"/>
      <c r="H75" s="513"/>
      <c r="I75" s="513"/>
      <c r="J75" s="513"/>
      <c r="K75" s="48"/>
    </row>
    <row r="76" spans="2:18" ht="15.5" customHeight="1" x14ac:dyDescent="0.35">
      <c r="B76" s="141"/>
      <c r="C76" s="513" t="s">
        <v>34</v>
      </c>
      <c r="D76" s="513"/>
      <c r="E76" s="513"/>
      <c r="F76" s="513"/>
      <c r="G76" s="513"/>
      <c r="H76" s="513"/>
      <c r="I76" s="513"/>
      <c r="J76" s="513"/>
      <c r="K76" s="48"/>
    </row>
    <row r="77" spans="2:18" ht="15.5" customHeight="1" x14ac:dyDescent="0.35">
      <c r="B77" s="141"/>
      <c r="C77" s="513" t="s">
        <v>35</v>
      </c>
      <c r="D77" s="513"/>
      <c r="E77" s="513"/>
      <c r="F77" s="513"/>
      <c r="G77" s="513"/>
      <c r="H77" s="513" t="s">
        <v>37</v>
      </c>
      <c r="I77" s="736"/>
      <c r="J77" s="737"/>
      <c r="K77" s="48"/>
    </row>
    <row r="78" spans="2:18" ht="15.5" customHeight="1" x14ac:dyDescent="0.35">
      <c r="B78" s="141"/>
      <c r="C78" s="513" t="s">
        <v>35</v>
      </c>
      <c r="D78" s="513"/>
      <c r="E78" s="513"/>
      <c r="F78" s="513"/>
      <c r="G78" s="513"/>
      <c r="H78" s="513" t="s">
        <v>37</v>
      </c>
      <c r="I78" s="736"/>
      <c r="J78" s="737"/>
      <c r="K78" s="48"/>
    </row>
    <row r="79" spans="2:18" ht="15.5" customHeight="1" x14ac:dyDescent="0.35">
      <c r="B79" s="141"/>
      <c r="C79" s="513" t="s">
        <v>35</v>
      </c>
      <c r="D79" s="513"/>
      <c r="E79" s="513"/>
      <c r="F79" s="513"/>
      <c r="G79" s="513"/>
      <c r="H79" s="513" t="s">
        <v>37</v>
      </c>
      <c r="I79" s="736"/>
      <c r="J79" s="737"/>
      <c r="K79" s="48"/>
    </row>
    <row r="80" spans="2:18" ht="15.5" customHeight="1" x14ac:dyDescent="0.35">
      <c r="B80" s="211"/>
      <c r="C80" s="514"/>
      <c r="D80" s="514"/>
      <c r="E80" s="514"/>
      <c r="F80" s="514"/>
      <c r="G80" s="514"/>
      <c r="H80" s="514"/>
      <c r="I80" s="514"/>
      <c r="J80" s="514"/>
      <c r="K80" s="88"/>
    </row>
    <row r="81" spans="2:27" ht="15.5" customHeight="1" x14ac:dyDescent="0.35"/>
    <row r="82" spans="2:27" ht="15.5" customHeight="1" x14ac:dyDescent="0.35">
      <c r="B82" s="366"/>
      <c r="C82" s="727" t="s">
        <v>399</v>
      </c>
      <c r="D82" s="727"/>
      <c r="E82" s="727"/>
      <c r="F82" s="727"/>
      <c r="G82" s="727"/>
      <c r="H82" s="727"/>
      <c r="I82" s="727"/>
      <c r="J82" s="727"/>
      <c r="K82" s="728"/>
      <c r="O82" s="729" t="s">
        <v>73</v>
      </c>
      <c r="P82" s="730"/>
      <c r="Q82" s="731"/>
    </row>
    <row r="83" spans="2:27" ht="15.5" customHeight="1" x14ac:dyDescent="0.35">
      <c r="B83" s="141"/>
      <c r="C83" s="368"/>
      <c r="D83" s="513"/>
      <c r="E83" s="513"/>
      <c r="F83" s="513"/>
      <c r="G83" s="513"/>
      <c r="H83" s="513"/>
      <c r="I83" s="513"/>
      <c r="J83" s="513"/>
      <c r="K83" s="48"/>
    </row>
    <row r="84" spans="2:27" ht="15.5" customHeight="1" x14ac:dyDescent="0.35">
      <c r="B84" s="141"/>
      <c r="C84" s="513"/>
      <c r="D84" s="513"/>
      <c r="E84" s="513"/>
      <c r="F84" s="513"/>
      <c r="G84" s="513"/>
      <c r="H84" s="513"/>
      <c r="I84" s="513"/>
      <c r="J84" s="513"/>
      <c r="K84" s="48"/>
    </row>
    <row r="85" spans="2:27" ht="15.5" customHeight="1" x14ac:dyDescent="0.35">
      <c r="B85" s="141"/>
      <c r="C85" s="513" t="s">
        <v>398</v>
      </c>
      <c r="D85" s="513"/>
      <c r="E85" s="513"/>
      <c r="F85" s="513"/>
      <c r="G85" s="151"/>
      <c r="H85" s="513"/>
      <c r="I85" s="513"/>
      <c r="J85" s="513"/>
      <c r="K85" s="48"/>
      <c r="M85" s="732" t="s">
        <v>450</v>
      </c>
      <c r="N85" s="732"/>
      <c r="O85" s="732"/>
      <c r="P85" s="732"/>
      <c r="Q85" s="732"/>
      <c r="R85" s="732"/>
      <c r="S85" s="152"/>
      <c r="T85" s="152"/>
      <c r="U85" s="152"/>
      <c r="V85" s="138"/>
      <c r="W85" s="138"/>
      <c r="X85" s="138"/>
      <c r="Y85" s="138"/>
      <c r="Z85" s="138"/>
      <c r="AA85" s="138"/>
    </row>
    <row r="86" spans="2:27" s="127" customFormat="1" ht="15.5" customHeight="1" x14ac:dyDescent="0.35">
      <c r="B86" s="367"/>
      <c r="C86" s="549" t="s">
        <v>2</v>
      </c>
      <c r="D86" s="549"/>
      <c r="E86" s="105"/>
      <c r="F86" s="549" t="s">
        <v>3</v>
      </c>
      <c r="G86" s="90"/>
      <c r="H86" s="90"/>
      <c r="I86" s="90"/>
      <c r="J86" s="90"/>
      <c r="K86" s="91"/>
      <c r="L86" s="19"/>
      <c r="M86" s="732"/>
      <c r="N86" s="732"/>
      <c r="O86" s="732"/>
      <c r="P86" s="732"/>
      <c r="Q86" s="732"/>
      <c r="R86" s="732"/>
    </row>
    <row r="87" spans="2:27" s="127" customFormat="1" ht="15.5" customHeight="1" x14ac:dyDescent="0.35">
      <c r="B87" s="367"/>
      <c r="C87" s="549"/>
      <c r="D87" s="549"/>
      <c r="E87" s="105"/>
      <c r="F87" s="549"/>
      <c r="G87" s="90"/>
      <c r="H87" s="90"/>
      <c r="I87" s="90"/>
      <c r="J87" s="90"/>
      <c r="K87" s="91"/>
      <c r="L87" s="19"/>
      <c r="M87" s="732"/>
      <c r="N87" s="732"/>
      <c r="O87" s="732"/>
      <c r="P87" s="732"/>
      <c r="Q87" s="732"/>
      <c r="R87" s="732"/>
    </row>
    <row r="88" spans="2:27" s="127" customFormat="1" ht="15.5" customHeight="1" x14ac:dyDescent="0.35">
      <c r="B88" s="367"/>
      <c r="C88" s="513" t="s">
        <v>86</v>
      </c>
      <c r="D88" s="513"/>
      <c r="E88" s="513"/>
      <c r="F88" s="513"/>
      <c r="G88" s="513"/>
      <c r="H88" s="90"/>
      <c r="I88" s="90"/>
      <c r="J88" s="90"/>
      <c r="K88" s="91"/>
      <c r="L88" s="19"/>
      <c r="M88" s="732"/>
      <c r="N88" s="732"/>
      <c r="O88" s="732"/>
      <c r="P88" s="732"/>
      <c r="Q88" s="732"/>
      <c r="R88" s="732"/>
    </row>
    <row r="89" spans="2:27" s="127" customFormat="1" ht="15.5" customHeight="1" x14ac:dyDescent="0.35">
      <c r="B89" s="367"/>
      <c r="C89" s="549" t="s">
        <v>2</v>
      </c>
      <c r="D89" s="549"/>
      <c r="E89" s="105"/>
      <c r="F89" s="549" t="s">
        <v>3</v>
      </c>
      <c r="G89" s="90"/>
      <c r="H89" s="90"/>
      <c r="I89" s="90"/>
      <c r="J89" s="90"/>
      <c r="K89" s="91"/>
      <c r="L89" s="19"/>
      <c r="M89" s="732"/>
      <c r="N89" s="732"/>
      <c r="O89" s="732"/>
      <c r="P89" s="732"/>
      <c r="Q89" s="732"/>
      <c r="R89" s="732"/>
    </row>
    <row r="90" spans="2:27" s="127" customFormat="1" ht="15.5" customHeight="1" x14ac:dyDescent="0.35">
      <c r="B90" s="367"/>
      <c r="C90" s="549"/>
      <c r="D90" s="549"/>
      <c r="E90" s="105"/>
      <c r="F90" s="549"/>
      <c r="G90" s="90"/>
      <c r="H90" s="90"/>
      <c r="I90" s="90"/>
      <c r="J90" s="90"/>
      <c r="K90" s="91"/>
      <c r="L90" s="19"/>
      <c r="M90" s="732"/>
      <c r="N90" s="732"/>
      <c r="O90" s="732"/>
      <c r="P90" s="732"/>
      <c r="Q90" s="732"/>
      <c r="R90" s="732"/>
    </row>
    <row r="91" spans="2:27" s="127" customFormat="1" ht="15.5" customHeight="1" x14ac:dyDescent="0.35">
      <c r="B91" s="367"/>
      <c r="C91" s="513" t="s">
        <v>87</v>
      </c>
      <c r="D91" s="513"/>
      <c r="E91" s="513"/>
      <c r="F91" s="513"/>
      <c r="G91" s="513"/>
      <c r="H91" s="90"/>
      <c r="I91" s="90"/>
      <c r="J91" s="90"/>
      <c r="K91" s="91"/>
      <c r="L91" s="19"/>
      <c r="M91" s="732"/>
      <c r="N91" s="732"/>
      <c r="O91" s="732"/>
      <c r="P91" s="732"/>
      <c r="Q91" s="732"/>
      <c r="R91" s="732"/>
    </row>
    <row r="92" spans="2:27" s="127" customFormat="1" ht="15.5" customHeight="1" x14ac:dyDescent="0.35">
      <c r="B92" s="367"/>
      <c r="C92" s="549" t="s">
        <v>2</v>
      </c>
      <c r="D92" s="549"/>
      <c r="E92" s="105"/>
      <c r="F92" s="549" t="s">
        <v>3</v>
      </c>
      <c r="G92" s="90"/>
      <c r="H92" s="90"/>
      <c r="I92" s="90"/>
      <c r="J92" s="90"/>
      <c r="K92" s="91"/>
      <c r="L92" s="19"/>
      <c r="M92" s="732"/>
      <c r="N92" s="732"/>
      <c r="O92" s="732"/>
      <c r="P92" s="732"/>
      <c r="Q92" s="732"/>
      <c r="R92" s="732"/>
    </row>
    <row r="93" spans="2:27" ht="15.5" customHeight="1" x14ac:dyDescent="0.35">
      <c r="B93" s="141"/>
      <c r="C93" s="513"/>
      <c r="D93" s="513"/>
      <c r="E93" s="513"/>
      <c r="F93" s="513"/>
      <c r="G93" s="513"/>
      <c r="H93" s="513"/>
      <c r="I93" s="513"/>
      <c r="J93" s="513"/>
      <c r="K93" s="48"/>
      <c r="M93" s="103"/>
    </row>
    <row r="94" spans="2:27" ht="15.5" customHeight="1" x14ac:dyDescent="0.35">
      <c r="B94" s="141"/>
      <c r="C94" s="513"/>
      <c r="D94" s="513"/>
      <c r="E94" s="513"/>
      <c r="F94" s="513"/>
      <c r="G94" s="513"/>
      <c r="H94" s="513"/>
      <c r="I94" s="513"/>
      <c r="J94" s="513"/>
      <c r="K94" s="48"/>
      <c r="M94" s="593" t="s">
        <v>90</v>
      </c>
      <c r="N94" s="593"/>
      <c r="O94" s="593"/>
      <c r="P94" s="593"/>
      <c r="Q94" s="593"/>
      <c r="R94" s="593"/>
    </row>
    <row r="95" spans="2:27" ht="15.5" customHeight="1" x14ac:dyDescent="0.35">
      <c r="B95" s="141"/>
      <c r="C95" s="513" t="s">
        <v>20</v>
      </c>
      <c r="D95" s="513"/>
      <c r="E95" s="599"/>
      <c r="F95" s="600"/>
      <c r="G95" s="600"/>
      <c r="H95" s="600"/>
      <c r="I95" s="600"/>
      <c r="J95" s="601"/>
      <c r="K95" s="48"/>
      <c r="M95" s="593"/>
      <c r="N95" s="593"/>
      <c r="O95" s="593"/>
      <c r="P95" s="593"/>
      <c r="Q95" s="593"/>
      <c r="R95" s="593"/>
    </row>
    <row r="96" spans="2:27" ht="15.5" customHeight="1" x14ac:dyDescent="0.35">
      <c r="B96" s="141"/>
      <c r="C96" s="513"/>
      <c r="D96" s="513"/>
      <c r="E96" s="513"/>
      <c r="F96" s="513"/>
      <c r="G96" s="513"/>
      <c r="H96" s="513"/>
      <c r="I96" s="513"/>
      <c r="J96" s="513"/>
      <c r="K96" s="48"/>
    </row>
    <row r="97" spans="2:18" ht="15.5" customHeight="1" x14ac:dyDescent="0.35">
      <c r="B97" s="141"/>
      <c r="C97" s="513" t="s">
        <v>21</v>
      </c>
      <c r="D97" s="513"/>
      <c r="E97" s="599"/>
      <c r="F97" s="600"/>
      <c r="G97" s="600"/>
      <c r="H97" s="600"/>
      <c r="I97" s="600"/>
      <c r="J97" s="601"/>
      <c r="K97" s="48"/>
      <c r="M97" s="593" t="s">
        <v>38</v>
      </c>
      <c r="N97" s="593"/>
      <c r="O97" s="593"/>
      <c r="P97" s="593"/>
      <c r="Q97" s="593"/>
      <c r="R97" s="593"/>
    </row>
    <row r="98" spans="2:18" ht="15.5" customHeight="1" x14ac:dyDescent="0.35">
      <c r="B98" s="141"/>
      <c r="C98" s="513"/>
      <c r="D98" s="513"/>
      <c r="E98" s="513"/>
      <c r="F98" s="513"/>
      <c r="G98" s="513"/>
      <c r="H98" s="513"/>
      <c r="I98" s="513"/>
      <c r="J98" s="513"/>
      <c r="K98" s="48"/>
      <c r="M98" s="593"/>
      <c r="N98" s="593"/>
      <c r="O98" s="593"/>
      <c r="P98" s="593"/>
      <c r="Q98" s="593"/>
      <c r="R98" s="593"/>
    </row>
    <row r="99" spans="2:18" ht="15.5" customHeight="1" x14ac:dyDescent="0.35">
      <c r="B99" s="141"/>
      <c r="C99" s="513" t="s">
        <v>207</v>
      </c>
      <c r="D99" s="513"/>
      <c r="E99" s="513"/>
      <c r="F99" s="513"/>
      <c r="G99" s="513"/>
      <c r="H99" s="513"/>
      <c r="I99" s="513"/>
      <c r="J99" s="513"/>
      <c r="K99" s="48"/>
    </row>
    <row r="100" spans="2:18" ht="15.5" customHeight="1" x14ac:dyDescent="0.35">
      <c r="B100" s="141"/>
      <c r="C100" s="733"/>
      <c r="D100" s="734"/>
      <c r="E100" s="734"/>
      <c r="F100" s="735"/>
      <c r="G100" s="513"/>
      <c r="H100" s="513"/>
      <c r="I100" s="513"/>
      <c r="J100" s="513"/>
      <c r="K100" s="48"/>
      <c r="M100" s="456" t="s">
        <v>394</v>
      </c>
      <c r="N100" s="456"/>
      <c r="O100" s="456"/>
      <c r="P100" s="456"/>
      <c r="Q100" s="456"/>
      <c r="R100" s="456"/>
    </row>
    <row r="101" spans="2:18" ht="15.5" customHeight="1" x14ac:dyDescent="0.35">
      <c r="B101" s="141"/>
      <c r="C101" s="513"/>
      <c r="D101" s="513"/>
      <c r="E101" s="513"/>
      <c r="F101" s="513"/>
      <c r="G101" s="513"/>
      <c r="H101" s="513"/>
      <c r="I101" s="513"/>
      <c r="J101" s="513"/>
      <c r="K101" s="48"/>
    </row>
    <row r="102" spans="2:18" ht="15.5" customHeight="1" x14ac:dyDescent="0.35">
      <c r="B102" s="141"/>
      <c r="C102" s="513"/>
      <c r="D102" s="513"/>
      <c r="E102" s="513"/>
      <c r="F102" s="513"/>
      <c r="G102" s="513"/>
      <c r="H102" s="513"/>
      <c r="I102" s="513"/>
      <c r="J102" s="513"/>
      <c r="K102" s="48"/>
    </row>
    <row r="103" spans="2:18" ht="15.5" customHeight="1" x14ac:dyDescent="0.35">
      <c r="B103" s="141"/>
      <c r="C103" s="513" t="s">
        <v>88</v>
      </c>
      <c r="D103" s="513"/>
      <c r="E103" s="513"/>
      <c r="F103" s="513"/>
      <c r="G103" s="513"/>
      <c r="H103" s="513"/>
      <c r="I103" s="513" t="str">
        <f>"500 merkkiä 
("&amp;TEXT(LEN(C104),"0")&amp;" käytetty)"</f>
        <v>500 merkkiä 
(0 käytetty)</v>
      </c>
      <c r="J103" s="513"/>
      <c r="K103" s="48"/>
    </row>
    <row r="104" spans="2:18" ht="56.5" customHeight="1" x14ac:dyDescent="0.35">
      <c r="B104" s="141"/>
      <c r="C104" s="599"/>
      <c r="D104" s="600"/>
      <c r="E104" s="600"/>
      <c r="F104" s="600"/>
      <c r="G104" s="600"/>
      <c r="H104" s="600"/>
      <c r="I104" s="600"/>
      <c r="J104" s="600"/>
      <c r="K104" s="601"/>
      <c r="M104" s="592" t="s">
        <v>393</v>
      </c>
      <c r="N104" s="592"/>
      <c r="O104" s="592"/>
      <c r="P104" s="592"/>
      <c r="Q104" s="592"/>
      <c r="R104" s="592"/>
    </row>
    <row r="105" spans="2:18" ht="15.5" customHeight="1" x14ac:dyDescent="0.35">
      <c r="B105" s="141"/>
      <c r="C105" s="513"/>
      <c r="D105" s="513"/>
      <c r="E105" s="513"/>
      <c r="F105" s="513"/>
      <c r="G105" s="513"/>
      <c r="H105" s="513"/>
      <c r="I105" s="513"/>
      <c r="J105" s="513"/>
      <c r="K105" s="48"/>
    </row>
    <row r="106" spans="2:18" ht="15.5" customHeight="1" x14ac:dyDescent="0.35">
      <c r="B106" s="141"/>
      <c r="C106" s="513" t="s">
        <v>22</v>
      </c>
      <c r="D106" s="513"/>
      <c r="E106" s="513"/>
      <c r="F106" s="513"/>
      <c r="G106" s="513"/>
      <c r="H106" s="513"/>
      <c r="I106" s="513" t="str">
        <f>"500 merkkiä 
("&amp;TEXT(LEN(C107),"0")&amp;" käytetty)"</f>
        <v>500 merkkiä 
(0 käytetty)</v>
      </c>
      <c r="J106" s="513"/>
      <c r="K106" s="48"/>
    </row>
    <row r="107" spans="2:18" ht="57.5" customHeight="1" x14ac:dyDescent="0.35">
      <c r="B107" s="141"/>
      <c r="C107" s="599"/>
      <c r="D107" s="600"/>
      <c r="E107" s="600"/>
      <c r="F107" s="600"/>
      <c r="G107" s="600"/>
      <c r="H107" s="600"/>
      <c r="I107" s="600"/>
      <c r="J107" s="600"/>
      <c r="K107" s="601"/>
      <c r="M107" s="592" t="s">
        <v>39</v>
      </c>
      <c r="N107" s="592"/>
      <c r="O107" s="592"/>
      <c r="P107" s="592"/>
      <c r="Q107" s="592"/>
      <c r="R107" s="592"/>
    </row>
    <row r="108" spans="2:18" ht="15.5" customHeight="1" x14ac:dyDescent="0.35">
      <c r="B108" s="141"/>
      <c r="C108" s="513"/>
      <c r="D108" s="513"/>
      <c r="E108" s="513"/>
      <c r="F108" s="513"/>
      <c r="G108" s="513"/>
      <c r="H108" s="513"/>
      <c r="I108" s="513"/>
      <c r="J108" s="513"/>
      <c r="K108" s="48"/>
    </row>
    <row r="109" spans="2:18" x14ac:dyDescent="0.35">
      <c r="B109" s="141"/>
      <c r="C109" s="550"/>
      <c r="D109" s="550"/>
      <c r="E109" s="154"/>
      <c r="F109" s="550"/>
      <c r="G109" s="26"/>
      <c r="H109" s="26"/>
      <c r="I109" s="26"/>
      <c r="J109" s="26"/>
      <c r="K109" s="508"/>
    </row>
    <row r="110" spans="2:18" ht="16.149999999999999" customHeight="1" x14ac:dyDescent="0.35">
      <c r="B110" s="141"/>
      <c r="C110" s="513" t="s">
        <v>492</v>
      </c>
      <c r="D110" s="513"/>
      <c r="E110" s="513"/>
      <c r="F110" s="513"/>
      <c r="G110" s="513"/>
      <c r="H110" s="513"/>
      <c r="I110" s="513"/>
      <c r="J110" s="513"/>
      <c r="K110" s="48"/>
      <c r="M110" s="138"/>
      <c r="N110" s="138"/>
      <c r="O110" s="138"/>
      <c r="P110" s="138"/>
      <c r="Q110" s="138"/>
    </row>
    <row r="111" spans="2:18" ht="15.5" customHeight="1" x14ac:dyDescent="0.35">
      <c r="B111" s="141"/>
      <c r="C111" s="513" t="s">
        <v>89</v>
      </c>
      <c r="D111" s="513"/>
      <c r="E111" s="513"/>
      <c r="F111" s="513"/>
      <c r="G111" s="513"/>
      <c r="H111" s="513"/>
      <c r="I111" s="513"/>
      <c r="J111" s="513"/>
      <c r="K111" s="48"/>
      <c r="M111" s="726" t="s">
        <v>518</v>
      </c>
      <c r="N111" s="726"/>
      <c r="O111" s="726"/>
      <c r="P111" s="726"/>
      <c r="Q111" s="726"/>
      <c r="R111" s="726"/>
    </row>
    <row r="112" spans="2:18" x14ac:dyDescent="0.35">
      <c r="B112" s="141"/>
      <c r="C112" s="513" t="s">
        <v>31</v>
      </c>
      <c r="D112" s="513"/>
      <c r="E112" s="513"/>
      <c r="F112" s="513"/>
      <c r="G112" s="513"/>
      <c r="H112" s="513"/>
      <c r="I112" s="513"/>
      <c r="J112" s="513"/>
      <c r="K112" s="48"/>
      <c r="M112" s="726"/>
      <c r="N112" s="726"/>
      <c r="O112" s="726"/>
      <c r="P112" s="726"/>
      <c r="Q112" s="726"/>
      <c r="R112" s="726"/>
    </row>
    <row r="113" spans="2:27" ht="16.149999999999999" customHeight="1" x14ac:dyDescent="0.35">
      <c r="B113" s="141"/>
      <c r="C113" s="513" t="s">
        <v>32</v>
      </c>
      <c r="D113" s="513"/>
      <c r="E113" s="513"/>
      <c r="F113" s="513"/>
      <c r="G113" s="513"/>
      <c r="H113" s="513"/>
      <c r="I113" s="513"/>
      <c r="J113" s="513"/>
      <c r="K113" s="48"/>
      <c r="M113" s="726"/>
      <c r="N113" s="726"/>
      <c r="O113" s="726"/>
      <c r="P113" s="726"/>
      <c r="Q113" s="726"/>
      <c r="R113" s="726"/>
    </row>
    <row r="114" spans="2:27" ht="16.149999999999999" customHeight="1" x14ac:dyDescent="0.35">
      <c r="B114" s="141"/>
      <c r="C114" s="513" t="s">
        <v>36</v>
      </c>
      <c r="D114" s="513"/>
      <c r="E114" s="513"/>
      <c r="F114" s="513"/>
      <c r="G114" s="513"/>
      <c r="H114" s="513"/>
      <c r="I114" s="513"/>
      <c r="J114" s="513"/>
      <c r="K114" s="48"/>
      <c r="M114" s="726"/>
      <c r="N114" s="726"/>
      <c r="O114" s="726"/>
      <c r="P114" s="726"/>
      <c r="Q114" s="726"/>
      <c r="R114" s="726"/>
    </row>
    <row r="115" spans="2:27" ht="16.149999999999999" customHeight="1" x14ac:dyDescent="0.35">
      <c r="B115" s="141"/>
      <c r="C115" s="513" t="s">
        <v>33</v>
      </c>
      <c r="D115" s="513"/>
      <c r="E115" s="513"/>
      <c r="F115" s="513"/>
      <c r="G115" s="513"/>
      <c r="H115" s="513"/>
      <c r="I115" s="513"/>
      <c r="J115" s="513"/>
      <c r="K115" s="48"/>
    </row>
    <row r="116" spans="2:27" ht="16.149999999999999" customHeight="1" x14ac:dyDescent="0.35">
      <c r="B116" s="141"/>
      <c r="C116" s="513" t="s">
        <v>34</v>
      </c>
      <c r="D116" s="513"/>
      <c r="E116" s="513"/>
      <c r="F116" s="513"/>
      <c r="G116" s="513"/>
      <c r="H116" s="513"/>
      <c r="I116" s="513"/>
      <c r="J116" s="513"/>
      <c r="K116" s="48"/>
    </row>
    <row r="117" spans="2:27" ht="16.149999999999999" customHeight="1" x14ac:dyDescent="0.35">
      <c r="B117" s="141"/>
      <c r="C117" s="513" t="s">
        <v>35</v>
      </c>
      <c r="D117" s="513"/>
      <c r="E117" s="513"/>
      <c r="F117" s="513"/>
      <c r="G117" s="513"/>
      <c r="H117" s="513" t="s">
        <v>37</v>
      </c>
      <c r="I117" s="736"/>
      <c r="J117" s="737"/>
      <c r="K117" s="48"/>
    </row>
    <row r="118" spans="2:27" ht="16.149999999999999" customHeight="1" x14ac:dyDescent="0.35">
      <c r="B118" s="141"/>
      <c r="C118" s="513" t="s">
        <v>35</v>
      </c>
      <c r="D118" s="513"/>
      <c r="E118" s="513"/>
      <c r="F118" s="513"/>
      <c r="G118" s="513"/>
      <c r="H118" s="513" t="s">
        <v>37</v>
      </c>
      <c r="I118" s="736"/>
      <c r="J118" s="737"/>
      <c r="K118" s="48"/>
    </row>
    <row r="119" spans="2:27" ht="16.149999999999999" customHeight="1" x14ac:dyDescent="0.35">
      <c r="B119" s="141"/>
      <c r="C119" s="513" t="s">
        <v>35</v>
      </c>
      <c r="D119" s="513"/>
      <c r="E119" s="513"/>
      <c r="F119" s="513"/>
      <c r="G119" s="513"/>
      <c r="H119" s="513" t="s">
        <v>37</v>
      </c>
      <c r="I119" s="736"/>
      <c r="J119" s="737"/>
      <c r="K119" s="48"/>
    </row>
    <row r="120" spans="2:27" ht="16.149999999999999" customHeight="1" x14ac:dyDescent="0.35">
      <c r="B120" s="211"/>
      <c r="C120" s="514"/>
      <c r="D120" s="514"/>
      <c r="E120" s="514"/>
      <c r="F120" s="514"/>
      <c r="G120" s="514"/>
      <c r="H120" s="514"/>
      <c r="I120" s="514"/>
      <c r="J120" s="514"/>
      <c r="K120" s="88"/>
    </row>
    <row r="122" spans="2:27" x14ac:dyDescent="0.35">
      <c r="B122" s="366"/>
      <c r="C122" s="727" t="s">
        <v>400</v>
      </c>
      <c r="D122" s="727"/>
      <c r="E122" s="727"/>
      <c r="F122" s="727"/>
      <c r="G122" s="727"/>
      <c r="H122" s="727"/>
      <c r="I122" s="727"/>
      <c r="J122" s="727"/>
      <c r="K122" s="728"/>
      <c r="O122" s="729" t="s">
        <v>73</v>
      </c>
      <c r="P122" s="730"/>
      <c r="Q122" s="731"/>
    </row>
    <row r="123" spans="2:27" x14ac:dyDescent="0.35">
      <c r="B123" s="141"/>
      <c r="C123" s="368"/>
      <c r="D123" s="513"/>
      <c r="E123" s="513"/>
      <c r="F123" s="513"/>
      <c r="G123" s="513"/>
      <c r="H123" s="513"/>
      <c r="I123" s="513"/>
      <c r="J123" s="513"/>
      <c r="K123" s="48"/>
    </row>
    <row r="124" spans="2:27" ht="16.149999999999999" customHeight="1" x14ac:dyDescent="0.35">
      <c r="B124" s="141"/>
      <c r="C124" s="513"/>
      <c r="D124" s="513"/>
      <c r="E124" s="513"/>
      <c r="F124" s="513"/>
      <c r="G124" s="513"/>
      <c r="H124" s="513"/>
      <c r="I124" s="513"/>
      <c r="J124" s="513"/>
      <c r="K124" s="48"/>
    </row>
    <row r="125" spans="2:27" x14ac:dyDescent="0.35">
      <c r="B125" s="141"/>
      <c r="C125" s="513" t="s">
        <v>398</v>
      </c>
      <c r="D125" s="513"/>
      <c r="E125" s="513"/>
      <c r="F125" s="513"/>
      <c r="G125" s="151"/>
      <c r="H125" s="513"/>
      <c r="I125" s="513"/>
      <c r="J125" s="513"/>
      <c r="K125" s="48"/>
      <c r="M125" s="732" t="s">
        <v>451</v>
      </c>
      <c r="N125" s="732"/>
      <c r="O125" s="732"/>
      <c r="P125" s="732"/>
      <c r="Q125" s="732"/>
      <c r="R125" s="732"/>
      <c r="S125" s="152"/>
      <c r="T125" s="152"/>
      <c r="U125" s="152"/>
      <c r="V125" s="138"/>
      <c r="W125" s="138"/>
      <c r="X125" s="138"/>
      <c r="Y125" s="138"/>
      <c r="Z125" s="138"/>
      <c r="AA125" s="138"/>
    </row>
    <row r="126" spans="2:27" s="127" customFormat="1" x14ac:dyDescent="0.35">
      <c r="B126" s="367"/>
      <c r="C126" s="549" t="s">
        <v>2</v>
      </c>
      <c r="D126" s="549"/>
      <c r="E126" s="105"/>
      <c r="F126" s="549" t="s">
        <v>3</v>
      </c>
      <c r="G126" s="90"/>
      <c r="H126" s="90"/>
      <c r="I126" s="90"/>
      <c r="J126" s="90"/>
      <c r="K126" s="91"/>
      <c r="L126" s="19"/>
      <c r="M126" s="732"/>
      <c r="N126" s="732"/>
      <c r="O126" s="732"/>
      <c r="P126" s="732"/>
      <c r="Q126" s="732"/>
      <c r="R126" s="732"/>
    </row>
    <row r="127" spans="2:27" s="127" customFormat="1" x14ac:dyDescent="0.35">
      <c r="B127" s="367"/>
      <c r="C127" s="549"/>
      <c r="D127" s="549"/>
      <c r="E127" s="105"/>
      <c r="F127" s="549"/>
      <c r="G127" s="90"/>
      <c r="H127" s="90"/>
      <c r="I127" s="90"/>
      <c r="J127" s="90"/>
      <c r="K127" s="91"/>
      <c r="L127" s="19"/>
      <c r="M127" s="732"/>
      <c r="N127" s="732"/>
      <c r="O127" s="732"/>
      <c r="P127" s="732"/>
      <c r="Q127" s="732"/>
      <c r="R127" s="732"/>
    </row>
    <row r="128" spans="2:27" s="127" customFormat="1" x14ac:dyDescent="0.35">
      <c r="B128" s="367"/>
      <c r="C128" s="513" t="s">
        <v>86</v>
      </c>
      <c r="D128" s="513"/>
      <c r="E128" s="513"/>
      <c r="F128" s="513"/>
      <c r="G128" s="513"/>
      <c r="H128" s="90"/>
      <c r="I128" s="90"/>
      <c r="J128" s="90"/>
      <c r="K128" s="91"/>
      <c r="L128" s="19"/>
      <c r="M128" s="732"/>
      <c r="N128" s="732"/>
      <c r="O128" s="732"/>
      <c r="P128" s="732"/>
      <c r="Q128" s="732"/>
      <c r="R128" s="732"/>
    </row>
    <row r="129" spans="2:18" s="127" customFormat="1" x14ac:dyDescent="0.35">
      <c r="B129" s="367"/>
      <c r="C129" s="549" t="s">
        <v>2</v>
      </c>
      <c r="D129" s="549"/>
      <c r="E129" s="105"/>
      <c r="F129" s="549" t="s">
        <v>3</v>
      </c>
      <c r="G129" s="90"/>
      <c r="H129" s="90"/>
      <c r="I129" s="90"/>
      <c r="J129" s="90"/>
      <c r="K129" s="91"/>
      <c r="L129" s="19"/>
      <c r="M129" s="732"/>
      <c r="N129" s="732"/>
      <c r="O129" s="732"/>
      <c r="P129" s="732"/>
      <c r="Q129" s="732"/>
      <c r="R129" s="732"/>
    </row>
    <row r="130" spans="2:18" s="127" customFormat="1" x14ac:dyDescent="0.35">
      <c r="B130" s="367"/>
      <c r="C130" s="549"/>
      <c r="D130" s="549"/>
      <c r="E130" s="105"/>
      <c r="F130" s="549"/>
      <c r="G130" s="90"/>
      <c r="H130" s="90"/>
      <c r="I130" s="90"/>
      <c r="J130" s="90"/>
      <c r="K130" s="91"/>
      <c r="L130" s="19"/>
      <c r="M130" s="732"/>
      <c r="N130" s="732"/>
      <c r="O130" s="732"/>
      <c r="P130" s="732"/>
      <c r="Q130" s="732"/>
      <c r="R130" s="732"/>
    </row>
    <row r="131" spans="2:18" s="127" customFormat="1" x14ac:dyDescent="0.35">
      <c r="B131" s="367"/>
      <c r="C131" s="513" t="s">
        <v>87</v>
      </c>
      <c r="D131" s="513"/>
      <c r="E131" s="513"/>
      <c r="F131" s="513"/>
      <c r="G131" s="513"/>
      <c r="H131" s="90"/>
      <c r="I131" s="90"/>
      <c r="J131" s="90"/>
      <c r="K131" s="91"/>
      <c r="L131" s="19"/>
      <c r="M131" s="732"/>
      <c r="N131" s="732"/>
      <c r="O131" s="732"/>
      <c r="P131" s="732"/>
      <c r="Q131" s="732"/>
      <c r="R131" s="732"/>
    </row>
    <row r="132" spans="2:18" s="127" customFormat="1" x14ac:dyDescent="0.35">
      <c r="B132" s="367"/>
      <c r="C132" s="549" t="s">
        <v>2</v>
      </c>
      <c r="D132" s="549"/>
      <c r="E132" s="105"/>
      <c r="F132" s="549" t="s">
        <v>3</v>
      </c>
      <c r="G132" s="90"/>
      <c r="H132" s="90"/>
      <c r="I132" s="90"/>
      <c r="J132" s="90"/>
      <c r="K132" s="91"/>
      <c r="L132" s="19"/>
      <c r="M132" s="732"/>
      <c r="N132" s="732"/>
      <c r="O132" s="732"/>
      <c r="P132" s="732"/>
      <c r="Q132" s="732"/>
      <c r="R132" s="732"/>
    </row>
    <row r="133" spans="2:18" x14ac:dyDescent="0.35">
      <c r="B133" s="141"/>
      <c r="C133" s="513"/>
      <c r="D133" s="513"/>
      <c r="E133" s="513"/>
      <c r="F133" s="513"/>
      <c r="G133" s="513"/>
      <c r="H133" s="513"/>
      <c r="I133" s="513"/>
      <c r="J133" s="513"/>
      <c r="K133" s="48"/>
      <c r="M133" s="103"/>
    </row>
    <row r="134" spans="2:18" x14ac:dyDescent="0.35">
      <c r="B134" s="141"/>
      <c r="C134" s="513"/>
      <c r="D134" s="513"/>
      <c r="E134" s="513"/>
      <c r="F134" s="513"/>
      <c r="G134" s="513"/>
      <c r="H134" s="513"/>
      <c r="I134" s="513"/>
      <c r="J134" s="513"/>
      <c r="K134" s="48"/>
      <c r="M134" s="593" t="s">
        <v>90</v>
      </c>
      <c r="N134" s="593"/>
      <c r="O134" s="593"/>
      <c r="P134" s="593"/>
      <c r="Q134" s="593"/>
      <c r="R134" s="593"/>
    </row>
    <row r="135" spans="2:18" x14ac:dyDescent="0.35">
      <c r="B135" s="141"/>
      <c r="C135" s="513" t="s">
        <v>20</v>
      </c>
      <c r="D135" s="513"/>
      <c r="E135" s="599"/>
      <c r="F135" s="600"/>
      <c r="G135" s="600"/>
      <c r="H135" s="600"/>
      <c r="I135" s="600"/>
      <c r="J135" s="601"/>
      <c r="K135" s="48"/>
      <c r="M135" s="593"/>
      <c r="N135" s="593"/>
      <c r="O135" s="593"/>
      <c r="P135" s="593"/>
      <c r="Q135" s="593"/>
      <c r="R135" s="593"/>
    </row>
    <row r="136" spans="2:18" ht="16.149999999999999" customHeight="1" x14ac:dyDescent="0.35">
      <c r="B136" s="141"/>
      <c r="C136" s="513"/>
      <c r="D136" s="513"/>
      <c r="E136" s="513"/>
      <c r="F136" s="513"/>
      <c r="G136" s="513"/>
      <c r="H136" s="513"/>
      <c r="I136" s="513"/>
      <c r="J136" s="513"/>
      <c r="K136" s="48"/>
      <c r="M136" s="152"/>
      <c r="N136" s="152"/>
      <c r="O136" s="152"/>
      <c r="P136" s="152"/>
      <c r="Q136" s="152"/>
      <c r="R136" s="152"/>
    </row>
    <row r="137" spans="2:18" x14ac:dyDescent="0.35">
      <c r="B137" s="141"/>
      <c r="C137" s="513" t="s">
        <v>21</v>
      </c>
      <c r="D137" s="513"/>
      <c r="E137" s="599"/>
      <c r="F137" s="600"/>
      <c r="G137" s="600"/>
      <c r="H137" s="600"/>
      <c r="I137" s="600"/>
      <c r="J137" s="601"/>
      <c r="K137" s="48"/>
      <c r="M137" s="593" t="s">
        <v>38</v>
      </c>
      <c r="N137" s="593"/>
      <c r="O137" s="593"/>
      <c r="P137" s="593"/>
      <c r="Q137" s="593"/>
      <c r="R137" s="593"/>
    </row>
    <row r="138" spans="2:18" x14ac:dyDescent="0.35">
      <c r="B138" s="141"/>
      <c r="C138" s="513"/>
      <c r="D138" s="513"/>
      <c r="E138" s="513"/>
      <c r="F138" s="513"/>
      <c r="G138" s="513"/>
      <c r="H138" s="513"/>
      <c r="I138" s="513"/>
      <c r="J138" s="513"/>
      <c r="K138" s="48"/>
      <c r="M138" s="593"/>
      <c r="N138" s="593"/>
      <c r="O138" s="593"/>
      <c r="P138" s="593"/>
      <c r="Q138" s="593"/>
      <c r="R138" s="593"/>
    </row>
    <row r="139" spans="2:18" ht="16.149999999999999" customHeight="1" x14ac:dyDescent="0.35">
      <c r="B139" s="141"/>
      <c r="C139" s="513" t="s">
        <v>207</v>
      </c>
      <c r="D139" s="513"/>
      <c r="E139" s="513"/>
      <c r="F139" s="513"/>
      <c r="G139" s="513"/>
      <c r="H139" s="513"/>
      <c r="I139" s="513"/>
      <c r="J139" s="513"/>
      <c r="K139" s="48"/>
    </row>
    <row r="140" spans="2:18" x14ac:dyDescent="0.35">
      <c r="B140" s="141"/>
      <c r="C140" s="733"/>
      <c r="D140" s="734"/>
      <c r="E140" s="734"/>
      <c r="F140" s="735"/>
      <c r="G140" s="513"/>
      <c r="H140" s="513"/>
      <c r="I140" s="513"/>
      <c r="J140" s="513"/>
      <c r="K140" s="48"/>
      <c r="M140" s="456" t="s">
        <v>392</v>
      </c>
      <c r="N140" s="456"/>
      <c r="O140" s="456"/>
      <c r="P140" s="456"/>
      <c r="Q140" s="456"/>
      <c r="R140" s="456"/>
    </row>
    <row r="141" spans="2:18" x14ac:dyDescent="0.35">
      <c r="B141" s="141"/>
      <c r="C141" s="513"/>
      <c r="D141" s="513"/>
      <c r="E141" s="513"/>
      <c r="F141" s="513"/>
      <c r="G141" s="513"/>
      <c r="H141" s="513"/>
      <c r="I141" s="513"/>
      <c r="J141" s="513"/>
      <c r="K141" s="48"/>
      <c r="M141" s="456"/>
      <c r="N141" s="456"/>
      <c r="O141" s="456"/>
      <c r="P141" s="456"/>
      <c r="Q141" s="456"/>
      <c r="R141" s="456"/>
    </row>
    <row r="142" spans="2:18" ht="16.149999999999999" customHeight="1" x14ac:dyDescent="0.35">
      <c r="B142" s="141"/>
      <c r="C142" s="513"/>
      <c r="D142" s="513"/>
      <c r="E142" s="513"/>
      <c r="F142" s="513"/>
      <c r="G142" s="513"/>
      <c r="H142" s="513"/>
      <c r="I142" s="513"/>
      <c r="J142" s="513"/>
      <c r="K142" s="48"/>
    </row>
    <row r="143" spans="2:18" ht="24.75" customHeight="1" x14ac:dyDescent="0.35">
      <c r="B143" s="141"/>
      <c r="C143" s="513" t="s">
        <v>88</v>
      </c>
      <c r="D143" s="513"/>
      <c r="E143" s="513"/>
      <c r="F143" s="513"/>
      <c r="G143" s="513"/>
      <c r="H143" s="513"/>
      <c r="I143" s="513" t="str">
        <f>"500 merkkiä 
("&amp;TEXT(LEN(C144),"0")&amp;" käytetty)"</f>
        <v>500 merkkiä 
(0 käytetty)</v>
      </c>
      <c r="J143" s="513"/>
      <c r="K143" s="48"/>
    </row>
    <row r="144" spans="2:18" ht="63" customHeight="1" x14ac:dyDescent="0.35">
      <c r="B144" s="141"/>
      <c r="C144" s="599"/>
      <c r="D144" s="600"/>
      <c r="E144" s="600"/>
      <c r="F144" s="600"/>
      <c r="G144" s="600"/>
      <c r="H144" s="600"/>
      <c r="I144" s="600"/>
      <c r="J144" s="600"/>
      <c r="K144" s="601"/>
      <c r="M144" s="592" t="s">
        <v>393</v>
      </c>
      <c r="N144" s="592"/>
      <c r="O144" s="592"/>
      <c r="P144" s="592"/>
      <c r="Q144" s="592"/>
      <c r="R144" s="592"/>
    </row>
    <row r="145" spans="2:18" ht="16.149999999999999" customHeight="1" x14ac:dyDescent="0.35">
      <c r="B145" s="141"/>
      <c r="C145" s="513"/>
      <c r="D145" s="513"/>
      <c r="E145" s="513"/>
      <c r="F145" s="513"/>
      <c r="G145" s="513"/>
      <c r="H145" s="513"/>
      <c r="I145" s="513"/>
      <c r="J145" s="513"/>
      <c r="K145" s="48"/>
    </row>
    <row r="146" spans="2:18" ht="16.149999999999999" customHeight="1" x14ac:dyDescent="0.35">
      <c r="B146" s="141"/>
      <c r="C146" s="513" t="s">
        <v>22</v>
      </c>
      <c r="D146" s="513"/>
      <c r="E146" s="513"/>
      <c r="F146" s="513"/>
      <c r="G146" s="513"/>
      <c r="H146" s="513"/>
      <c r="I146" s="513" t="str">
        <f>"500 merkkiä 
("&amp;TEXT(LEN(C147),"0")&amp;" käytetty)"</f>
        <v>500 merkkiä 
(0 käytetty)</v>
      </c>
      <c r="J146" s="513"/>
      <c r="K146" s="48"/>
    </row>
    <row r="147" spans="2:18" ht="59.5" customHeight="1" x14ac:dyDescent="0.35">
      <c r="B147" s="141"/>
      <c r="C147" s="599"/>
      <c r="D147" s="600"/>
      <c r="E147" s="600"/>
      <c r="F147" s="600"/>
      <c r="G147" s="600"/>
      <c r="H147" s="600"/>
      <c r="I147" s="600"/>
      <c r="J147" s="600"/>
      <c r="K147" s="601"/>
      <c r="M147" s="592" t="s">
        <v>39</v>
      </c>
      <c r="N147" s="592"/>
      <c r="O147" s="592"/>
      <c r="P147" s="592"/>
      <c r="Q147" s="592"/>
      <c r="R147" s="592"/>
    </row>
    <row r="148" spans="2:18" ht="16.149999999999999" customHeight="1" x14ac:dyDescent="0.35">
      <c r="B148" s="141"/>
      <c r="C148" s="513"/>
      <c r="D148" s="513"/>
      <c r="E148" s="513"/>
      <c r="F148" s="513"/>
      <c r="G148" s="513"/>
      <c r="H148" s="513"/>
      <c r="I148" s="513"/>
      <c r="J148" s="513"/>
      <c r="K148" s="48"/>
    </row>
    <row r="149" spans="2:18" x14ac:dyDescent="0.35">
      <c r="B149" s="141"/>
      <c r="C149" s="550"/>
      <c r="D149" s="550"/>
      <c r="E149" s="154"/>
      <c r="F149" s="550"/>
      <c r="G149" s="26"/>
      <c r="H149" s="26"/>
      <c r="I149" s="26"/>
      <c r="J149" s="26"/>
      <c r="K149" s="508"/>
    </row>
    <row r="150" spans="2:18" ht="16.149999999999999" customHeight="1" x14ac:dyDescent="0.35">
      <c r="B150" s="141"/>
      <c r="C150" s="513" t="s">
        <v>492</v>
      </c>
      <c r="D150" s="513"/>
      <c r="E150" s="513"/>
      <c r="F150" s="513"/>
      <c r="G150" s="513"/>
      <c r="H150" s="513"/>
      <c r="I150" s="513"/>
      <c r="J150" s="513"/>
      <c r="K150" s="48"/>
      <c r="M150" s="138"/>
      <c r="N150" s="138"/>
      <c r="O150" s="138"/>
      <c r="P150" s="138"/>
      <c r="Q150" s="138"/>
    </row>
    <row r="151" spans="2:18" ht="15.5" customHeight="1" x14ac:dyDescent="0.35">
      <c r="B151" s="141"/>
      <c r="C151" s="513" t="s">
        <v>89</v>
      </c>
      <c r="D151" s="513"/>
      <c r="E151" s="513"/>
      <c r="F151" s="513"/>
      <c r="G151" s="513"/>
      <c r="H151" s="513"/>
      <c r="I151" s="513"/>
      <c r="J151" s="513"/>
      <c r="K151" s="48"/>
      <c r="M151" s="726" t="s">
        <v>518</v>
      </c>
      <c r="N151" s="726"/>
      <c r="O151" s="726"/>
      <c r="P151" s="726"/>
      <c r="Q151" s="726"/>
      <c r="R151" s="726"/>
    </row>
    <row r="152" spans="2:18" x14ac:dyDescent="0.35">
      <c r="B152" s="141"/>
      <c r="C152" s="513" t="s">
        <v>31</v>
      </c>
      <c r="D152" s="513"/>
      <c r="E152" s="513"/>
      <c r="F152" s="513"/>
      <c r="G152" s="513"/>
      <c r="H152" s="513"/>
      <c r="I152" s="513"/>
      <c r="J152" s="513"/>
      <c r="K152" s="48"/>
      <c r="M152" s="726"/>
      <c r="N152" s="726"/>
      <c r="O152" s="726"/>
      <c r="P152" s="726"/>
      <c r="Q152" s="726"/>
      <c r="R152" s="726"/>
    </row>
    <row r="153" spans="2:18" ht="16.149999999999999" customHeight="1" x14ac:dyDescent="0.35">
      <c r="B153" s="141"/>
      <c r="C153" s="513" t="s">
        <v>32</v>
      </c>
      <c r="D153" s="513"/>
      <c r="E153" s="513"/>
      <c r="F153" s="513"/>
      <c r="G153" s="513"/>
      <c r="H153" s="513"/>
      <c r="I153" s="513"/>
      <c r="J153" s="513"/>
      <c r="K153" s="48"/>
      <c r="M153" s="726"/>
      <c r="N153" s="726"/>
      <c r="O153" s="726"/>
      <c r="P153" s="726"/>
      <c r="Q153" s="726"/>
      <c r="R153" s="726"/>
    </row>
    <row r="154" spans="2:18" ht="16.149999999999999" customHeight="1" x14ac:dyDescent="0.35">
      <c r="B154" s="141"/>
      <c r="C154" s="513" t="s">
        <v>36</v>
      </c>
      <c r="D154" s="513"/>
      <c r="E154" s="513"/>
      <c r="F154" s="513"/>
      <c r="G154" s="513"/>
      <c r="H154" s="513"/>
      <c r="I154" s="513"/>
      <c r="J154" s="513"/>
      <c r="K154" s="48"/>
      <c r="M154" s="726"/>
      <c r="N154" s="726"/>
      <c r="O154" s="726"/>
      <c r="P154" s="726"/>
      <c r="Q154" s="726"/>
      <c r="R154" s="726"/>
    </row>
    <row r="155" spans="2:18" ht="16.149999999999999" customHeight="1" x14ac:dyDescent="0.35">
      <c r="B155" s="141"/>
      <c r="C155" s="513" t="s">
        <v>33</v>
      </c>
      <c r="D155" s="513"/>
      <c r="E155" s="513"/>
      <c r="F155" s="513"/>
      <c r="G155" s="513"/>
      <c r="H155" s="513"/>
      <c r="I155" s="513"/>
      <c r="J155" s="513"/>
      <c r="K155" s="48"/>
    </row>
    <row r="156" spans="2:18" ht="16.149999999999999" customHeight="1" x14ac:dyDescent="0.35">
      <c r="B156" s="141"/>
      <c r="C156" s="513" t="s">
        <v>34</v>
      </c>
      <c r="D156" s="513"/>
      <c r="E156" s="513"/>
      <c r="F156" s="513"/>
      <c r="G156" s="513"/>
      <c r="H156" s="513"/>
      <c r="I156" s="513"/>
      <c r="J156" s="513"/>
      <c r="K156" s="48"/>
    </row>
    <row r="157" spans="2:18" ht="16.149999999999999" customHeight="1" x14ac:dyDescent="0.35">
      <c r="B157" s="141"/>
      <c r="C157" s="513" t="s">
        <v>35</v>
      </c>
      <c r="D157" s="513"/>
      <c r="E157" s="513"/>
      <c r="F157" s="513"/>
      <c r="G157" s="513"/>
      <c r="H157" s="513" t="s">
        <v>37</v>
      </c>
      <c r="I157" s="736"/>
      <c r="J157" s="737"/>
      <c r="K157" s="48"/>
    </row>
    <row r="158" spans="2:18" ht="16.149999999999999" customHeight="1" x14ac:dyDescent="0.35">
      <c r="B158" s="141"/>
      <c r="C158" s="513" t="s">
        <v>35</v>
      </c>
      <c r="D158" s="513"/>
      <c r="E158" s="513"/>
      <c r="F158" s="513"/>
      <c r="G158" s="513"/>
      <c r="H158" s="513" t="s">
        <v>37</v>
      </c>
      <c r="I158" s="736"/>
      <c r="J158" s="737"/>
      <c r="K158" s="48"/>
    </row>
    <row r="159" spans="2:18" ht="16.149999999999999" customHeight="1" x14ac:dyDescent="0.35">
      <c r="B159" s="141"/>
      <c r="C159" s="513" t="s">
        <v>35</v>
      </c>
      <c r="D159" s="513"/>
      <c r="E159" s="513"/>
      <c r="F159" s="513"/>
      <c r="G159" s="513"/>
      <c r="H159" s="513" t="s">
        <v>37</v>
      </c>
      <c r="I159" s="736"/>
      <c r="J159" s="737"/>
      <c r="K159" s="48"/>
    </row>
    <row r="160" spans="2:18" ht="16.149999999999999" customHeight="1" x14ac:dyDescent="0.35">
      <c r="B160" s="211"/>
      <c r="C160" s="514"/>
      <c r="D160" s="514"/>
      <c r="E160" s="514"/>
      <c r="F160" s="514"/>
      <c r="G160" s="514"/>
      <c r="H160" s="514"/>
      <c r="I160" s="514"/>
      <c r="J160" s="514"/>
      <c r="K160" s="88"/>
    </row>
    <row r="162" spans="2:27" x14ac:dyDescent="0.35">
      <c r="B162" s="366"/>
      <c r="C162" s="727" t="s">
        <v>401</v>
      </c>
      <c r="D162" s="727"/>
      <c r="E162" s="727"/>
      <c r="F162" s="727"/>
      <c r="G162" s="727"/>
      <c r="H162" s="727"/>
      <c r="I162" s="727"/>
      <c r="J162" s="727"/>
      <c r="K162" s="728"/>
      <c r="O162" s="729" t="s">
        <v>73</v>
      </c>
      <c r="P162" s="730"/>
      <c r="Q162" s="731"/>
    </row>
    <row r="163" spans="2:27" x14ac:dyDescent="0.35">
      <c r="B163" s="141"/>
      <c r="C163" s="368"/>
      <c r="D163" s="513"/>
      <c r="E163" s="513"/>
      <c r="F163" s="513"/>
      <c r="G163" s="513"/>
      <c r="H163" s="513"/>
      <c r="I163" s="513"/>
      <c r="J163" s="513"/>
      <c r="K163" s="48"/>
    </row>
    <row r="164" spans="2:27" ht="16.149999999999999" customHeight="1" x14ac:dyDescent="0.35">
      <c r="B164" s="141"/>
      <c r="C164" s="513"/>
      <c r="D164" s="513"/>
      <c r="E164" s="513"/>
      <c r="F164" s="513"/>
      <c r="G164" s="513"/>
      <c r="H164" s="513"/>
      <c r="I164" s="513"/>
      <c r="J164" s="513"/>
      <c r="K164" s="48"/>
    </row>
    <row r="165" spans="2:27" x14ac:dyDescent="0.35">
      <c r="B165" s="141"/>
      <c r="C165" s="513" t="s">
        <v>396</v>
      </c>
      <c r="D165" s="513"/>
      <c r="E165" s="513"/>
      <c r="F165" s="513"/>
      <c r="G165" s="151"/>
      <c r="H165" s="513"/>
      <c r="I165" s="513"/>
      <c r="J165" s="513"/>
      <c r="K165" s="48"/>
      <c r="M165" s="732" t="s">
        <v>451</v>
      </c>
      <c r="N165" s="732"/>
      <c r="O165" s="732"/>
      <c r="P165" s="732"/>
      <c r="Q165" s="732"/>
      <c r="R165" s="732"/>
      <c r="S165" s="152"/>
      <c r="T165" s="152"/>
      <c r="U165" s="152"/>
      <c r="V165" s="138"/>
      <c r="W165" s="138"/>
      <c r="X165" s="138"/>
      <c r="Y165" s="138"/>
      <c r="Z165" s="138"/>
      <c r="AA165" s="138"/>
    </row>
    <row r="166" spans="2:27" s="127" customFormat="1" x14ac:dyDescent="0.35">
      <c r="B166" s="367"/>
      <c r="C166" s="549" t="s">
        <v>2</v>
      </c>
      <c r="D166" s="549"/>
      <c r="E166" s="105"/>
      <c r="F166" s="549" t="s">
        <v>3</v>
      </c>
      <c r="G166" s="90"/>
      <c r="H166" s="90"/>
      <c r="I166" s="90"/>
      <c r="J166" s="90"/>
      <c r="K166" s="91"/>
      <c r="L166" s="19"/>
      <c r="M166" s="732"/>
      <c r="N166" s="732"/>
      <c r="O166" s="732"/>
      <c r="P166" s="732"/>
      <c r="Q166" s="732"/>
      <c r="R166" s="732"/>
    </row>
    <row r="167" spans="2:27" s="127" customFormat="1" x14ac:dyDescent="0.35">
      <c r="B167" s="367"/>
      <c r="C167" s="549"/>
      <c r="D167" s="549"/>
      <c r="E167" s="105"/>
      <c r="F167" s="549"/>
      <c r="G167" s="90"/>
      <c r="H167" s="90"/>
      <c r="I167" s="90"/>
      <c r="J167" s="90"/>
      <c r="K167" s="91"/>
      <c r="L167" s="19"/>
      <c r="M167" s="732"/>
      <c r="N167" s="732"/>
      <c r="O167" s="732"/>
      <c r="P167" s="732"/>
      <c r="Q167" s="732"/>
      <c r="R167" s="732"/>
    </row>
    <row r="168" spans="2:27" s="127" customFormat="1" x14ac:dyDescent="0.35">
      <c r="B168" s="367"/>
      <c r="C168" s="513" t="s">
        <v>86</v>
      </c>
      <c r="D168" s="513"/>
      <c r="E168" s="513"/>
      <c r="F168" s="513"/>
      <c r="G168" s="513"/>
      <c r="H168" s="90"/>
      <c r="I168" s="90"/>
      <c r="J168" s="90"/>
      <c r="K168" s="91"/>
      <c r="L168" s="19"/>
      <c r="M168" s="732"/>
      <c r="N168" s="732"/>
      <c r="O168" s="732"/>
      <c r="P168" s="732"/>
      <c r="Q168" s="732"/>
      <c r="R168" s="732"/>
    </row>
    <row r="169" spans="2:27" s="127" customFormat="1" x14ac:dyDescent="0.35">
      <c r="B169" s="367"/>
      <c r="C169" s="549" t="s">
        <v>2</v>
      </c>
      <c r="D169" s="549"/>
      <c r="E169" s="105"/>
      <c r="F169" s="549" t="s">
        <v>3</v>
      </c>
      <c r="G169" s="90"/>
      <c r="H169" s="90"/>
      <c r="I169" s="90"/>
      <c r="J169" s="90"/>
      <c r="K169" s="91"/>
      <c r="L169" s="19"/>
      <c r="M169" s="732"/>
      <c r="N169" s="732"/>
      <c r="O169" s="732"/>
      <c r="P169" s="732"/>
      <c r="Q169" s="732"/>
      <c r="R169" s="732"/>
    </row>
    <row r="170" spans="2:27" s="127" customFormat="1" x14ac:dyDescent="0.35">
      <c r="B170" s="367"/>
      <c r="C170" s="549"/>
      <c r="D170" s="549"/>
      <c r="E170" s="105"/>
      <c r="F170" s="549"/>
      <c r="G170" s="90"/>
      <c r="H170" s="90"/>
      <c r="I170" s="90"/>
      <c r="J170" s="90"/>
      <c r="K170" s="91"/>
      <c r="L170" s="19"/>
      <c r="M170" s="732"/>
      <c r="N170" s="732"/>
      <c r="O170" s="732"/>
      <c r="P170" s="732"/>
      <c r="Q170" s="732"/>
      <c r="R170" s="732"/>
    </row>
    <row r="171" spans="2:27" s="127" customFormat="1" x14ac:dyDescent="0.35">
      <c r="B171" s="367"/>
      <c r="C171" s="513" t="s">
        <v>87</v>
      </c>
      <c r="D171" s="513"/>
      <c r="E171" s="513"/>
      <c r="F171" s="513"/>
      <c r="G171" s="513"/>
      <c r="H171" s="90"/>
      <c r="I171" s="90"/>
      <c r="J171" s="90"/>
      <c r="K171" s="91"/>
      <c r="L171" s="19"/>
      <c r="M171" s="732"/>
      <c r="N171" s="732"/>
      <c r="O171" s="732"/>
      <c r="P171" s="732"/>
      <c r="Q171" s="732"/>
      <c r="R171" s="732"/>
    </row>
    <row r="172" spans="2:27" s="127" customFormat="1" x14ac:dyDescent="0.35">
      <c r="B172" s="367"/>
      <c r="C172" s="549" t="s">
        <v>2</v>
      </c>
      <c r="D172" s="549"/>
      <c r="E172" s="105"/>
      <c r="F172" s="549" t="s">
        <v>3</v>
      </c>
      <c r="G172" s="90"/>
      <c r="H172" s="90"/>
      <c r="I172" s="90"/>
      <c r="J172" s="90"/>
      <c r="K172" s="91"/>
      <c r="L172" s="19"/>
      <c r="M172" s="732"/>
      <c r="N172" s="732"/>
      <c r="O172" s="732"/>
      <c r="P172" s="732"/>
      <c r="Q172" s="732"/>
      <c r="R172" s="732"/>
    </row>
    <row r="173" spans="2:27" x14ac:dyDescent="0.35">
      <c r="B173" s="141"/>
      <c r="C173" s="513"/>
      <c r="D173" s="513"/>
      <c r="E173" s="513"/>
      <c r="F173" s="513"/>
      <c r="G173" s="513"/>
      <c r="H173" s="513"/>
      <c r="I173" s="513"/>
      <c r="J173" s="513"/>
      <c r="K173" s="48"/>
      <c r="M173" s="103"/>
    </row>
    <row r="174" spans="2:27" x14ac:dyDescent="0.35">
      <c r="B174" s="141"/>
      <c r="C174" s="513"/>
      <c r="D174" s="513"/>
      <c r="E174" s="513"/>
      <c r="F174" s="513"/>
      <c r="G174" s="513"/>
      <c r="H174" s="513"/>
      <c r="I174" s="513"/>
      <c r="J174" s="513"/>
      <c r="K174" s="48"/>
      <c r="M174" s="593" t="s">
        <v>90</v>
      </c>
      <c r="N174" s="593"/>
      <c r="O174" s="593"/>
      <c r="P174" s="593"/>
      <c r="Q174" s="593"/>
      <c r="R174" s="593"/>
    </row>
    <row r="175" spans="2:27" x14ac:dyDescent="0.35">
      <c r="B175" s="141"/>
      <c r="C175" s="513" t="s">
        <v>20</v>
      </c>
      <c r="D175" s="513"/>
      <c r="E175" s="599"/>
      <c r="F175" s="600"/>
      <c r="G175" s="600"/>
      <c r="H175" s="600"/>
      <c r="I175" s="600"/>
      <c r="J175" s="601"/>
      <c r="K175" s="48"/>
      <c r="M175" s="593"/>
      <c r="N175" s="593"/>
      <c r="O175" s="593"/>
      <c r="P175" s="593"/>
      <c r="Q175" s="593"/>
      <c r="R175" s="593"/>
    </row>
    <row r="176" spans="2:27" ht="16.149999999999999" customHeight="1" x14ac:dyDescent="0.35">
      <c r="B176" s="141"/>
      <c r="C176" s="513"/>
      <c r="D176" s="513"/>
      <c r="E176" s="513"/>
      <c r="F176" s="513"/>
      <c r="G176" s="513"/>
      <c r="H176" s="513"/>
      <c r="I176" s="513"/>
      <c r="J176" s="513"/>
      <c r="K176" s="48"/>
    </row>
    <row r="177" spans="2:18" x14ac:dyDescent="0.35">
      <c r="B177" s="141"/>
      <c r="C177" s="513" t="s">
        <v>21</v>
      </c>
      <c r="D177" s="513"/>
      <c r="E177" s="599"/>
      <c r="F177" s="600"/>
      <c r="G177" s="600"/>
      <c r="H177" s="600"/>
      <c r="I177" s="600"/>
      <c r="J177" s="601"/>
      <c r="K177" s="48"/>
      <c r="M177" s="593" t="s">
        <v>38</v>
      </c>
      <c r="N177" s="593"/>
      <c r="O177" s="593"/>
      <c r="P177" s="593"/>
      <c r="Q177" s="593"/>
      <c r="R177" s="593"/>
    </row>
    <row r="178" spans="2:18" x14ac:dyDescent="0.35">
      <c r="B178" s="141"/>
      <c r="C178" s="513"/>
      <c r="D178" s="513"/>
      <c r="E178" s="513"/>
      <c r="F178" s="513"/>
      <c r="G178" s="513"/>
      <c r="H178" s="513"/>
      <c r="I178" s="513"/>
      <c r="J178" s="513"/>
      <c r="K178" s="48"/>
      <c r="M178" s="593"/>
      <c r="N178" s="593"/>
      <c r="O178" s="593"/>
      <c r="P178" s="593"/>
      <c r="Q178" s="593"/>
      <c r="R178" s="593"/>
    </row>
    <row r="179" spans="2:18" ht="16.149999999999999" customHeight="1" x14ac:dyDescent="0.35">
      <c r="B179" s="141"/>
      <c r="C179" s="513" t="s">
        <v>207</v>
      </c>
      <c r="D179" s="513"/>
      <c r="E179" s="513"/>
      <c r="F179" s="513"/>
      <c r="G179" s="513"/>
      <c r="H179" s="513"/>
      <c r="I179" s="513"/>
      <c r="J179" s="513"/>
      <c r="K179" s="48"/>
    </row>
    <row r="180" spans="2:18" x14ac:dyDescent="0.35">
      <c r="B180" s="141"/>
      <c r="C180" s="733"/>
      <c r="D180" s="734"/>
      <c r="E180" s="734"/>
      <c r="F180" s="735"/>
      <c r="G180" s="513"/>
      <c r="H180" s="513"/>
      <c r="I180" s="513"/>
      <c r="J180" s="513"/>
      <c r="K180" s="48"/>
      <c r="M180" s="456" t="s">
        <v>392</v>
      </c>
      <c r="N180" s="456"/>
      <c r="O180" s="456"/>
      <c r="P180" s="456"/>
      <c r="Q180" s="456"/>
      <c r="R180" s="456"/>
    </row>
    <row r="181" spans="2:18" x14ac:dyDescent="0.35">
      <c r="B181" s="141"/>
      <c r="C181" s="513"/>
      <c r="D181" s="513"/>
      <c r="E181" s="513"/>
      <c r="F181" s="513"/>
      <c r="G181" s="513"/>
      <c r="H181" s="513"/>
      <c r="I181" s="513"/>
      <c r="J181" s="513"/>
      <c r="K181" s="48"/>
      <c r="M181" s="456"/>
      <c r="N181" s="456"/>
      <c r="O181" s="456"/>
      <c r="P181" s="456"/>
      <c r="Q181" s="456"/>
      <c r="R181" s="456"/>
    </row>
    <row r="182" spans="2:18" ht="16.149999999999999" customHeight="1" x14ac:dyDescent="0.35">
      <c r="B182" s="141"/>
      <c r="C182" s="513"/>
      <c r="D182" s="513"/>
      <c r="E182" s="513"/>
      <c r="F182" s="513"/>
      <c r="G182" s="513"/>
      <c r="H182" s="513"/>
      <c r="I182" s="513"/>
      <c r="J182" s="513"/>
      <c r="K182" s="48"/>
    </row>
    <row r="183" spans="2:18" ht="24.75" customHeight="1" x14ac:dyDescent="0.35">
      <c r="B183" s="141"/>
      <c r="C183" s="513" t="s">
        <v>88</v>
      </c>
      <c r="D183" s="513"/>
      <c r="E183" s="513"/>
      <c r="F183" s="513"/>
      <c r="G183" s="513"/>
      <c r="H183" s="513"/>
      <c r="I183" s="513" t="str">
        <f>"500 merkkiä 
("&amp;TEXT(LEN(C184),"0")&amp;" käytetty)"</f>
        <v>500 merkkiä 
(0 käytetty)</v>
      </c>
      <c r="J183" s="513"/>
      <c r="K183" s="48"/>
    </row>
    <row r="184" spans="2:18" ht="57" customHeight="1" x14ac:dyDescent="0.35">
      <c r="B184" s="141"/>
      <c r="C184" s="599"/>
      <c r="D184" s="600"/>
      <c r="E184" s="600"/>
      <c r="F184" s="600"/>
      <c r="G184" s="600"/>
      <c r="H184" s="600"/>
      <c r="I184" s="600"/>
      <c r="J184" s="600"/>
      <c r="K184" s="601"/>
      <c r="M184" s="592" t="s">
        <v>393</v>
      </c>
      <c r="N184" s="592"/>
      <c r="O184" s="592"/>
      <c r="P184" s="592"/>
      <c r="Q184" s="592"/>
      <c r="R184" s="592"/>
    </row>
    <row r="185" spans="2:18" ht="16.149999999999999" customHeight="1" x14ac:dyDescent="0.35">
      <c r="B185" s="141"/>
      <c r="C185" s="513"/>
      <c r="D185" s="513"/>
      <c r="E185" s="513"/>
      <c r="F185" s="513"/>
      <c r="G185" s="513"/>
      <c r="H185" s="513"/>
      <c r="I185" s="513"/>
      <c r="J185" s="513"/>
      <c r="K185" s="48"/>
    </row>
    <row r="186" spans="2:18" ht="16.149999999999999" customHeight="1" x14ac:dyDescent="0.35">
      <c r="B186" s="141"/>
      <c r="C186" s="513" t="s">
        <v>22</v>
      </c>
      <c r="D186" s="513"/>
      <c r="E186" s="513"/>
      <c r="F186" s="513"/>
      <c r="G186" s="513"/>
      <c r="H186" s="513"/>
      <c r="I186" s="513" t="str">
        <f>"500 merkkiä 
("&amp;TEXT(LEN(C187),"0")&amp;" käytetty)"</f>
        <v>500 merkkiä 
(0 käytetty)</v>
      </c>
      <c r="J186" s="513"/>
      <c r="K186" s="48"/>
    </row>
    <row r="187" spans="2:18" ht="60" customHeight="1" x14ac:dyDescent="0.35">
      <c r="B187" s="141"/>
      <c r="C187" s="599"/>
      <c r="D187" s="600"/>
      <c r="E187" s="600"/>
      <c r="F187" s="600"/>
      <c r="G187" s="600"/>
      <c r="H187" s="600"/>
      <c r="I187" s="600"/>
      <c r="J187" s="600"/>
      <c r="K187" s="601"/>
      <c r="M187" s="592" t="s">
        <v>39</v>
      </c>
      <c r="N187" s="592"/>
      <c r="O187" s="592"/>
      <c r="P187" s="592"/>
      <c r="Q187" s="592"/>
      <c r="R187" s="592"/>
    </row>
    <row r="188" spans="2:18" ht="16.149999999999999" customHeight="1" x14ac:dyDescent="0.35">
      <c r="B188" s="141"/>
      <c r="C188" s="513"/>
      <c r="D188" s="513"/>
      <c r="E188" s="513"/>
      <c r="F188" s="513"/>
      <c r="G188" s="513"/>
      <c r="H188" s="513"/>
      <c r="I188" s="513"/>
      <c r="J188" s="513"/>
      <c r="K188" s="48"/>
    </row>
    <row r="189" spans="2:18" x14ac:dyDescent="0.35">
      <c r="B189" s="141"/>
      <c r="C189" s="550"/>
      <c r="D189" s="550"/>
      <c r="E189" s="154"/>
      <c r="F189" s="550"/>
      <c r="G189" s="26"/>
      <c r="H189" s="26"/>
      <c r="I189" s="26"/>
      <c r="J189" s="26"/>
      <c r="K189" s="508"/>
    </row>
    <row r="190" spans="2:18" ht="16.149999999999999" customHeight="1" x14ac:dyDescent="0.35">
      <c r="B190" s="141"/>
      <c r="C190" s="513" t="s">
        <v>492</v>
      </c>
      <c r="D190" s="513"/>
      <c r="E190" s="513"/>
      <c r="F190" s="513"/>
      <c r="G190" s="513"/>
      <c r="H190" s="513"/>
      <c r="I190" s="513"/>
      <c r="J190" s="513"/>
      <c r="K190" s="48"/>
      <c r="M190" s="138"/>
      <c r="N190" s="138"/>
      <c r="O190" s="138"/>
      <c r="P190" s="138"/>
      <c r="Q190" s="138"/>
    </row>
    <row r="191" spans="2:18" ht="15.5" customHeight="1" x14ac:dyDescent="0.35">
      <c r="B191" s="141"/>
      <c r="C191" s="513" t="s">
        <v>89</v>
      </c>
      <c r="D191" s="513"/>
      <c r="E191" s="513"/>
      <c r="F191" s="513"/>
      <c r="G191" s="513"/>
      <c r="H191" s="513"/>
      <c r="I191" s="513"/>
      <c r="J191" s="513"/>
      <c r="K191" s="48"/>
      <c r="M191" s="726" t="s">
        <v>518</v>
      </c>
      <c r="N191" s="726"/>
      <c r="O191" s="726"/>
      <c r="P191" s="726"/>
      <c r="Q191" s="726"/>
      <c r="R191" s="726"/>
    </row>
    <row r="192" spans="2:18" x14ac:dyDescent="0.35">
      <c r="B192" s="141"/>
      <c r="C192" s="513" t="s">
        <v>31</v>
      </c>
      <c r="D192" s="513"/>
      <c r="E192" s="513"/>
      <c r="F192" s="513"/>
      <c r="G192" s="513"/>
      <c r="H192" s="513"/>
      <c r="I192" s="513"/>
      <c r="J192" s="513"/>
      <c r="K192" s="48"/>
      <c r="M192" s="726"/>
      <c r="N192" s="726"/>
      <c r="O192" s="726"/>
      <c r="P192" s="726"/>
      <c r="Q192" s="726"/>
      <c r="R192" s="726"/>
    </row>
    <row r="193" spans="2:18" ht="16.149999999999999" customHeight="1" x14ac:dyDescent="0.35">
      <c r="B193" s="141"/>
      <c r="C193" s="513" t="s">
        <v>32</v>
      </c>
      <c r="D193" s="513"/>
      <c r="E193" s="513"/>
      <c r="F193" s="513"/>
      <c r="G193" s="513"/>
      <c r="H193" s="513"/>
      <c r="I193" s="513"/>
      <c r="J193" s="513"/>
      <c r="K193" s="48"/>
      <c r="M193" s="726"/>
      <c r="N193" s="726"/>
      <c r="O193" s="726"/>
      <c r="P193" s="726"/>
      <c r="Q193" s="726"/>
      <c r="R193" s="726"/>
    </row>
    <row r="194" spans="2:18" ht="16.149999999999999" customHeight="1" x14ac:dyDescent="0.35">
      <c r="B194" s="141"/>
      <c r="C194" s="513" t="s">
        <v>36</v>
      </c>
      <c r="D194" s="513"/>
      <c r="E194" s="513"/>
      <c r="F194" s="513"/>
      <c r="G194" s="513"/>
      <c r="H194" s="513"/>
      <c r="I194" s="513"/>
      <c r="J194" s="513"/>
      <c r="K194" s="48"/>
      <c r="M194" s="726"/>
      <c r="N194" s="726"/>
      <c r="O194" s="726"/>
      <c r="P194" s="726"/>
      <c r="Q194" s="726"/>
      <c r="R194" s="726"/>
    </row>
    <row r="195" spans="2:18" ht="16.149999999999999" customHeight="1" x14ac:dyDescent="0.35">
      <c r="B195" s="141"/>
      <c r="C195" s="513" t="s">
        <v>33</v>
      </c>
      <c r="D195" s="513"/>
      <c r="E195" s="513"/>
      <c r="F195" s="513"/>
      <c r="G195" s="513"/>
      <c r="H195" s="513"/>
      <c r="I195" s="513"/>
      <c r="J195" s="513"/>
      <c r="K195" s="48"/>
    </row>
    <row r="196" spans="2:18" ht="16.149999999999999" customHeight="1" x14ac:dyDescent="0.35">
      <c r="B196" s="141"/>
      <c r="C196" s="513" t="s">
        <v>34</v>
      </c>
      <c r="D196" s="513"/>
      <c r="E196" s="513"/>
      <c r="F196" s="513"/>
      <c r="G196" s="513"/>
      <c r="H196" s="513"/>
      <c r="I196" s="513"/>
      <c r="J196" s="513"/>
      <c r="K196" s="48"/>
    </row>
    <row r="197" spans="2:18" ht="16.149999999999999" customHeight="1" x14ac:dyDescent="0.35">
      <c r="B197" s="141"/>
      <c r="C197" s="513" t="s">
        <v>35</v>
      </c>
      <c r="D197" s="513"/>
      <c r="E197" s="513"/>
      <c r="F197" s="513"/>
      <c r="G197" s="513"/>
      <c r="H197" s="513" t="s">
        <v>37</v>
      </c>
      <c r="I197" s="736"/>
      <c r="J197" s="737"/>
      <c r="K197" s="48"/>
    </row>
    <row r="198" spans="2:18" ht="16.149999999999999" customHeight="1" x14ac:dyDescent="0.35">
      <c r="B198" s="141"/>
      <c r="C198" s="513" t="s">
        <v>35</v>
      </c>
      <c r="D198" s="513"/>
      <c r="E198" s="513"/>
      <c r="F198" s="513"/>
      <c r="G198" s="513"/>
      <c r="H198" s="513" t="s">
        <v>37</v>
      </c>
      <c r="I198" s="736"/>
      <c r="J198" s="737"/>
      <c r="K198" s="48"/>
    </row>
    <row r="199" spans="2:18" ht="16.149999999999999" customHeight="1" x14ac:dyDescent="0.35">
      <c r="B199" s="141"/>
      <c r="C199" s="513" t="s">
        <v>35</v>
      </c>
      <c r="D199" s="513"/>
      <c r="E199" s="513"/>
      <c r="F199" s="513"/>
      <c r="G199" s="513"/>
      <c r="H199" s="513" t="s">
        <v>37</v>
      </c>
      <c r="I199" s="736"/>
      <c r="J199" s="737"/>
      <c r="K199" s="48"/>
    </row>
    <row r="200" spans="2:18" ht="16.149999999999999" customHeight="1" x14ac:dyDescent="0.35">
      <c r="B200" s="211"/>
      <c r="C200" s="514"/>
      <c r="D200" s="514"/>
      <c r="E200" s="514"/>
      <c r="F200" s="514"/>
      <c r="G200" s="514"/>
      <c r="H200" s="514"/>
      <c r="I200" s="514"/>
      <c r="J200" s="514"/>
      <c r="K200" s="88"/>
    </row>
  </sheetData>
  <sheetProtection sheet="1" selectLockedCells="1"/>
  <mergeCells count="82">
    <mergeCell ref="I197:J197"/>
    <mergeCell ref="I198:J198"/>
    <mergeCell ref="I199:J199"/>
    <mergeCell ref="M191:R194"/>
    <mergeCell ref="M165:R172"/>
    <mergeCell ref="M151:R154"/>
    <mergeCell ref="C187:K187"/>
    <mergeCell ref="M187:R187"/>
    <mergeCell ref="M174:R175"/>
    <mergeCell ref="E175:J175"/>
    <mergeCell ref="E177:J177"/>
    <mergeCell ref="M177:R178"/>
    <mergeCell ref="C180:F180"/>
    <mergeCell ref="C184:K184"/>
    <mergeCell ref="M184:R184"/>
    <mergeCell ref="I157:J157"/>
    <mergeCell ref="I158:J158"/>
    <mergeCell ref="I159:J159"/>
    <mergeCell ref="C162:K162"/>
    <mergeCell ref="O162:Q162"/>
    <mergeCell ref="M125:R132"/>
    <mergeCell ref="C147:K147"/>
    <mergeCell ref="M147:R147"/>
    <mergeCell ref="M134:R135"/>
    <mergeCell ref="E135:J135"/>
    <mergeCell ref="E137:J137"/>
    <mergeCell ref="M137:R138"/>
    <mergeCell ref="C140:F140"/>
    <mergeCell ref="C144:K144"/>
    <mergeCell ref="M144:R144"/>
    <mergeCell ref="I117:J117"/>
    <mergeCell ref="I118:J118"/>
    <mergeCell ref="I119:J119"/>
    <mergeCell ref="C122:K122"/>
    <mergeCell ref="O122:Q122"/>
    <mergeCell ref="C82:K82"/>
    <mergeCell ref="O82:Q82"/>
    <mergeCell ref="M85:R92"/>
    <mergeCell ref="C107:K107"/>
    <mergeCell ref="M107:R107"/>
    <mergeCell ref="M94:R95"/>
    <mergeCell ref="E95:J95"/>
    <mergeCell ref="E97:J97"/>
    <mergeCell ref="M97:R98"/>
    <mergeCell ref="C100:F100"/>
    <mergeCell ref="C104:K104"/>
    <mergeCell ref="M104:R104"/>
    <mergeCell ref="C68:K68"/>
    <mergeCell ref="C65:K65"/>
    <mergeCell ref="I77:J77"/>
    <mergeCell ref="I78:J78"/>
    <mergeCell ref="I79:J79"/>
    <mergeCell ref="C28:K28"/>
    <mergeCell ref="M28:R28"/>
    <mergeCell ref="E18:J18"/>
    <mergeCell ref="M18:R19"/>
    <mergeCell ref="C21:F21"/>
    <mergeCell ref="M21:R21"/>
    <mergeCell ref="C25:K25"/>
    <mergeCell ref="M25:R25"/>
    <mergeCell ref="O2:Q2"/>
    <mergeCell ref="C3:K3"/>
    <mergeCell ref="M4:R4"/>
    <mergeCell ref="M6:R13"/>
    <mergeCell ref="M15:R16"/>
    <mergeCell ref="E16:J16"/>
    <mergeCell ref="M32:R35"/>
    <mergeCell ref="M71:R74"/>
    <mergeCell ref="M111:R114"/>
    <mergeCell ref="M68:R68"/>
    <mergeCell ref="C43:K43"/>
    <mergeCell ref="O43:Q43"/>
    <mergeCell ref="M46:R53"/>
    <mergeCell ref="M55:R56"/>
    <mergeCell ref="E56:J56"/>
    <mergeCell ref="E58:J58"/>
    <mergeCell ref="M58:R59"/>
    <mergeCell ref="C61:F61"/>
    <mergeCell ref="M65:R65"/>
    <mergeCell ref="I38:J38"/>
    <mergeCell ref="I39:J39"/>
    <mergeCell ref="I40:J40"/>
  </mergeCells>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C25:K25 C28:K28 C65:K65 C68:K68 C104:K104 C107:K107 C144:K144 C147:K147 C184:K184 C187:K187" xr:uid="{0F550B7B-E07B-4CE4-A439-51791F31C711}">
      <formula1>500</formula1>
    </dataValidation>
  </dataValidations>
  <hyperlinks>
    <hyperlink ref="O162:Q162" location="'Aloita tästä'!A1" display="PALAA TÄSTÄ KANSISIVULLE" xr:uid="{70CFAB9A-DB9B-4CF5-BE7A-E3BEA44765D8}"/>
    <hyperlink ref="O122:Q122" location="'Aloita tästä'!A1" display="PALAA TÄSTÄ KANSISIVULLE" xr:uid="{A8DBBC32-A13A-4560-8472-D07355DDC7CD}"/>
    <hyperlink ref="O82:Q82" location="'Aloita tästä'!A1" display="PALAA TÄSTÄ KANSISIVULLE" xr:uid="{D88CDC49-63D7-4A4D-8F99-80778A7F36F9}"/>
    <hyperlink ref="O2:Q2" location="'Aloita tästä'!A1" display="PALAA TÄSTÄ KANSISIVULLE" xr:uid="{602DE773-146F-4EA2-A5D5-ED40FC1CD9EA}"/>
    <hyperlink ref="O43:Q43" location="'Aloita tästä'!A1" display="PALAA TÄSTÄ KANSISIVULLE" xr:uid="{B9AF503B-5D17-4D3E-8686-153732B93F57}"/>
  </hyperlinks>
  <pageMargins left="0.39370078740157483" right="0.39370078740157483" top="0.78740157480314965" bottom="0.78740157480314965" header="0.39370078740157483" footer="0.31496062992125984"/>
  <pageSetup paperSize="9" fitToWidth="0" fitToHeight="0" orientation="landscape" r:id="rId1"/>
  <headerFooter>
    <oddHeader>&amp;L&amp;A&amp;R&amp;P(&amp;N)</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53601" r:id="rId4" name="Check Box 1">
              <controlPr defaultSize="0" autoFill="0" autoLine="0" autoPict="0">
                <anchor moveWithCells="1">
                  <from>
                    <xdr:col>2</xdr:col>
                    <xdr:colOff>361950</xdr:colOff>
                    <xdr:row>5</xdr:row>
                    <xdr:rowOff>184150</xdr:rowOff>
                  </from>
                  <to>
                    <xdr:col>2</xdr:col>
                    <xdr:colOff>590550</xdr:colOff>
                    <xdr:row>7</xdr:row>
                    <xdr:rowOff>0</xdr:rowOff>
                  </to>
                </anchor>
              </controlPr>
            </control>
          </mc:Choice>
        </mc:AlternateContent>
        <mc:AlternateContent xmlns:mc="http://schemas.openxmlformats.org/markup-compatibility/2006">
          <mc:Choice Requires="x14">
            <control shapeId="153602" r:id="rId5" name="Check Box 2">
              <controlPr defaultSize="0" autoFill="0" autoLine="0" autoPict="0">
                <anchor moveWithCells="1">
                  <from>
                    <xdr:col>5</xdr:col>
                    <xdr:colOff>209550</xdr:colOff>
                    <xdr:row>5</xdr:row>
                    <xdr:rowOff>190500</xdr:rowOff>
                  </from>
                  <to>
                    <xdr:col>5</xdr:col>
                    <xdr:colOff>514350</xdr:colOff>
                    <xdr:row>7</xdr:row>
                    <xdr:rowOff>0</xdr:rowOff>
                  </to>
                </anchor>
              </controlPr>
            </control>
          </mc:Choice>
        </mc:AlternateContent>
        <mc:AlternateContent xmlns:mc="http://schemas.openxmlformats.org/markup-compatibility/2006">
          <mc:Choice Requires="x14">
            <control shapeId="153603" r:id="rId6" name="Check Box 3">
              <controlPr defaultSize="0" autoFill="0" autoLine="0" autoPict="0">
                <anchor moveWithCells="1">
                  <from>
                    <xdr:col>2</xdr:col>
                    <xdr:colOff>361950</xdr:colOff>
                    <xdr:row>8</xdr:row>
                    <xdr:rowOff>184150</xdr:rowOff>
                  </from>
                  <to>
                    <xdr:col>2</xdr:col>
                    <xdr:colOff>590550</xdr:colOff>
                    <xdr:row>10</xdr:row>
                    <xdr:rowOff>0</xdr:rowOff>
                  </to>
                </anchor>
              </controlPr>
            </control>
          </mc:Choice>
        </mc:AlternateContent>
        <mc:AlternateContent xmlns:mc="http://schemas.openxmlformats.org/markup-compatibility/2006">
          <mc:Choice Requires="x14">
            <control shapeId="153604" r:id="rId7" name="Check Box 4">
              <controlPr defaultSize="0" autoFill="0" autoLine="0" autoPict="0">
                <anchor moveWithCells="1">
                  <from>
                    <xdr:col>5</xdr:col>
                    <xdr:colOff>209550</xdr:colOff>
                    <xdr:row>8</xdr:row>
                    <xdr:rowOff>190500</xdr:rowOff>
                  </from>
                  <to>
                    <xdr:col>5</xdr:col>
                    <xdr:colOff>514350</xdr:colOff>
                    <xdr:row>10</xdr:row>
                    <xdr:rowOff>0</xdr:rowOff>
                  </to>
                </anchor>
              </controlPr>
            </control>
          </mc:Choice>
        </mc:AlternateContent>
        <mc:AlternateContent xmlns:mc="http://schemas.openxmlformats.org/markup-compatibility/2006">
          <mc:Choice Requires="x14">
            <control shapeId="153605" r:id="rId8" name="Check Box 5">
              <controlPr defaultSize="0" autoFill="0" autoLine="0" autoPict="0">
                <anchor moveWithCells="1">
                  <from>
                    <xdr:col>2</xdr:col>
                    <xdr:colOff>361950</xdr:colOff>
                    <xdr:row>11</xdr:row>
                    <xdr:rowOff>184150</xdr:rowOff>
                  </from>
                  <to>
                    <xdr:col>2</xdr:col>
                    <xdr:colOff>590550</xdr:colOff>
                    <xdr:row>13</xdr:row>
                    <xdr:rowOff>0</xdr:rowOff>
                  </to>
                </anchor>
              </controlPr>
            </control>
          </mc:Choice>
        </mc:AlternateContent>
        <mc:AlternateContent xmlns:mc="http://schemas.openxmlformats.org/markup-compatibility/2006">
          <mc:Choice Requires="x14">
            <control shapeId="153606" r:id="rId9" name="Check Box 6">
              <controlPr defaultSize="0" autoFill="0" autoLine="0" autoPict="0">
                <anchor moveWithCells="1">
                  <from>
                    <xdr:col>5</xdr:col>
                    <xdr:colOff>209550</xdr:colOff>
                    <xdr:row>11</xdr:row>
                    <xdr:rowOff>190500</xdr:rowOff>
                  </from>
                  <to>
                    <xdr:col>5</xdr:col>
                    <xdr:colOff>514350</xdr:colOff>
                    <xdr:row>13</xdr:row>
                    <xdr:rowOff>0</xdr:rowOff>
                  </to>
                </anchor>
              </controlPr>
            </control>
          </mc:Choice>
        </mc:AlternateContent>
        <mc:AlternateContent xmlns:mc="http://schemas.openxmlformats.org/markup-compatibility/2006">
          <mc:Choice Requires="x14">
            <control shapeId="153607" r:id="rId10" name="Check Box 7">
              <controlPr defaultSize="0" autoFill="0" autoLine="0" autoPict="0">
                <anchor moveWithCells="1">
                  <from>
                    <xdr:col>5</xdr:col>
                    <xdr:colOff>19050</xdr:colOff>
                    <xdr:row>30</xdr:row>
                    <xdr:rowOff>152400</xdr:rowOff>
                  </from>
                  <to>
                    <xdr:col>5</xdr:col>
                    <xdr:colOff>228600</xdr:colOff>
                    <xdr:row>31</xdr:row>
                    <xdr:rowOff>171450</xdr:rowOff>
                  </to>
                </anchor>
              </controlPr>
            </control>
          </mc:Choice>
        </mc:AlternateContent>
        <mc:AlternateContent xmlns:mc="http://schemas.openxmlformats.org/markup-compatibility/2006">
          <mc:Choice Requires="x14">
            <control shapeId="153608" r:id="rId11" name="Check Box 8">
              <controlPr defaultSize="0" autoFill="0" autoLine="0" autoPict="0">
                <anchor moveWithCells="1">
                  <from>
                    <xdr:col>5</xdr:col>
                    <xdr:colOff>19050</xdr:colOff>
                    <xdr:row>31</xdr:row>
                    <xdr:rowOff>152400</xdr:rowOff>
                  </from>
                  <to>
                    <xdr:col>5</xdr:col>
                    <xdr:colOff>228600</xdr:colOff>
                    <xdr:row>32</xdr:row>
                    <xdr:rowOff>171450</xdr:rowOff>
                  </to>
                </anchor>
              </controlPr>
            </control>
          </mc:Choice>
        </mc:AlternateContent>
        <mc:AlternateContent xmlns:mc="http://schemas.openxmlformats.org/markup-compatibility/2006">
          <mc:Choice Requires="x14">
            <control shapeId="153609" r:id="rId12" name="Check Box 9">
              <controlPr defaultSize="0" autoFill="0" autoLine="0" autoPict="0">
                <anchor moveWithCells="1">
                  <from>
                    <xdr:col>5</xdr:col>
                    <xdr:colOff>19050</xdr:colOff>
                    <xdr:row>32</xdr:row>
                    <xdr:rowOff>152400</xdr:rowOff>
                  </from>
                  <to>
                    <xdr:col>5</xdr:col>
                    <xdr:colOff>228600</xdr:colOff>
                    <xdr:row>33</xdr:row>
                    <xdr:rowOff>171450</xdr:rowOff>
                  </to>
                </anchor>
              </controlPr>
            </control>
          </mc:Choice>
        </mc:AlternateContent>
        <mc:AlternateContent xmlns:mc="http://schemas.openxmlformats.org/markup-compatibility/2006">
          <mc:Choice Requires="x14">
            <control shapeId="153610" r:id="rId13" name="Check Box 10">
              <controlPr defaultSize="0" autoFill="0" autoLine="0" autoPict="0">
                <anchor moveWithCells="1">
                  <from>
                    <xdr:col>5</xdr:col>
                    <xdr:colOff>19050</xdr:colOff>
                    <xdr:row>33</xdr:row>
                    <xdr:rowOff>152400</xdr:rowOff>
                  </from>
                  <to>
                    <xdr:col>5</xdr:col>
                    <xdr:colOff>228600</xdr:colOff>
                    <xdr:row>34</xdr:row>
                    <xdr:rowOff>171450</xdr:rowOff>
                  </to>
                </anchor>
              </controlPr>
            </control>
          </mc:Choice>
        </mc:AlternateContent>
        <mc:AlternateContent xmlns:mc="http://schemas.openxmlformats.org/markup-compatibility/2006">
          <mc:Choice Requires="x14">
            <control shapeId="153611" r:id="rId14" name="Check Box 11">
              <controlPr defaultSize="0" autoFill="0" autoLine="0" autoPict="0">
                <anchor moveWithCells="1">
                  <from>
                    <xdr:col>5</xdr:col>
                    <xdr:colOff>19050</xdr:colOff>
                    <xdr:row>34</xdr:row>
                    <xdr:rowOff>152400</xdr:rowOff>
                  </from>
                  <to>
                    <xdr:col>5</xdr:col>
                    <xdr:colOff>228600</xdr:colOff>
                    <xdr:row>35</xdr:row>
                    <xdr:rowOff>171450</xdr:rowOff>
                  </to>
                </anchor>
              </controlPr>
            </control>
          </mc:Choice>
        </mc:AlternateContent>
        <mc:AlternateContent xmlns:mc="http://schemas.openxmlformats.org/markup-compatibility/2006">
          <mc:Choice Requires="x14">
            <control shapeId="153612" r:id="rId15" name="Check Box 12">
              <controlPr defaultSize="0" autoFill="0" autoLine="0" autoPict="0">
                <anchor moveWithCells="1">
                  <from>
                    <xdr:col>5</xdr:col>
                    <xdr:colOff>19050</xdr:colOff>
                    <xdr:row>35</xdr:row>
                    <xdr:rowOff>152400</xdr:rowOff>
                  </from>
                  <to>
                    <xdr:col>5</xdr:col>
                    <xdr:colOff>228600</xdr:colOff>
                    <xdr:row>36</xdr:row>
                    <xdr:rowOff>171450</xdr:rowOff>
                  </to>
                </anchor>
              </controlPr>
            </control>
          </mc:Choice>
        </mc:AlternateContent>
        <mc:AlternateContent xmlns:mc="http://schemas.openxmlformats.org/markup-compatibility/2006">
          <mc:Choice Requires="x14">
            <control shapeId="153613" r:id="rId16" name="Check Box 13">
              <controlPr defaultSize="0" autoFill="0" autoLine="0" autoPict="0">
                <anchor moveWithCells="1">
                  <from>
                    <xdr:col>5</xdr:col>
                    <xdr:colOff>19050</xdr:colOff>
                    <xdr:row>36</xdr:row>
                    <xdr:rowOff>152400</xdr:rowOff>
                  </from>
                  <to>
                    <xdr:col>5</xdr:col>
                    <xdr:colOff>228600</xdr:colOff>
                    <xdr:row>37</xdr:row>
                    <xdr:rowOff>171450</xdr:rowOff>
                  </to>
                </anchor>
              </controlPr>
            </control>
          </mc:Choice>
        </mc:AlternateContent>
        <mc:AlternateContent xmlns:mc="http://schemas.openxmlformats.org/markup-compatibility/2006">
          <mc:Choice Requires="x14">
            <control shapeId="153614" r:id="rId17" name="Check Box 14">
              <controlPr defaultSize="0" autoFill="0" autoLine="0" autoPict="0">
                <anchor moveWithCells="1">
                  <from>
                    <xdr:col>5</xdr:col>
                    <xdr:colOff>19050</xdr:colOff>
                    <xdr:row>37</xdr:row>
                    <xdr:rowOff>152400</xdr:rowOff>
                  </from>
                  <to>
                    <xdr:col>5</xdr:col>
                    <xdr:colOff>228600</xdr:colOff>
                    <xdr:row>38</xdr:row>
                    <xdr:rowOff>171450</xdr:rowOff>
                  </to>
                </anchor>
              </controlPr>
            </control>
          </mc:Choice>
        </mc:AlternateContent>
        <mc:AlternateContent xmlns:mc="http://schemas.openxmlformats.org/markup-compatibility/2006">
          <mc:Choice Requires="x14">
            <control shapeId="153615" r:id="rId18" name="Check Box 15">
              <controlPr defaultSize="0" autoFill="0" autoLine="0" autoPict="0">
                <anchor moveWithCells="1">
                  <from>
                    <xdr:col>5</xdr:col>
                    <xdr:colOff>19050</xdr:colOff>
                    <xdr:row>38</xdr:row>
                    <xdr:rowOff>152400</xdr:rowOff>
                  </from>
                  <to>
                    <xdr:col>5</xdr:col>
                    <xdr:colOff>228600</xdr:colOff>
                    <xdr:row>39</xdr:row>
                    <xdr:rowOff>171450</xdr:rowOff>
                  </to>
                </anchor>
              </controlPr>
            </control>
          </mc:Choice>
        </mc:AlternateContent>
        <mc:AlternateContent xmlns:mc="http://schemas.openxmlformats.org/markup-compatibility/2006">
          <mc:Choice Requires="x14">
            <control shapeId="153618" r:id="rId19" name="Check Box 18">
              <controlPr defaultSize="0" autoFill="0" autoLine="0" autoPict="0">
                <anchor moveWithCells="1">
                  <from>
                    <xdr:col>2</xdr:col>
                    <xdr:colOff>361950</xdr:colOff>
                    <xdr:row>45</xdr:row>
                    <xdr:rowOff>184150</xdr:rowOff>
                  </from>
                  <to>
                    <xdr:col>2</xdr:col>
                    <xdr:colOff>590550</xdr:colOff>
                    <xdr:row>47</xdr:row>
                    <xdr:rowOff>38100</xdr:rowOff>
                  </to>
                </anchor>
              </controlPr>
            </control>
          </mc:Choice>
        </mc:AlternateContent>
        <mc:AlternateContent xmlns:mc="http://schemas.openxmlformats.org/markup-compatibility/2006">
          <mc:Choice Requires="x14">
            <control shapeId="153619" r:id="rId20" name="Check Box 19">
              <controlPr defaultSize="0" autoFill="0" autoLine="0" autoPict="0">
                <anchor moveWithCells="1">
                  <from>
                    <xdr:col>5</xdr:col>
                    <xdr:colOff>209550</xdr:colOff>
                    <xdr:row>45</xdr:row>
                    <xdr:rowOff>190500</xdr:rowOff>
                  </from>
                  <to>
                    <xdr:col>5</xdr:col>
                    <xdr:colOff>514350</xdr:colOff>
                    <xdr:row>47</xdr:row>
                    <xdr:rowOff>38100</xdr:rowOff>
                  </to>
                </anchor>
              </controlPr>
            </control>
          </mc:Choice>
        </mc:AlternateContent>
        <mc:AlternateContent xmlns:mc="http://schemas.openxmlformats.org/markup-compatibility/2006">
          <mc:Choice Requires="x14">
            <control shapeId="153620" r:id="rId21" name="Check Box 20">
              <controlPr defaultSize="0" autoFill="0" autoLine="0" autoPict="0">
                <anchor moveWithCells="1">
                  <from>
                    <xdr:col>2</xdr:col>
                    <xdr:colOff>361950</xdr:colOff>
                    <xdr:row>48</xdr:row>
                    <xdr:rowOff>184150</xdr:rowOff>
                  </from>
                  <to>
                    <xdr:col>2</xdr:col>
                    <xdr:colOff>590550</xdr:colOff>
                    <xdr:row>50</xdr:row>
                    <xdr:rowOff>0</xdr:rowOff>
                  </to>
                </anchor>
              </controlPr>
            </control>
          </mc:Choice>
        </mc:AlternateContent>
        <mc:AlternateContent xmlns:mc="http://schemas.openxmlformats.org/markup-compatibility/2006">
          <mc:Choice Requires="x14">
            <control shapeId="153621" r:id="rId22" name="Check Box 21">
              <controlPr defaultSize="0" autoFill="0" autoLine="0" autoPict="0">
                <anchor moveWithCells="1">
                  <from>
                    <xdr:col>5</xdr:col>
                    <xdr:colOff>209550</xdr:colOff>
                    <xdr:row>48</xdr:row>
                    <xdr:rowOff>190500</xdr:rowOff>
                  </from>
                  <to>
                    <xdr:col>5</xdr:col>
                    <xdr:colOff>514350</xdr:colOff>
                    <xdr:row>50</xdr:row>
                    <xdr:rowOff>0</xdr:rowOff>
                  </to>
                </anchor>
              </controlPr>
            </control>
          </mc:Choice>
        </mc:AlternateContent>
        <mc:AlternateContent xmlns:mc="http://schemas.openxmlformats.org/markup-compatibility/2006">
          <mc:Choice Requires="x14">
            <control shapeId="153622" r:id="rId23" name="Check Box 22">
              <controlPr defaultSize="0" autoFill="0" autoLine="0" autoPict="0">
                <anchor moveWithCells="1">
                  <from>
                    <xdr:col>2</xdr:col>
                    <xdr:colOff>431800</xdr:colOff>
                    <xdr:row>52</xdr:row>
                    <xdr:rowOff>76200</xdr:rowOff>
                  </from>
                  <to>
                    <xdr:col>2</xdr:col>
                    <xdr:colOff>660400</xdr:colOff>
                    <xdr:row>52</xdr:row>
                    <xdr:rowOff>298450</xdr:rowOff>
                  </to>
                </anchor>
              </controlPr>
            </control>
          </mc:Choice>
        </mc:AlternateContent>
        <mc:AlternateContent xmlns:mc="http://schemas.openxmlformats.org/markup-compatibility/2006">
          <mc:Choice Requires="x14">
            <control shapeId="153623" r:id="rId24" name="Check Box 23">
              <controlPr defaultSize="0" autoFill="0" autoLine="0" autoPict="0">
                <anchor moveWithCells="1">
                  <from>
                    <xdr:col>5</xdr:col>
                    <xdr:colOff>241300</xdr:colOff>
                    <xdr:row>52</xdr:row>
                    <xdr:rowOff>95250</xdr:rowOff>
                  </from>
                  <to>
                    <xdr:col>5</xdr:col>
                    <xdr:colOff>546100</xdr:colOff>
                    <xdr:row>53</xdr:row>
                    <xdr:rowOff>6350</xdr:rowOff>
                  </to>
                </anchor>
              </controlPr>
            </control>
          </mc:Choice>
        </mc:AlternateContent>
        <mc:AlternateContent xmlns:mc="http://schemas.openxmlformats.org/markup-compatibility/2006">
          <mc:Choice Requires="x14">
            <control shapeId="153624" r:id="rId25" name="Check Box 24">
              <controlPr defaultSize="0" autoFill="0" autoLine="0" autoPict="0">
                <anchor moveWithCells="1">
                  <from>
                    <xdr:col>5</xdr:col>
                    <xdr:colOff>12700</xdr:colOff>
                    <xdr:row>69</xdr:row>
                    <xdr:rowOff>69850</xdr:rowOff>
                  </from>
                  <to>
                    <xdr:col>5</xdr:col>
                    <xdr:colOff>222250</xdr:colOff>
                    <xdr:row>75</xdr:row>
                    <xdr:rowOff>114300</xdr:rowOff>
                  </to>
                </anchor>
              </controlPr>
            </control>
          </mc:Choice>
        </mc:AlternateContent>
        <mc:AlternateContent xmlns:mc="http://schemas.openxmlformats.org/markup-compatibility/2006">
          <mc:Choice Requires="x14">
            <control shapeId="153625" r:id="rId26" name="Check Box 25">
              <controlPr defaultSize="0" autoFill="0" autoLine="0" autoPict="0">
                <anchor moveWithCells="1">
                  <from>
                    <xdr:col>5</xdr:col>
                    <xdr:colOff>19050</xdr:colOff>
                    <xdr:row>70</xdr:row>
                    <xdr:rowOff>152400</xdr:rowOff>
                  </from>
                  <to>
                    <xdr:col>5</xdr:col>
                    <xdr:colOff>228600</xdr:colOff>
                    <xdr:row>71</xdr:row>
                    <xdr:rowOff>177800</xdr:rowOff>
                  </to>
                </anchor>
              </controlPr>
            </control>
          </mc:Choice>
        </mc:AlternateContent>
        <mc:AlternateContent xmlns:mc="http://schemas.openxmlformats.org/markup-compatibility/2006">
          <mc:Choice Requires="x14">
            <control shapeId="153628" r:id="rId27" name="Check Box 28">
              <controlPr defaultSize="0" autoFill="0" autoLine="0" autoPict="0">
                <anchor moveWithCells="1">
                  <from>
                    <xdr:col>5</xdr:col>
                    <xdr:colOff>19050</xdr:colOff>
                    <xdr:row>73</xdr:row>
                    <xdr:rowOff>152400</xdr:rowOff>
                  </from>
                  <to>
                    <xdr:col>5</xdr:col>
                    <xdr:colOff>228600</xdr:colOff>
                    <xdr:row>74</xdr:row>
                    <xdr:rowOff>177800</xdr:rowOff>
                  </to>
                </anchor>
              </controlPr>
            </control>
          </mc:Choice>
        </mc:AlternateContent>
        <mc:AlternateContent xmlns:mc="http://schemas.openxmlformats.org/markup-compatibility/2006">
          <mc:Choice Requires="x14">
            <control shapeId="153629" r:id="rId28" name="Check Box 29">
              <controlPr defaultSize="0" autoFill="0" autoLine="0" autoPict="0">
                <anchor moveWithCells="1">
                  <from>
                    <xdr:col>5</xdr:col>
                    <xdr:colOff>19050</xdr:colOff>
                    <xdr:row>74</xdr:row>
                    <xdr:rowOff>152400</xdr:rowOff>
                  </from>
                  <to>
                    <xdr:col>5</xdr:col>
                    <xdr:colOff>228600</xdr:colOff>
                    <xdr:row>75</xdr:row>
                    <xdr:rowOff>177800</xdr:rowOff>
                  </to>
                </anchor>
              </controlPr>
            </control>
          </mc:Choice>
        </mc:AlternateContent>
        <mc:AlternateContent xmlns:mc="http://schemas.openxmlformats.org/markup-compatibility/2006">
          <mc:Choice Requires="x14">
            <control shapeId="153631" r:id="rId29" name="Check Box 31">
              <controlPr defaultSize="0" autoFill="0" autoLine="0" autoPict="0">
                <anchor moveWithCells="1">
                  <from>
                    <xdr:col>5</xdr:col>
                    <xdr:colOff>19050</xdr:colOff>
                    <xdr:row>76</xdr:row>
                    <xdr:rowOff>152400</xdr:rowOff>
                  </from>
                  <to>
                    <xdr:col>5</xdr:col>
                    <xdr:colOff>228600</xdr:colOff>
                    <xdr:row>77</xdr:row>
                    <xdr:rowOff>177800</xdr:rowOff>
                  </to>
                </anchor>
              </controlPr>
            </control>
          </mc:Choice>
        </mc:AlternateContent>
        <mc:AlternateContent xmlns:mc="http://schemas.openxmlformats.org/markup-compatibility/2006">
          <mc:Choice Requires="x14">
            <control shapeId="153632" r:id="rId30" name="Check Box 32">
              <controlPr defaultSize="0" autoFill="0" autoLine="0" autoPict="0">
                <anchor moveWithCells="1">
                  <from>
                    <xdr:col>5</xdr:col>
                    <xdr:colOff>19050</xdr:colOff>
                    <xdr:row>77</xdr:row>
                    <xdr:rowOff>152400</xdr:rowOff>
                  </from>
                  <to>
                    <xdr:col>5</xdr:col>
                    <xdr:colOff>228600</xdr:colOff>
                    <xdr:row>78</xdr:row>
                    <xdr:rowOff>177800</xdr:rowOff>
                  </to>
                </anchor>
              </controlPr>
            </control>
          </mc:Choice>
        </mc:AlternateContent>
        <mc:AlternateContent xmlns:mc="http://schemas.openxmlformats.org/markup-compatibility/2006">
          <mc:Choice Requires="x14">
            <control shapeId="153635" r:id="rId31" name="Check Box 35">
              <controlPr defaultSize="0" autoFill="0" autoLine="0" autoPict="0">
                <anchor moveWithCells="1">
                  <from>
                    <xdr:col>2</xdr:col>
                    <xdr:colOff>361950</xdr:colOff>
                    <xdr:row>84</xdr:row>
                    <xdr:rowOff>184150</xdr:rowOff>
                  </from>
                  <to>
                    <xdr:col>2</xdr:col>
                    <xdr:colOff>590550</xdr:colOff>
                    <xdr:row>86</xdr:row>
                    <xdr:rowOff>12700</xdr:rowOff>
                  </to>
                </anchor>
              </controlPr>
            </control>
          </mc:Choice>
        </mc:AlternateContent>
        <mc:AlternateContent xmlns:mc="http://schemas.openxmlformats.org/markup-compatibility/2006">
          <mc:Choice Requires="x14">
            <control shapeId="153636" r:id="rId32" name="Check Box 36">
              <controlPr defaultSize="0" autoFill="0" autoLine="0" autoPict="0">
                <anchor moveWithCells="1">
                  <from>
                    <xdr:col>5</xdr:col>
                    <xdr:colOff>209550</xdr:colOff>
                    <xdr:row>84</xdr:row>
                    <xdr:rowOff>190500</xdr:rowOff>
                  </from>
                  <to>
                    <xdr:col>5</xdr:col>
                    <xdr:colOff>514350</xdr:colOff>
                    <xdr:row>86</xdr:row>
                    <xdr:rowOff>12700</xdr:rowOff>
                  </to>
                </anchor>
              </controlPr>
            </control>
          </mc:Choice>
        </mc:AlternateContent>
        <mc:AlternateContent xmlns:mc="http://schemas.openxmlformats.org/markup-compatibility/2006">
          <mc:Choice Requires="x14">
            <control shapeId="153637" r:id="rId33" name="Check Box 37">
              <controlPr defaultSize="0" autoFill="0" autoLine="0" autoPict="0">
                <anchor moveWithCells="1">
                  <from>
                    <xdr:col>2</xdr:col>
                    <xdr:colOff>361950</xdr:colOff>
                    <xdr:row>87</xdr:row>
                    <xdr:rowOff>184150</xdr:rowOff>
                  </from>
                  <to>
                    <xdr:col>2</xdr:col>
                    <xdr:colOff>590550</xdr:colOff>
                    <xdr:row>89</xdr:row>
                    <xdr:rowOff>0</xdr:rowOff>
                  </to>
                </anchor>
              </controlPr>
            </control>
          </mc:Choice>
        </mc:AlternateContent>
        <mc:AlternateContent xmlns:mc="http://schemas.openxmlformats.org/markup-compatibility/2006">
          <mc:Choice Requires="x14">
            <control shapeId="153638" r:id="rId34" name="Check Box 38">
              <controlPr defaultSize="0" autoFill="0" autoLine="0" autoPict="0">
                <anchor moveWithCells="1">
                  <from>
                    <xdr:col>5</xdr:col>
                    <xdr:colOff>209550</xdr:colOff>
                    <xdr:row>87</xdr:row>
                    <xdr:rowOff>190500</xdr:rowOff>
                  </from>
                  <to>
                    <xdr:col>5</xdr:col>
                    <xdr:colOff>514350</xdr:colOff>
                    <xdr:row>89</xdr:row>
                    <xdr:rowOff>0</xdr:rowOff>
                  </to>
                </anchor>
              </controlPr>
            </control>
          </mc:Choice>
        </mc:AlternateContent>
        <mc:AlternateContent xmlns:mc="http://schemas.openxmlformats.org/markup-compatibility/2006">
          <mc:Choice Requires="x14">
            <control shapeId="153639" r:id="rId35" name="Check Box 39">
              <controlPr defaultSize="0" autoFill="0" autoLine="0" autoPict="0">
                <anchor moveWithCells="1">
                  <from>
                    <xdr:col>2</xdr:col>
                    <xdr:colOff>361950</xdr:colOff>
                    <xdr:row>90</xdr:row>
                    <xdr:rowOff>184150</xdr:rowOff>
                  </from>
                  <to>
                    <xdr:col>2</xdr:col>
                    <xdr:colOff>590550</xdr:colOff>
                    <xdr:row>92</xdr:row>
                    <xdr:rowOff>0</xdr:rowOff>
                  </to>
                </anchor>
              </controlPr>
            </control>
          </mc:Choice>
        </mc:AlternateContent>
        <mc:AlternateContent xmlns:mc="http://schemas.openxmlformats.org/markup-compatibility/2006">
          <mc:Choice Requires="x14">
            <control shapeId="153640" r:id="rId36" name="Check Box 40">
              <controlPr defaultSize="0" autoFill="0" autoLine="0" autoPict="0">
                <anchor moveWithCells="1">
                  <from>
                    <xdr:col>5</xdr:col>
                    <xdr:colOff>209550</xdr:colOff>
                    <xdr:row>90</xdr:row>
                    <xdr:rowOff>190500</xdr:rowOff>
                  </from>
                  <to>
                    <xdr:col>5</xdr:col>
                    <xdr:colOff>514350</xdr:colOff>
                    <xdr:row>92</xdr:row>
                    <xdr:rowOff>0</xdr:rowOff>
                  </to>
                </anchor>
              </controlPr>
            </control>
          </mc:Choice>
        </mc:AlternateContent>
        <mc:AlternateContent xmlns:mc="http://schemas.openxmlformats.org/markup-compatibility/2006">
          <mc:Choice Requires="x14">
            <control shapeId="153641" r:id="rId37" name="Check Box 41">
              <controlPr defaultSize="0" autoFill="0" autoLine="0" autoPict="0">
                <anchor moveWithCells="1">
                  <from>
                    <xdr:col>5</xdr:col>
                    <xdr:colOff>19050</xdr:colOff>
                    <xdr:row>109</xdr:row>
                    <xdr:rowOff>152400</xdr:rowOff>
                  </from>
                  <to>
                    <xdr:col>5</xdr:col>
                    <xdr:colOff>228600</xdr:colOff>
                    <xdr:row>110</xdr:row>
                    <xdr:rowOff>165100</xdr:rowOff>
                  </to>
                </anchor>
              </controlPr>
            </control>
          </mc:Choice>
        </mc:AlternateContent>
        <mc:AlternateContent xmlns:mc="http://schemas.openxmlformats.org/markup-compatibility/2006">
          <mc:Choice Requires="x14">
            <control shapeId="153642" r:id="rId38" name="Check Box 42">
              <controlPr defaultSize="0" autoFill="0" autoLine="0" autoPict="0">
                <anchor moveWithCells="1">
                  <from>
                    <xdr:col>5</xdr:col>
                    <xdr:colOff>19050</xdr:colOff>
                    <xdr:row>110</xdr:row>
                    <xdr:rowOff>152400</xdr:rowOff>
                  </from>
                  <to>
                    <xdr:col>5</xdr:col>
                    <xdr:colOff>228600</xdr:colOff>
                    <xdr:row>111</xdr:row>
                    <xdr:rowOff>171450</xdr:rowOff>
                  </to>
                </anchor>
              </controlPr>
            </control>
          </mc:Choice>
        </mc:AlternateContent>
        <mc:AlternateContent xmlns:mc="http://schemas.openxmlformats.org/markup-compatibility/2006">
          <mc:Choice Requires="x14">
            <control shapeId="153643" r:id="rId39" name="Check Box 43">
              <controlPr defaultSize="0" autoFill="0" autoLine="0" autoPict="0">
                <anchor moveWithCells="1">
                  <from>
                    <xdr:col>5</xdr:col>
                    <xdr:colOff>19050</xdr:colOff>
                    <xdr:row>111</xdr:row>
                    <xdr:rowOff>152400</xdr:rowOff>
                  </from>
                  <to>
                    <xdr:col>5</xdr:col>
                    <xdr:colOff>228600</xdr:colOff>
                    <xdr:row>112</xdr:row>
                    <xdr:rowOff>171450</xdr:rowOff>
                  </to>
                </anchor>
              </controlPr>
            </control>
          </mc:Choice>
        </mc:AlternateContent>
        <mc:AlternateContent xmlns:mc="http://schemas.openxmlformats.org/markup-compatibility/2006">
          <mc:Choice Requires="x14">
            <control shapeId="153644" r:id="rId40" name="Check Box 44">
              <controlPr defaultSize="0" autoFill="0" autoLine="0" autoPict="0">
                <anchor moveWithCells="1">
                  <from>
                    <xdr:col>5</xdr:col>
                    <xdr:colOff>19050</xdr:colOff>
                    <xdr:row>112</xdr:row>
                    <xdr:rowOff>152400</xdr:rowOff>
                  </from>
                  <to>
                    <xdr:col>5</xdr:col>
                    <xdr:colOff>228600</xdr:colOff>
                    <xdr:row>113</xdr:row>
                    <xdr:rowOff>165100</xdr:rowOff>
                  </to>
                </anchor>
              </controlPr>
            </control>
          </mc:Choice>
        </mc:AlternateContent>
        <mc:AlternateContent xmlns:mc="http://schemas.openxmlformats.org/markup-compatibility/2006">
          <mc:Choice Requires="x14">
            <control shapeId="153645" r:id="rId41" name="Check Box 45">
              <controlPr defaultSize="0" autoFill="0" autoLine="0" autoPict="0">
                <anchor moveWithCells="1">
                  <from>
                    <xdr:col>5</xdr:col>
                    <xdr:colOff>19050</xdr:colOff>
                    <xdr:row>113</xdr:row>
                    <xdr:rowOff>152400</xdr:rowOff>
                  </from>
                  <to>
                    <xdr:col>5</xdr:col>
                    <xdr:colOff>228600</xdr:colOff>
                    <xdr:row>114</xdr:row>
                    <xdr:rowOff>165100</xdr:rowOff>
                  </to>
                </anchor>
              </controlPr>
            </control>
          </mc:Choice>
        </mc:AlternateContent>
        <mc:AlternateContent xmlns:mc="http://schemas.openxmlformats.org/markup-compatibility/2006">
          <mc:Choice Requires="x14">
            <control shapeId="153646" r:id="rId42" name="Check Box 46">
              <controlPr defaultSize="0" autoFill="0" autoLine="0" autoPict="0">
                <anchor moveWithCells="1">
                  <from>
                    <xdr:col>5</xdr:col>
                    <xdr:colOff>19050</xdr:colOff>
                    <xdr:row>114</xdr:row>
                    <xdr:rowOff>152400</xdr:rowOff>
                  </from>
                  <to>
                    <xdr:col>5</xdr:col>
                    <xdr:colOff>228600</xdr:colOff>
                    <xdr:row>115</xdr:row>
                    <xdr:rowOff>165100</xdr:rowOff>
                  </to>
                </anchor>
              </controlPr>
            </control>
          </mc:Choice>
        </mc:AlternateContent>
        <mc:AlternateContent xmlns:mc="http://schemas.openxmlformats.org/markup-compatibility/2006">
          <mc:Choice Requires="x14">
            <control shapeId="153647" r:id="rId43" name="Check Box 47">
              <controlPr defaultSize="0" autoFill="0" autoLine="0" autoPict="0">
                <anchor moveWithCells="1">
                  <from>
                    <xdr:col>5</xdr:col>
                    <xdr:colOff>19050</xdr:colOff>
                    <xdr:row>115</xdr:row>
                    <xdr:rowOff>152400</xdr:rowOff>
                  </from>
                  <to>
                    <xdr:col>5</xdr:col>
                    <xdr:colOff>228600</xdr:colOff>
                    <xdr:row>116</xdr:row>
                    <xdr:rowOff>165100</xdr:rowOff>
                  </to>
                </anchor>
              </controlPr>
            </control>
          </mc:Choice>
        </mc:AlternateContent>
        <mc:AlternateContent xmlns:mc="http://schemas.openxmlformats.org/markup-compatibility/2006">
          <mc:Choice Requires="x14">
            <control shapeId="153648" r:id="rId44" name="Check Box 48">
              <controlPr defaultSize="0" autoFill="0" autoLine="0" autoPict="0">
                <anchor moveWithCells="1">
                  <from>
                    <xdr:col>5</xdr:col>
                    <xdr:colOff>19050</xdr:colOff>
                    <xdr:row>116</xdr:row>
                    <xdr:rowOff>152400</xdr:rowOff>
                  </from>
                  <to>
                    <xdr:col>5</xdr:col>
                    <xdr:colOff>228600</xdr:colOff>
                    <xdr:row>117</xdr:row>
                    <xdr:rowOff>165100</xdr:rowOff>
                  </to>
                </anchor>
              </controlPr>
            </control>
          </mc:Choice>
        </mc:AlternateContent>
        <mc:AlternateContent xmlns:mc="http://schemas.openxmlformats.org/markup-compatibility/2006">
          <mc:Choice Requires="x14">
            <control shapeId="153649" r:id="rId45" name="Check Box 49">
              <controlPr defaultSize="0" autoFill="0" autoLine="0" autoPict="0">
                <anchor moveWithCells="1">
                  <from>
                    <xdr:col>5</xdr:col>
                    <xdr:colOff>19050</xdr:colOff>
                    <xdr:row>117</xdr:row>
                    <xdr:rowOff>152400</xdr:rowOff>
                  </from>
                  <to>
                    <xdr:col>5</xdr:col>
                    <xdr:colOff>228600</xdr:colOff>
                    <xdr:row>118</xdr:row>
                    <xdr:rowOff>165100</xdr:rowOff>
                  </to>
                </anchor>
              </controlPr>
            </control>
          </mc:Choice>
        </mc:AlternateContent>
        <mc:AlternateContent xmlns:mc="http://schemas.openxmlformats.org/markup-compatibility/2006">
          <mc:Choice Requires="x14">
            <control shapeId="153652" r:id="rId46" name="Check Box 52">
              <controlPr defaultSize="0" autoFill="0" autoLine="0" autoPict="0">
                <anchor moveWithCells="1">
                  <from>
                    <xdr:col>2</xdr:col>
                    <xdr:colOff>361950</xdr:colOff>
                    <xdr:row>124</xdr:row>
                    <xdr:rowOff>184150</xdr:rowOff>
                  </from>
                  <to>
                    <xdr:col>2</xdr:col>
                    <xdr:colOff>590550</xdr:colOff>
                    <xdr:row>126</xdr:row>
                    <xdr:rowOff>0</xdr:rowOff>
                  </to>
                </anchor>
              </controlPr>
            </control>
          </mc:Choice>
        </mc:AlternateContent>
        <mc:AlternateContent xmlns:mc="http://schemas.openxmlformats.org/markup-compatibility/2006">
          <mc:Choice Requires="x14">
            <control shapeId="153653" r:id="rId47" name="Check Box 53">
              <controlPr defaultSize="0" autoFill="0" autoLine="0" autoPict="0">
                <anchor moveWithCells="1">
                  <from>
                    <xdr:col>5</xdr:col>
                    <xdr:colOff>209550</xdr:colOff>
                    <xdr:row>124</xdr:row>
                    <xdr:rowOff>190500</xdr:rowOff>
                  </from>
                  <to>
                    <xdr:col>5</xdr:col>
                    <xdr:colOff>514350</xdr:colOff>
                    <xdr:row>126</xdr:row>
                    <xdr:rowOff>0</xdr:rowOff>
                  </to>
                </anchor>
              </controlPr>
            </control>
          </mc:Choice>
        </mc:AlternateContent>
        <mc:AlternateContent xmlns:mc="http://schemas.openxmlformats.org/markup-compatibility/2006">
          <mc:Choice Requires="x14">
            <control shapeId="153654" r:id="rId48" name="Check Box 54">
              <controlPr defaultSize="0" autoFill="0" autoLine="0" autoPict="0">
                <anchor moveWithCells="1">
                  <from>
                    <xdr:col>2</xdr:col>
                    <xdr:colOff>361950</xdr:colOff>
                    <xdr:row>127</xdr:row>
                    <xdr:rowOff>184150</xdr:rowOff>
                  </from>
                  <to>
                    <xdr:col>2</xdr:col>
                    <xdr:colOff>590550</xdr:colOff>
                    <xdr:row>129</xdr:row>
                    <xdr:rowOff>0</xdr:rowOff>
                  </to>
                </anchor>
              </controlPr>
            </control>
          </mc:Choice>
        </mc:AlternateContent>
        <mc:AlternateContent xmlns:mc="http://schemas.openxmlformats.org/markup-compatibility/2006">
          <mc:Choice Requires="x14">
            <control shapeId="153655" r:id="rId49" name="Check Box 55">
              <controlPr defaultSize="0" autoFill="0" autoLine="0" autoPict="0">
                <anchor moveWithCells="1">
                  <from>
                    <xdr:col>5</xdr:col>
                    <xdr:colOff>209550</xdr:colOff>
                    <xdr:row>127</xdr:row>
                    <xdr:rowOff>190500</xdr:rowOff>
                  </from>
                  <to>
                    <xdr:col>5</xdr:col>
                    <xdr:colOff>514350</xdr:colOff>
                    <xdr:row>129</xdr:row>
                    <xdr:rowOff>0</xdr:rowOff>
                  </to>
                </anchor>
              </controlPr>
            </control>
          </mc:Choice>
        </mc:AlternateContent>
        <mc:AlternateContent xmlns:mc="http://schemas.openxmlformats.org/markup-compatibility/2006">
          <mc:Choice Requires="x14">
            <control shapeId="153656" r:id="rId50" name="Check Box 56">
              <controlPr defaultSize="0" autoFill="0" autoLine="0" autoPict="0">
                <anchor moveWithCells="1">
                  <from>
                    <xdr:col>2</xdr:col>
                    <xdr:colOff>361950</xdr:colOff>
                    <xdr:row>130</xdr:row>
                    <xdr:rowOff>184150</xdr:rowOff>
                  </from>
                  <to>
                    <xdr:col>2</xdr:col>
                    <xdr:colOff>590550</xdr:colOff>
                    <xdr:row>132</xdr:row>
                    <xdr:rowOff>0</xdr:rowOff>
                  </to>
                </anchor>
              </controlPr>
            </control>
          </mc:Choice>
        </mc:AlternateContent>
        <mc:AlternateContent xmlns:mc="http://schemas.openxmlformats.org/markup-compatibility/2006">
          <mc:Choice Requires="x14">
            <control shapeId="153657" r:id="rId51" name="Check Box 57">
              <controlPr defaultSize="0" autoFill="0" autoLine="0" autoPict="0">
                <anchor moveWithCells="1">
                  <from>
                    <xdr:col>5</xdr:col>
                    <xdr:colOff>209550</xdr:colOff>
                    <xdr:row>130</xdr:row>
                    <xdr:rowOff>190500</xdr:rowOff>
                  </from>
                  <to>
                    <xdr:col>5</xdr:col>
                    <xdr:colOff>514350</xdr:colOff>
                    <xdr:row>132</xdr:row>
                    <xdr:rowOff>0</xdr:rowOff>
                  </to>
                </anchor>
              </controlPr>
            </control>
          </mc:Choice>
        </mc:AlternateContent>
        <mc:AlternateContent xmlns:mc="http://schemas.openxmlformats.org/markup-compatibility/2006">
          <mc:Choice Requires="x14">
            <control shapeId="153658" r:id="rId52" name="Check Box 58">
              <controlPr defaultSize="0" autoFill="0" autoLine="0" autoPict="0">
                <anchor moveWithCells="1">
                  <from>
                    <xdr:col>5</xdr:col>
                    <xdr:colOff>19050</xdr:colOff>
                    <xdr:row>149</xdr:row>
                    <xdr:rowOff>152400</xdr:rowOff>
                  </from>
                  <to>
                    <xdr:col>5</xdr:col>
                    <xdr:colOff>228600</xdr:colOff>
                    <xdr:row>150</xdr:row>
                    <xdr:rowOff>165100</xdr:rowOff>
                  </to>
                </anchor>
              </controlPr>
            </control>
          </mc:Choice>
        </mc:AlternateContent>
        <mc:AlternateContent xmlns:mc="http://schemas.openxmlformats.org/markup-compatibility/2006">
          <mc:Choice Requires="x14">
            <control shapeId="153659" r:id="rId53" name="Check Box 59">
              <controlPr defaultSize="0" autoFill="0" autoLine="0" autoPict="0">
                <anchor moveWithCells="1">
                  <from>
                    <xdr:col>5</xdr:col>
                    <xdr:colOff>19050</xdr:colOff>
                    <xdr:row>150</xdr:row>
                    <xdr:rowOff>152400</xdr:rowOff>
                  </from>
                  <to>
                    <xdr:col>5</xdr:col>
                    <xdr:colOff>228600</xdr:colOff>
                    <xdr:row>151</xdr:row>
                    <xdr:rowOff>171450</xdr:rowOff>
                  </to>
                </anchor>
              </controlPr>
            </control>
          </mc:Choice>
        </mc:AlternateContent>
        <mc:AlternateContent xmlns:mc="http://schemas.openxmlformats.org/markup-compatibility/2006">
          <mc:Choice Requires="x14">
            <control shapeId="153660" r:id="rId54" name="Check Box 60">
              <controlPr defaultSize="0" autoFill="0" autoLine="0" autoPict="0">
                <anchor moveWithCells="1">
                  <from>
                    <xdr:col>5</xdr:col>
                    <xdr:colOff>19050</xdr:colOff>
                    <xdr:row>151</xdr:row>
                    <xdr:rowOff>152400</xdr:rowOff>
                  </from>
                  <to>
                    <xdr:col>5</xdr:col>
                    <xdr:colOff>228600</xdr:colOff>
                    <xdr:row>152</xdr:row>
                    <xdr:rowOff>171450</xdr:rowOff>
                  </to>
                </anchor>
              </controlPr>
            </control>
          </mc:Choice>
        </mc:AlternateContent>
        <mc:AlternateContent xmlns:mc="http://schemas.openxmlformats.org/markup-compatibility/2006">
          <mc:Choice Requires="x14">
            <control shapeId="153661" r:id="rId55" name="Check Box 61">
              <controlPr defaultSize="0" autoFill="0" autoLine="0" autoPict="0">
                <anchor moveWithCells="1">
                  <from>
                    <xdr:col>5</xdr:col>
                    <xdr:colOff>19050</xdr:colOff>
                    <xdr:row>152</xdr:row>
                    <xdr:rowOff>152400</xdr:rowOff>
                  </from>
                  <to>
                    <xdr:col>5</xdr:col>
                    <xdr:colOff>228600</xdr:colOff>
                    <xdr:row>153</xdr:row>
                    <xdr:rowOff>165100</xdr:rowOff>
                  </to>
                </anchor>
              </controlPr>
            </control>
          </mc:Choice>
        </mc:AlternateContent>
        <mc:AlternateContent xmlns:mc="http://schemas.openxmlformats.org/markup-compatibility/2006">
          <mc:Choice Requires="x14">
            <control shapeId="153662" r:id="rId56" name="Check Box 62">
              <controlPr defaultSize="0" autoFill="0" autoLine="0" autoPict="0">
                <anchor moveWithCells="1">
                  <from>
                    <xdr:col>5</xdr:col>
                    <xdr:colOff>19050</xdr:colOff>
                    <xdr:row>153</xdr:row>
                    <xdr:rowOff>152400</xdr:rowOff>
                  </from>
                  <to>
                    <xdr:col>5</xdr:col>
                    <xdr:colOff>228600</xdr:colOff>
                    <xdr:row>154</xdr:row>
                    <xdr:rowOff>165100</xdr:rowOff>
                  </to>
                </anchor>
              </controlPr>
            </control>
          </mc:Choice>
        </mc:AlternateContent>
        <mc:AlternateContent xmlns:mc="http://schemas.openxmlformats.org/markup-compatibility/2006">
          <mc:Choice Requires="x14">
            <control shapeId="153663" r:id="rId57" name="Check Box 63">
              <controlPr defaultSize="0" autoFill="0" autoLine="0" autoPict="0">
                <anchor moveWithCells="1">
                  <from>
                    <xdr:col>5</xdr:col>
                    <xdr:colOff>19050</xdr:colOff>
                    <xdr:row>154</xdr:row>
                    <xdr:rowOff>152400</xdr:rowOff>
                  </from>
                  <to>
                    <xdr:col>5</xdr:col>
                    <xdr:colOff>228600</xdr:colOff>
                    <xdr:row>155</xdr:row>
                    <xdr:rowOff>165100</xdr:rowOff>
                  </to>
                </anchor>
              </controlPr>
            </control>
          </mc:Choice>
        </mc:AlternateContent>
        <mc:AlternateContent xmlns:mc="http://schemas.openxmlformats.org/markup-compatibility/2006">
          <mc:Choice Requires="x14">
            <control shapeId="153664" r:id="rId58" name="Check Box 64">
              <controlPr defaultSize="0" autoFill="0" autoLine="0" autoPict="0">
                <anchor moveWithCells="1">
                  <from>
                    <xdr:col>5</xdr:col>
                    <xdr:colOff>19050</xdr:colOff>
                    <xdr:row>155</xdr:row>
                    <xdr:rowOff>152400</xdr:rowOff>
                  </from>
                  <to>
                    <xdr:col>5</xdr:col>
                    <xdr:colOff>228600</xdr:colOff>
                    <xdr:row>156</xdr:row>
                    <xdr:rowOff>165100</xdr:rowOff>
                  </to>
                </anchor>
              </controlPr>
            </control>
          </mc:Choice>
        </mc:AlternateContent>
        <mc:AlternateContent xmlns:mc="http://schemas.openxmlformats.org/markup-compatibility/2006">
          <mc:Choice Requires="x14">
            <control shapeId="153665" r:id="rId59" name="Check Box 65">
              <controlPr defaultSize="0" autoFill="0" autoLine="0" autoPict="0">
                <anchor moveWithCells="1">
                  <from>
                    <xdr:col>5</xdr:col>
                    <xdr:colOff>19050</xdr:colOff>
                    <xdr:row>156</xdr:row>
                    <xdr:rowOff>152400</xdr:rowOff>
                  </from>
                  <to>
                    <xdr:col>5</xdr:col>
                    <xdr:colOff>228600</xdr:colOff>
                    <xdr:row>157</xdr:row>
                    <xdr:rowOff>165100</xdr:rowOff>
                  </to>
                </anchor>
              </controlPr>
            </control>
          </mc:Choice>
        </mc:AlternateContent>
        <mc:AlternateContent xmlns:mc="http://schemas.openxmlformats.org/markup-compatibility/2006">
          <mc:Choice Requires="x14">
            <control shapeId="153666" r:id="rId60" name="Check Box 66">
              <controlPr defaultSize="0" autoFill="0" autoLine="0" autoPict="0">
                <anchor moveWithCells="1">
                  <from>
                    <xdr:col>5</xdr:col>
                    <xdr:colOff>19050</xdr:colOff>
                    <xdr:row>157</xdr:row>
                    <xdr:rowOff>152400</xdr:rowOff>
                  </from>
                  <to>
                    <xdr:col>5</xdr:col>
                    <xdr:colOff>228600</xdr:colOff>
                    <xdr:row>158</xdr:row>
                    <xdr:rowOff>165100</xdr:rowOff>
                  </to>
                </anchor>
              </controlPr>
            </control>
          </mc:Choice>
        </mc:AlternateContent>
        <mc:AlternateContent xmlns:mc="http://schemas.openxmlformats.org/markup-compatibility/2006">
          <mc:Choice Requires="x14">
            <control shapeId="153669" r:id="rId61" name="Check Box 69">
              <controlPr defaultSize="0" autoFill="0" autoLine="0" autoPict="0">
                <anchor moveWithCells="1">
                  <from>
                    <xdr:col>2</xdr:col>
                    <xdr:colOff>361950</xdr:colOff>
                    <xdr:row>164</xdr:row>
                    <xdr:rowOff>184150</xdr:rowOff>
                  </from>
                  <to>
                    <xdr:col>2</xdr:col>
                    <xdr:colOff>590550</xdr:colOff>
                    <xdr:row>166</xdr:row>
                    <xdr:rowOff>0</xdr:rowOff>
                  </to>
                </anchor>
              </controlPr>
            </control>
          </mc:Choice>
        </mc:AlternateContent>
        <mc:AlternateContent xmlns:mc="http://schemas.openxmlformats.org/markup-compatibility/2006">
          <mc:Choice Requires="x14">
            <control shapeId="153670" r:id="rId62" name="Check Box 70">
              <controlPr defaultSize="0" autoFill="0" autoLine="0" autoPict="0">
                <anchor moveWithCells="1">
                  <from>
                    <xdr:col>5</xdr:col>
                    <xdr:colOff>209550</xdr:colOff>
                    <xdr:row>164</xdr:row>
                    <xdr:rowOff>190500</xdr:rowOff>
                  </from>
                  <to>
                    <xdr:col>5</xdr:col>
                    <xdr:colOff>514350</xdr:colOff>
                    <xdr:row>166</xdr:row>
                    <xdr:rowOff>0</xdr:rowOff>
                  </to>
                </anchor>
              </controlPr>
            </control>
          </mc:Choice>
        </mc:AlternateContent>
        <mc:AlternateContent xmlns:mc="http://schemas.openxmlformats.org/markup-compatibility/2006">
          <mc:Choice Requires="x14">
            <control shapeId="153671" r:id="rId63" name="Check Box 71">
              <controlPr defaultSize="0" autoFill="0" autoLine="0" autoPict="0">
                <anchor moveWithCells="1">
                  <from>
                    <xdr:col>2</xdr:col>
                    <xdr:colOff>361950</xdr:colOff>
                    <xdr:row>167</xdr:row>
                    <xdr:rowOff>184150</xdr:rowOff>
                  </from>
                  <to>
                    <xdr:col>2</xdr:col>
                    <xdr:colOff>590550</xdr:colOff>
                    <xdr:row>169</xdr:row>
                    <xdr:rowOff>0</xdr:rowOff>
                  </to>
                </anchor>
              </controlPr>
            </control>
          </mc:Choice>
        </mc:AlternateContent>
        <mc:AlternateContent xmlns:mc="http://schemas.openxmlformats.org/markup-compatibility/2006">
          <mc:Choice Requires="x14">
            <control shapeId="153672" r:id="rId64" name="Check Box 72">
              <controlPr defaultSize="0" autoFill="0" autoLine="0" autoPict="0">
                <anchor moveWithCells="1">
                  <from>
                    <xdr:col>5</xdr:col>
                    <xdr:colOff>209550</xdr:colOff>
                    <xdr:row>167</xdr:row>
                    <xdr:rowOff>190500</xdr:rowOff>
                  </from>
                  <to>
                    <xdr:col>5</xdr:col>
                    <xdr:colOff>514350</xdr:colOff>
                    <xdr:row>169</xdr:row>
                    <xdr:rowOff>0</xdr:rowOff>
                  </to>
                </anchor>
              </controlPr>
            </control>
          </mc:Choice>
        </mc:AlternateContent>
        <mc:AlternateContent xmlns:mc="http://schemas.openxmlformats.org/markup-compatibility/2006">
          <mc:Choice Requires="x14">
            <control shapeId="153673" r:id="rId65" name="Check Box 73">
              <controlPr defaultSize="0" autoFill="0" autoLine="0" autoPict="0">
                <anchor moveWithCells="1">
                  <from>
                    <xdr:col>2</xdr:col>
                    <xdr:colOff>361950</xdr:colOff>
                    <xdr:row>170</xdr:row>
                    <xdr:rowOff>184150</xdr:rowOff>
                  </from>
                  <to>
                    <xdr:col>2</xdr:col>
                    <xdr:colOff>590550</xdr:colOff>
                    <xdr:row>172</xdr:row>
                    <xdr:rowOff>0</xdr:rowOff>
                  </to>
                </anchor>
              </controlPr>
            </control>
          </mc:Choice>
        </mc:AlternateContent>
        <mc:AlternateContent xmlns:mc="http://schemas.openxmlformats.org/markup-compatibility/2006">
          <mc:Choice Requires="x14">
            <control shapeId="153674" r:id="rId66" name="Check Box 74">
              <controlPr defaultSize="0" autoFill="0" autoLine="0" autoPict="0">
                <anchor moveWithCells="1">
                  <from>
                    <xdr:col>5</xdr:col>
                    <xdr:colOff>209550</xdr:colOff>
                    <xdr:row>170</xdr:row>
                    <xdr:rowOff>190500</xdr:rowOff>
                  </from>
                  <to>
                    <xdr:col>5</xdr:col>
                    <xdr:colOff>514350</xdr:colOff>
                    <xdr:row>172</xdr:row>
                    <xdr:rowOff>0</xdr:rowOff>
                  </to>
                </anchor>
              </controlPr>
            </control>
          </mc:Choice>
        </mc:AlternateContent>
        <mc:AlternateContent xmlns:mc="http://schemas.openxmlformats.org/markup-compatibility/2006">
          <mc:Choice Requires="x14">
            <control shapeId="153675" r:id="rId67" name="Check Box 75">
              <controlPr defaultSize="0" autoFill="0" autoLine="0" autoPict="0">
                <anchor moveWithCells="1">
                  <from>
                    <xdr:col>5</xdr:col>
                    <xdr:colOff>19050</xdr:colOff>
                    <xdr:row>189</xdr:row>
                    <xdr:rowOff>152400</xdr:rowOff>
                  </from>
                  <to>
                    <xdr:col>5</xdr:col>
                    <xdr:colOff>228600</xdr:colOff>
                    <xdr:row>190</xdr:row>
                    <xdr:rowOff>165100</xdr:rowOff>
                  </to>
                </anchor>
              </controlPr>
            </control>
          </mc:Choice>
        </mc:AlternateContent>
        <mc:AlternateContent xmlns:mc="http://schemas.openxmlformats.org/markup-compatibility/2006">
          <mc:Choice Requires="x14">
            <control shapeId="153676" r:id="rId68" name="Check Box 76">
              <controlPr defaultSize="0" autoFill="0" autoLine="0" autoPict="0">
                <anchor moveWithCells="1">
                  <from>
                    <xdr:col>5</xdr:col>
                    <xdr:colOff>19050</xdr:colOff>
                    <xdr:row>190</xdr:row>
                    <xdr:rowOff>152400</xdr:rowOff>
                  </from>
                  <to>
                    <xdr:col>5</xdr:col>
                    <xdr:colOff>228600</xdr:colOff>
                    <xdr:row>191</xdr:row>
                    <xdr:rowOff>171450</xdr:rowOff>
                  </to>
                </anchor>
              </controlPr>
            </control>
          </mc:Choice>
        </mc:AlternateContent>
        <mc:AlternateContent xmlns:mc="http://schemas.openxmlformats.org/markup-compatibility/2006">
          <mc:Choice Requires="x14">
            <control shapeId="153677" r:id="rId69" name="Check Box 77">
              <controlPr defaultSize="0" autoFill="0" autoLine="0" autoPict="0">
                <anchor moveWithCells="1">
                  <from>
                    <xdr:col>5</xdr:col>
                    <xdr:colOff>19050</xdr:colOff>
                    <xdr:row>191</xdr:row>
                    <xdr:rowOff>152400</xdr:rowOff>
                  </from>
                  <to>
                    <xdr:col>5</xdr:col>
                    <xdr:colOff>228600</xdr:colOff>
                    <xdr:row>192</xdr:row>
                    <xdr:rowOff>171450</xdr:rowOff>
                  </to>
                </anchor>
              </controlPr>
            </control>
          </mc:Choice>
        </mc:AlternateContent>
        <mc:AlternateContent xmlns:mc="http://schemas.openxmlformats.org/markup-compatibility/2006">
          <mc:Choice Requires="x14">
            <control shapeId="153678" r:id="rId70" name="Check Box 78">
              <controlPr defaultSize="0" autoFill="0" autoLine="0" autoPict="0">
                <anchor moveWithCells="1">
                  <from>
                    <xdr:col>5</xdr:col>
                    <xdr:colOff>19050</xdr:colOff>
                    <xdr:row>192</xdr:row>
                    <xdr:rowOff>152400</xdr:rowOff>
                  </from>
                  <to>
                    <xdr:col>5</xdr:col>
                    <xdr:colOff>228600</xdr:colOff>
                    <xdr:row>193</xdr:row>
                    <xdr:rowOff>165100</xdr:rowOff>
                  </to>
                </anchor>
              </controlPr>
            </control>
          </mc:Choice>
        </mc:AlternateContent>
        <mc:AlternateContent xmlns:mc="http://schemas.openxmlformats.org/markup-compatibility/2006">
          <mc:Choice Requires="x14">
            <control shapeId="153679" r:id="rId71" name="Check Box 79">
              <controlPr defaultSize="0" autoFill="0" autoLine="0" autoPict="0">
                <anchor moveWithCells="1">
                  <from>
                    <xdr:col>5</xdr:col>
                    <xdr:colOff>19050</xdr:colOff>
                    <xdr:row>193</xdr:row>
                    <xdr:rowOff>152400</xdr:rowOff>
                  </from>
                  <to>
                    <xdr:col>5</xdr:col>
                    <xdr:colOff>228600</xdr:colOff>
                    <xdr:row>194</xdr:row>
                    <xdr:rowOff>165100</xdr:rowOff>
                  </to>
                </anchor>
              </controlPr>
            </control>
          </mc:Choice>
        </mc:AlternateContent>
        <mc:AlternateContent xmlns:mc="http://schemas.openxmlformats.org/markup-compatibility/2006">
          <mc:Choice Requires="x14">
            <control shapeId="153680" r:id="rId72" name="Check Box 80">
              <controlPr defaultSize="0" autoFill="0" autoLine="0" autoPict="0">
                <anchor moveWithCells="1">
                  <from>
                    <xdr:col>5</xdr:col>
                    <xdr:colOff>19050</xdr:colOff>
                    <xdr:row>194</xdr:row>
                    <xdr:rowOff>152400</xdr:rowOff>
                  </from>
                  <to>
                    <xdr:col>5</xdr:col>
                    <xdr:colOff>228600</xdr:colOff>
                    <xdr:row>195</xdr:row>
                    <xdr:rowOff>165100</xdr:rowOff>
                  </to>
                </anchor>
              </controlPr>
            </control>
          </mc:Choice>
        </mc:AlternateContent>
        <mc:AlternateContent xmlns:mc="http://schemas.openxmlformats.org/markup-compatibility/2006">
          <mc:Choice Requires="x14">
            <control shapeId="153681" r:id="rId73" name="Check Box 81">
              <controlPr defaultSize="0" autoFill="0" autoLine="0" autoPict="0">
                <anchor moveWithCells="1">
                  <from>
                    <xdr:col>5</xdr:col>
                    <xdr:colOff>19050</xdr:colOff>
                    <xdr:row>195</xdr:row>
                    <xdr:rowOff>152400</xdr:rowOff>
                  </from>
                  <to>
                    <xdr:col>5</xdr:col>
                    <xdr:colOff>228600</xdr:colOff>
                    <xdr:row>196</xdr:row>
                    <xdr:rowOff>165100</xdr:rowOff>
                  </to>
                </anchor>
              </controlPr>
            </control>
          </mc:Choice>
        </mc:AlternateContent>
        <mc:AlternateContent xmlns:mc="http://schemas.openxmlformats.org/markup-compatibility/2006">
          <mc:Choice Requires="x14">
            <control shapeId="153682" r:id="rId74" name="Check Box 82">
              <controlPr defaultSize="0" autoFill="0" autoLine="0" autoPict="0">
                <anchor moveWithCells="1">
                  <from>
                    <xdr:col>5</xdr:col>
                    <xdr:colOff>19050</xdr:colOff>
                    <xdr:row>196</xdr:row>
                    <xdr:rowOff>152400</xdr:rowOff>
                  </from>
                  <to>
                    <xdr:col>5</xdr:col>
                    <xdr:colOff>228600</xdr:colOff>
                    <xdr:row>197</xdr:row>
                    <xdr:rowOff>165100</xdr:rowOff>
                  </to>
                </anchor>
              </controlPr>
            </control>
          </mc:Choice>
        </mc:AlternateContent>
        <mc:AlternateContent xmlns:mc="http://schemas.openxmlformats.org/markup-compatibility/2006">
          <mc:Choice Requires="x14">
            <control shapeId="153683" r:id="rId75" name="Check Box 83">
              <controlPr defaultSize="0" autoFill="0" autoLine="0" autoPict="0">
                <anchor moveWithCells="1">
                  <from>
                    <xdr:col>5</xdr:col>
                    <xdr:colOff>19050</xdr:colOff>
                    <xdr:row>197</xdr:row>
                    <xdr:rowOff>152400</xdr:rowOff>
                  </from>
                  <to>
                    <xdr:col>5</xdr:col>
                    <xdr:colOff>228600</xdr:colOff>
                    <xdr:row>198</xdr:row>
                    <xdr:rowOff>165100</xdr:rowOff>
                  </to>
                </anchor>
              </controlPr>
            </control>
          </mc:Choice>
        </mc:AlternateContent>
        <mc:AlternateContent xmlns:mc="http://schemas.openxmlformats.org/markup-compatibility/2006">
          <mc:Choice Requires="x14">
            <control shapeId="153687" r:id="rId76" name="Check Box 87">
              <controlPr defaultSize="0" autoFill="0" autoLine="0" autoPict="0">
                <anchor moveWithCells="1">
                  <from>
                    <xdr:col>5</xdr:col>
                    <xdr:colOff>19050</xdr:colOff>
                    <xdr:row>71</xdr:row>
                    <xdr:rowOff>6350</xdr:rowOff>
                  </from>
                  <to>
                    <xdr:col>5</xdr:col>
                    <xdr:colOff>228600</xdr:colOff>
                    <xdr:row>72</xdr:row>
                    <xdr:rowOff>31750</xdr:rowOff>
                  </to>
                </anchor>
              </controlPr>
            </control>
          </mc:Choice>
        </mc:AlternateContent>
        <mc:AlternateContent xmlns:mc="http://schemas.openxmlformats.org/markup-compatibility/2006">
          <mc:Choice Requires="x14">
            <control shapeId="153688" r:id="rId77" name="Check Box 88">
              <controlPr defaultSize="0" autoFill="0" autoLine="0" autoPict="0">
                <anchor moveWithCells="1">
                  <from>
                    <xdr:col>5</xdr:col>
                    <xdr:colOff>19050</xdr:colOff>
                    <xdr:row>72</xdr:row>
                    <xdr:rowOff>171450</xdr:rowOff>
                  </from>
                  <to>
                    <xdr:col>5</xdr:col>
                    <xdr:colOff>228600</xdr:colOff>
                    <xdr:row>74</xdr:row>
                    <xdr:rowOff>0</xdr:rowOff>
                  </to>
                </anchor>
              </controlPr>
            </control>
          </mc:Choice>
        </mc:AlternateContent>
        <mc:AlternateContent xmlns:mc="http://schemas.openxmlformats.org/markup-compatibility/2006">
          <mc:Choice Requires="x14">
            <control shapeId="153690" r:id="rId78" name="Check Box 90">
              <controlPr defaultSize="0" autoFill="0" autoLine="0" autoPict="0">
                <anchor moveWithCells="1">
                  <from>
                    <xdr:col>5</xdr:col>
                    <xdr:colOff>19050</xdr:colOff>
                    <xdr:row>73</xdr:row>
                    <xdr:rowOff>152400</xdr:rowOff>
                  </from>
                  <to>
                    <xdr:col>5</xdr:col>
                    <xdr:colOff>228600</xdr:colOff>
                    <xdr:row>74</xdr:row>
                    <xdr:rowOff>177800</xdr:rowOff>
                  </to>
                </anchor>
              </controlPr>
            </control>
          </mc:Choice>
        </mc:AlternateContent>
        <mc:AlternateContent xmlns:mc="http://schemas.openxmlformats.org/markup-compatibility/2006">
          <mc:Choice Requires="x14">
            <control shapeId="153691" r:id="rId79" name="Check Box 91">
              <controlPr defaultSize="0" autoFill="0" autoLine="0" autoPict="0">
                <anchor moveWithCells="1">
                  <from>
                    <xdr:col>5</xdr:col>
                    <xdr:colOff>19050</xdr:colOff>
                    <xdr:row>74</xdr:row>
                    <xdr:rowOff>152400</xdr:rowOff>
                  </from>
                  <to>
                    <xdr:col>5</xdr:col>
                    <xdr:colOff>228600</xdr:colOff>
                    <xdr:row>75</xdr:row>
                    <xdr:rowOff>177800</xdr:rowOff>
                  </to>
                </anchor>
              </controlPr>
            </control>
          </mc:Choice>
        </mc:AlternateContent>
        <mc:AlternateContent xmlns:mc="http://schemas.openxmlformats.org/markup-compatibility/2006">
          <mc:Choice Requires="x14">
            <control shapeId="153693" r:id="rId80" name="Check Box 93">
              <controlPr defaultSize="0" autoFill="0" autoLine="0" autoPict="0">
                <anchor moveWithCells="1">
                  <from>
                    <xdr:col>5</xdr:col>
                    <xdr:colOff>19050</xdr:colOff>
                    <xdr:row>76</xdr:row>
                    <xdr:rowOff>152400</xdr:rowOff>
                  </from>
                  <to>
                    <xdr:col>5</xdr:col>
                    <xdr:colOff>228600</xdr:colOff>
                    <xdr:row>77</xdr:row>
                    <xdr:rowOff>177800</xdr:rowOff>
                  </to>
                </anchor>
              </controlPr>
            </control>
          </mc:Choice>
        </mc:AlternateContent>
        <mc:AlternateContent xmlns:mc="http://schemas.openxmlformats.org/markup-compatibility/2006">
          <mc:Choice Requires="x14">
            <control shapeId="153694" r:id="rId81" name="Check Box 94">
              <controlPr defaultSize="0" autoFill="0" autoLine="0" autoPict="0">
                <anchor moveWithCells="1">
                  <from>
                    <xdr:col>5</xdr:col>
                    <xdr:colOff>19050</xdr:colOff>
                    <xdr:row>77</xdr:row>
                    <xdr:rowOff>152400</xdr:rowOff>
                  </from>
                  <to>
                    <xdr:col>5</xdr:col>
                    <xdr:colOff>228600</xdr:colOff>
                    <xdr:row>78</xdr:row>
                    <xdr:rowOff>177800</xdr:rowOff>
                  </to>
                </anchor>
              </controlPr>
            </control>
          </mc:Choice>
        </mc:AlternateContent>
        <mc:AlternateContent xmlns:mc="http://schemas.openxmlformats.org/markup-compatibility/2006">
          <mc:Choice Requires="x14">
            <control shapeId="153695" r:id="rId82" name="Check Box 95">
              <controlPr defaultSize="0" autoFill="0" autoLine="0" autoPict="0">
                <anchor moveWithCells="1">
                  <from>
                    <xdr:col>5</xdr:col>
                    <xdr:colOff>19050</xdr:colOff>
                    <xdr:row>109</xdr:row>
                    <xdr:rowOff>152400</xdr:rowOff>
                  </from>
                  <to>
                    <xdr:col>5</xdr:col>
                    <xdr:colOff>228600</xdr:colOff>
                    <xdr:row>110</xdr:row>
                    <xdr:rowOff>165100</xdr:rowOff>
                  </to>
                </anchor>
              </controlPr>
            </control>
          </mc:Choice>
        </mc:AlternateContent>
        <mc:AlternateContent xmlns:mc="http://schemas.openxmlformats.org/markup-compatibility/2006">
          <mc:Choice Requires="x14">
            <control shapeId="153696" r:id="rId83" name="Check Box 96">
              <controlPr defaultSize="0" autoFill="0" autoLine="0" autoPict="0">
                <anchor moveWithCells="1">
                  <from>
                    <xdr:col>5</xdr:col>
                    <xdr:colOff>19050</xdr:colOff>
                    <xdr:row>110</xdr:row>
                    <xdr:rowOff>152400</xdr:rowOff>
                  </from>
                  <to>
                    <xdr:col>5</xdr:col>
                    <xdr:colOff>228600</xdr:colOff>
                    <xdr:row>111</xdr:row>
                    <xdr:rowOff>171450</xdr:rowOff>
                  </to>
                </anchor>
              </controlPr>
            </control>
          </mc:Choice>
        </mc:AlternateContent>
        <mc:AlternateContent xmlns:mc="http://schemas.openxmlformats.org/markup-compatibility/2006">
          <mc:Choice Requires="x14">
            <control shapeId="153697" r:id="rId84" name="Check Box 97">
              <controlPr defaultSize="0" autoFill="0" autoLine="0" autoPict="0">
                <anchor moveWithCells="1">
                  <from>
                    <xdr:col>5</xdr:col>
                    <xdr:colOff>19050</xdr:colOff>
                    <xdr:row>111</xdr:row>
                    <xdr:rowOff>152400</xdr:rowOff>
                  </from>
                  <to>
                    <xdr:col>5</xdr:col>
                    <xdr:colOff>228600</xdr:colOff>
                    <xdr:row>112</xdr:row>
                    <xdr:rowOff>171450</xdr:rowOff>
                  </to>
                </anchor>
              </controlPr>
            </control>
          </mc:Choice>
        </mc:AlternateContent>
        <mc:AlternateContent xmlns:mc="http://schemas.openxmlformats.org/markup-compatibility/2006">
          <mc:Choice Requires="x14">
            <control shapeId="153698" r:id="rId85" name="Check Box 98">
              <controlPr defaultSize="0" autoFill="0" autoLine="0" autoPict="0">
                <anchor moveWithCells="1">
                  <from>
                    <xdr:col>5</xdr:col>
                    <xdr:colOff>19050</xdr:colOff>
                    <xdr:row>112</xdr:row>
                    <xdr:rowOff>152400</xdr:rowOff>
                  </from>
                  <to>
                    <xdr:col>5</xdr:col>
                    <xdr:colOff>228600</xdr:colOff>
                    <xdr:row>113</xdr:row>
                    <xdr:rowOff>165100</xdr:rowOff>
                  </to>
                </anchor>
              </controlPr>
            </control>
          </mc:Choice>
        </mc:AlternateContent>
        <mc:AlternateContent xmlns:mc="http://schemas.openxmlformats.org/markup-compatibility/2006">
          <mc:Choice Requires="x14">
            <control shapeId="153699" r:id="rId86" name="Check Box 99">
              <controlPr defaultSize="0" autoFill="0" autoLine="0" autoPict="0">
                <anchor moveWithCells="1">
                  <from>
                    <xdr:col>5</xdr:col>
                    <xdr:colOff>19050</xdr:colOff>
                    <xdr:row>113</xdr:row>
                    <xdr:rowOff>152400</xdr:rowOff>
                  </from>
                  <to>
                    <xdr:col>5</xdr:col>
                    <xdr:colOff>228600</xdr:colOff>
                    <xdr:row>114</xdr:row>
                    <xdr:rowOff>165100</xdr:rowOff>
                  </to>
                </anchor>
              </controlPr>
            </control>
          </mc:Choice>
        </mc:AlternateContent>
        <mc:AlternateContent xmlns:mc="http://schemas.openxmlformats.org/markup-compatibility/2006">
          <mc:Choice Requires="x14">
            <control shapeId="153700" r:id="rId87" name="Check Box 100">
              <controlPr defaultSize="0" autoFill="0" autoLine="0" autoPict="0">
                <anchor moveWithCells="1">
                  <from>
                    <xdr:col>5</xdr:col>
                    <xdr:colOff>19050</xdr:colOff>
                    <xdr:row>114</xdr:row>
                    <xdr:rowOff>152400</xdr:rowOff>
                  </from>
                  <to>
                    <xdr:col>5</xdr:col>
                    <xdr:colOff>228600</xdr:colOff>
                    <xdr:row>115</xdr:row>
                    <xdr:rowOff>165100</xdr:rowOff>
                  </to>
                </anchor>
              </controlPr>
            </control>
          </mc:Choice>
        </mc:AlternateContent>
        <mc:AlternateContent xmlns:mc="http://schemas.openxmlformats.org/markup-compatibility/2006">
          <mc:Choice Requires="x14">
            <control shapeId="153701" r:id="rId88" name="Check Box 101">
              <controlPr defaultSize="0" autoFill="0" autoLine="0" autoPict="0">
                <anchor moveWithCells="1">
                  <from>
                    <xdr:col>5</xdr:col>
                    <xdr:colOff>19050</xdr:colOff>
                    <xdr:row>115</xdr:row>
                    <xdr:rowOff>152400</xdr:rowOff>
                  </from>
                  <to>
                    <xdr:col>5</xdr:col>
                    <xdr:colOff>228600</xdr:colOff>
                    <xdr:row>116</xdr:row>
                    <xdr:rowOff>165100</xdr:rowOff>
                  </to>
                </anchor>
              </controlPr>
            </control>
          </mc:Choice>
        </mc:AlternateContent>
        <mc:AlternateContent xmlns:mc="http://schemas.openxmlformats.org/markup-compatibility/2006">
          <mc:Choice Requires="x14">
            <control shapeId="153702" r:id="rId89" name="Check Box 102">
              <controlPr defaultSize="0" autoFill="0" autoLine="0" autoPict="0">
                <anchor moveWithCells="1">
                  <from>
                    <xdr:col>5</xdr:col>
                    <xdr:colOff>19050</xdr:colOff>
                    <xdr:row>116</xdr:row>
                    <xdr:rowOff>152400</xdr:rowOff>
                  </from>
                  <to>
                    <xdr:col>5</xdr:col>
                    <xdr:colOff>228600</xdr:colOff>
                    <xdr:row>117</xdr:row>
                    <xdr:rowOff>165100</xdr:rowOff>
                  </to>
                </anchor>
              </controlPr>
            </control>
          </mc:Choice>
        </mc:AlternateContent>
        <mc:AlternateContent xmlns:mc="http://schemas.openxmlformats.org/markup-compatibility/2006">
          <mc:Choice Requires="x14">
            <control shapeId="153703" r:id="rId90" name="Check Box 103">
              <controlPr defaultSize="0" autoFill="0" autoLine="0" autoPict="0">
                <anchor moveWithCells="1">
                  <from>
                    <xdr:col>5</xdr:col>
                    <xdr:colOff>19050</xdr:colOff>
                    <xdr:row>117</xdr:row>
                    <xdr:rowOff>152400</xdr:rowOff>
                  </from>
                  <to>
                    <xdr:col>5</xdr:col>
                    <xdr:colOff>228600</xdr:colOff>
                    <xdr:row>118</xdr:row>
                    <xdr:rowOff>165100</xdr:rowOff>
                  </to>
                </anchor>
              </controlPr>
            </control>
          </mc:Choice>
        </mc:AlternateContent>
        <mc:AlternateContent xmlns:mc="http://schemas.openxmlformats.org/markup-compatibility/2006">
          <mc:Choice Requires="x14">
            <control shapeId="153704" r:id="rId91" name="Check Box 104">
              <controlPr defaultSize="0" autoFill="0" autoLine="0" autoPict="0">
                <anchor moveWithCells="1">
                  <from>
                    <xdr:col>5</xdr:col>
                    <xdr:colOff>19050</xdr:colOff>
                    <xdr:row>109</xdr:row>
                    <xdr:rowOff>152400</xdr:rowOff>
                  </from>
                  <to>
                    <xdr:col>5</xdr:col>
                    <xdr:colOff>228600</xdr:colOff>
                    <xdr:row>110</xdr:row>
                    <xdr:rowOff>165100</xdr:rowOff>
                  </to>
                </anchor>
              </controlPr>
            </control>
          </mc:Choice>
        </mc:AlternateContent>
        <mc:AlternateContent xmlns:mc="http://schemas.openxmlformats.org/markup-compatibility/2006">
          <mc:Choice Requires="x14">
            <control shapeId="153705" r:id="rId92" name="Check Box 105">
              <controlPr defaultSize="0" autoFill="0" autoLine="0" autoPict="0">
                <anchor moveWithCells="1">
                  <from>
                    <xdr:col>5</xdr:col>
                    <xdr:colOff>19050</xdr:colOff>
                    <xdr:row>110</xdr:row>
                    <xdr:rowOff>152400</xdr:rowOff>
                  </from>
                  <to>
                    <xdr:col>5</xdr:col>
                    <xdr:colOff>228600</xdr:colOff>
                    <xdr:row>111</xdr:row>
                    <xdr:rowOff>171450</xdr:rowOff>
                  </to>
                </anchor>
              </controlPr>
            </control>
          </mc:Choice>
        </mc:AlternateContent>
        <mc:AlternateContent xmlns:mc="http://schemas.openxmlformats.org/markup-compatibility/2006">
          <mc:Choice Requires="x14">
            <control shapeId="153706" r:id="rId93" name="Check Box 106">
              <controlPr defaultSize="0" autoFill="0" autoLine="0" autoPict="0">
                <anchor moveWithCells="1">
                  <from>
                    <xdr:col>5</xdr:col>
                    <xdr:colOff>19050</xdr:colOff>
                    <xdr:row>111</xdr:row>
                    <xdr:rowOff>152400</xdr:rowOff>
                  </from>
                  <to>
                    <xdr:col>5</xdr:col>
                    <xdr:colOff>228600</xdr:colOff>
                    <xdr:row>112</xdr:row>
                    <xdr:rowOff>171450</xdr:rowOff>
                  </to>
                </anchor>
              </controlPr>
            </control>
          </mc:Choice>
        </mc:AlternateContent>
        <mc:AlternateContent xmlns:mc="http://schemas.openxmlformats.org/markup-compatibility/2006">
          <mc:Choice Requires="x14">
            <control shapeId="153707" r:id="rId94" name="Check Box 107">
              <controlPr defaultSize="0" autoFill="0" autoLine="0" autoPict="0">
                <anchor moveWithCells="1">
                  <from>
                    <xdr:col>5</xdr:col>
                    <xdr:colOff>19050</xdr:colOff>
                    <xdr:row>112</xdr:row>
                    <xdr:rowOff>152400</xdr:rowOff>
                  </from>
                  <to>
                    <xdr:col>5</xdr:col>
                    <xdr:colOff>228600</xdr:colOff>
                    <xdr:row>113</xdr:row>
                    <xdr:rowOff>165100</xdr:rowOff>
                  </to>
                </anchor>
              </controlPr>
            </control>
          </mc:Choice>
        </mc:AlternateContent>
        <mc:AlternateContent xmlns:mc="http://schemas.openxmlformats.org/markup-compatibility/2006">
          <mc:Choice Requires="x14">
            <control shapeId="153708" r:id="rId95" name="Check Box 108">
              <controlPr defaultSize="0" autoFill="0" autoLine="0" autoPict="0">
                <anchor moveWithCells="1">
                  <from>
                    <xdr:col>5</xdr:col>
                    <xdr:colOff>19050</xdr:colOff>
                    <xdr:row>113</xdr:row>
                    <xdr:rowOff>152400</xdr:rowOff>
                  </from>
                  <to>
                    <xdr:col>5</xdr:col>
                    <xdr:colOff>228600</xdr:colOff>
                    <xdr:row>114</xdr:row>
                    <xdr:rowOff>165100</xdr:rowOff>
                  </to>
                </anchor>
              </controlPr>
            </control>
          </mc:Choice>
        </mc:AlternateContent>
        <mc:AlternateContent xmlns:mc="http://schemas.openxmlformats.org/markup-compatibility/2006">
          <mc:Choice Requires="x14">
            <control shapeId="153709" r:id="rId96" name="Check Box 109">
              <controlPr defaultSize="0" autoFill="0" autoLine="0" autoPict="0">
                <anchor moveWithCells="1">
                  <from>
                    <xdr:col>5</xdr:col>
                    <xdr:colOff>19050</xdr:colOff>
                    <xdr:row>114</xdr:row>
                    <xdr:rowOff>152400</xdr:rowOff>
                  </from>
                  <to>
                    <xdr:col>5</xdr:col>
                    <xdr:colOff>228600</xdr:colOff>
                    <xdr:row>115</xdr:row>
                    <xdr:rowOff>165100</xdr:rowOff>
                  </to>
                </anchor>
              </controlPr>
            </control>
          </mc:Choice>
        </mc:AlternateContent>
        <mc:AlternateContent xmlns:mc="http://schemas.openxmlformats.org/markup-compatibility/2006">
          <mc:Choice Requires="x14">
            <control shapeId="153710" r:id="rId97" name="Check Box 110">
              <controlPr defaultSize="0" autoFill="0" autoLine="0" autoPict="0">
                <anchor moveWithCells="1">
                  <from>
                    <xdr:col>5</xdr:col>
                    <xdr:colOff>19050</xdr:colOff>
                    <xdr:row>115</xdr:row>
                    <xdr:rowOff>152400</xdr:rowOff>
                  </from>
                  <to>
                    <xdr:col>5</xdr:col>
                    <xdr:colOff>228600</xdr:colOff>
                    <xdr:row>116</xdr:row>
                    <xdr:rowOff>165100</xdr:rowOff>
                  </to>
                </anchor>
              </controlPr>
            </control>
          </mc:Choice>
        </mc:AlternateContent>
        <mc:AlternateContent xmlns:mc="http://schemas.openxmlformats.org/markup-compatibility/2006">
          <mc:Choice Requires="x14">
            <control shapeId="153711" r:id="rId98" name="Check Box 111">
              <controlPr defaultSize="0" autoFill="0" autoLine="0" autoPict="0">
                <anchor moveWithCells="1">
                  <from>
                    <xdr:col>5</xdr:col>
                    <xdr:colOff>19050</xdr:colOff>
                    <xdr:row>116</xdr:row>
                    <xdr:rowOff>152400</xdr:rowOff>
                  </from>
                  <to>
                    <xdr:col>5</xdr:col>
                    <xdr:colOff>228600</xdr:colOff>
                    <xdr:row>117</xdr:row>
                    <xdr:rowOff>165100</xdr:rowOff>
                  </to>
                </anchor>
              </controlPr>
            </control>
          </mc:Choice>
        </mc:AlternateContent>
        <mc:AlternateContent xmlns:mc="http://schemas.openxmlformats.org/markup-compatibility/2006">
          <mc:Choice Requires="x14">
            <control shapeId="153712" r:id="rId99" name="Check Box 112">
              <controlPr defaultSize="0" autoFill="0" autoLine="0" autoPict="0">
                <anchor moveWithCells="1">
                  <from>
                    <xdr:col>5</xdr:col>
                    <xdr:colOff>19050</xdr:colOff>
                    <xdr:row>117</xdr:row>
                    <xdr:rowOff>152400</xdr:rowOff>
                  </from>
                  <to>
                    <xdr:col>5</xdr:col>
                    <xdr:colOff>228600</xdr:colOff>
                    <xdr:row>118</xdr:row>
                    <xdr:rowOff>165100</xdr:rowOff>
                  </to>
                </anchor>
              </controlPr>
            </control>
          </mc:Choice>
        </mc:AlternateContent>
        <mc:AlternateContent xmlns:mc="http://schemas.openxmlformats.org/markup-compatibility/2006">
          <mc:Choice Requires="x14">
            <control shapeId="153713" r:id="rId100" name="Check Box 113">
              <controlPr defaultSize="0" autoFill="0" autoLine="0" autoPict="0">
                <anchor moveWithCells="1">
                  <from>
                    <xdr:col>5</xdr:col>
                    <xdr:colOff>19050</xdr:colOff>
                    <xdr:row>149</xdr:row>
                    <xdr:rowOff>152400</xdr:rowOff>
                  </from>
                  <to>
                    <xdr:col>5</xdr:col>
                    <xdr:colOff>228600</xdr:colOff>
                    <xdr:row>150</xdr:row>
                    <xdr:rowOff>165100</xdr:rowOff>
                  </to>
                </anchor>
              </controlPr>
            </control>
          </mc:Choice>
        </mc:AlternateContent>
        <mc:AlternateContent xmlns:mc="http://schemas.openxmlformats.org/markup-compatibility/2006">
          <mc:Choice Requires="x14">
            <control shapeId="153714" r:id="rId101" name="Check Box 114">
              <controlPr defaultSize="0" autoFill="0" autoLine="0" autoPict="0">
                <anchor moveWithCells="1">
                  <from>
                    <xdr:col>5</xdr:col>
                    <xdr:colOff>19050</xdr:colOff>
                    <xdr:row>150</xdr:row>
                    <xdr:rowOff>152400</xdr:rowOff>
                  </from>
                  <to>
                    <xdr:col>5</xdr:col>
                    <xdr:colOff>228600</xdr:colOff>
                    <xdr:row>151</xdr:row>
                    <xdr:rowOff>171450</xdr:rowOff>
                  </to>
                </anchor>
              </controlPr>
            </control>
          </mc:Choice>
        </mc:AlternateContent>
        <mc:AlternateContent xmlns:mc="http://schemas.openxmlformats.org/markup-compatibility/2006">
          <mc:Choice Requires="x14">
            <control shapeId="153715" r:id="rId102" name="Check Box 115">
              <controlPr defaultSize="0" autoFill="0" autoLine="0" autoPict="0">
                <anchor moveWithCells="1">
                  <from>
                    <xdr:col>5</xdr:col>
                    <xdr:colOff>19050</xdr:colOff>
                    <xdr:row>151</xdr:row>
                    <xdr:rowOff>152400</xdr:rowOff>
                  </from>
                  <to>
                    <xdr:col>5</xdr:col>
                    <xdr:colOff>228600</xdr:colOff>
                    <xdr:row>152</xdr:row>
                    <xdr:rowOff>171450</xdr:rowOff>
                  </to>
                </anchor>
              </controlPr>
            </control>
          </mc:Choice>
        </mc:AlternateContent>
        <mc:AlternateContent xmlns:mc="http://schemas.openxmlformats.org/markup-compatibility/2006">
          <mc:Choice Requires="x14">
            <control shapeId="153716" r:id="rId103" name="Check Box 116">
              <controlPr defaultSize="0" autoFill="0" autoLine="0" autoPict="0">
                <anchor moveWithCells="1">
                  <from>
                    <xdr:col>5</xdr:col>
                    <xdr:colOff>19050</xdr:colOff>
                    <xdr:row>152</xdr:row>
                    <xdr:rowOff>152400</xdr:rowOff>
                  </from>
                  <to>
                    <xdr:col>5</xdr:col>
                    <xdr:colOff>228600</xdr:colOff>
                    <xdr:row>153</xdr:row>
                    <xdr:rowOff>165100</xdr:rowOff>
                  </to>
                </anchor>
              </controlPr>
            </control>
          </mc:Choice>
        </mc:AlternateContent>
        <mc:AlternateContent xmlns:mc="http://schemas.openxmlformats.org/markup-compatibility/2006">
          <mc:Choice Requires="x14">
            <control shapeId="153717" r:id="rId104" name="Check Box 117">
              <controlPr defaultSize="0" autoFill="0" autoLine="0" autoPict="0">
                <anchor moveWithCells="1">
                  <from>
                    <xdr:col>5</xdr:col>
                    <xdr:colOff>19050</xdr:colOff>
                    <xdr:row>153</xdr:row>
                    <xdr:rowOff>152400</xdr:rowOff>
                  </from>
                  <to>
                    <xdr:col>5</xdr:col>
                    <xdr:colOff>228600</xdr:colOff>
                    <xdr:row>154</xdr:row>
                    <xdr:rowOff>165100</xdr:rowOff>
                  </to>
                </anchor>
              </controlPr>
            </control>
          </mc:Choice>
        </mc:AlternateContent>
        <mc:AlternateContent xmlns:mc="http://schemas.openxmlformats.org/markup-compatibility/2006">
          <mc:Choice Requires="x14">
            <control shapeId="153718" r:id="rId105" name="Check Box 118">
              <controlPr defaultSize="0" autoFill="0" autoLine="0" autoPict="0">
                <anchor moveWithCells="1">
                  <from>
                    <xdr:col>5</xdr:col>
                    <xdr:colOff>19050</xdr:colOff>
                    <xdr:row>154</xdr:row>
                    <xdr:rowOff>152400</xdr:rowOff>
                  </from>
                  <to>
                    <xdr:col>5</xdr:col>
                    <xdr:colOff>228600</xdr:colOff>
                    <xdr:row>155</xdr:row>
                    <xdr:rowOff>165100</xdr:rowOff>
                  </to>
                </anchor>
              </controlPr>
            </control>
          </mc:Choice>
        </mc:AlternateContent>
        <mc:AlternateContent xmlns:mc="http://schemas.openxmlformats.org/markup-compatibility/2006">
          <mc:Choice Requires="x14">
            <control shapeId="153719" r:id="rId106" name="Check Box 119">
              <controlPr defaultSize="0" autoFill="0" autoLine="0" autoPict="0">
                <anchor moveWithCells="1">
                  <from>
                    <xdr:col>5</xdr:col>
                    <xdr:colOff>19050</xdr:colOff>
                    <xdr:row>155</xdr:row>
                    <xdr:rowOff>152400</xdr:rowOff>
                  </from>
                  <to>
                    <xdr:col>5</xdr:col>
                    <xdr:colOff>228600</xdr:colOff>
                    <xdr:row>156</xdr:row>
                    <xdr:rowOff>165100</xdr:rowOff>
                  </to>
                </anchor>
              </controlPr>
            </control>
          </mc:Choice>
        </mc:AlternateContent>
        <mc:AlternateContent xmlns:mc="http://schemas.openxmlformats.org/markup-compatibility/2006">
          <mc:Choice Requires="x14">
            <control shapeId="153720" r:id="rId107" name="Check Box 120">
              <controlPr defaultSize="0" autoFill="0" autoLine="0" autoPict="0">
                <anchor moveWithCells="1">
                  <from>
                    <xdr:col>5</xdr:col>
                    <xdr:colOff>19050</xdr:colOff>
                    <xdr:row>156</xdr:row>
                    <xdr:rowOff>152400</xdr:rowOff>
                  </from>
                  <to>
                    <xdr:col>5</xdr:col>
                    <xdr:colOff>228600</xdr:colOff>
                    <xdr:row>157</xdr:row>
                    <xdr:rowOff>165100</xdr:rowOff>
                  </to>
                </anchor>
              </controlPr>
            </control>
          </mc:Choice>
        </mc:AlternateContent>
        <mc:AlternateContent xmlns:mc="http://schemas.openxmlformats.org/markup-compatibility/2006">
          <mc:Choice Requires="x14">
            <control shapeId="153721" r:id="rId108" name="Check Box 121">
              <controlPr defaultSize="0" autoFill="0" autoLine="0" autoPict="0">
                <anchor moveWithCells="1">
                  <from>
                    <xdr:col>5</xdr:col>
                    <xdr:colOff>19050</xdr:colOff>
                    <xdr:row>157</xdr:row>
                    <xdr:rowOff>152400</xdr:rowOff>
                  </from>
                  <to>
                    <xdr:col>5</xdr:col>
                    <xdr:colOff>228600</xdr:colOff>
                    <xdr:row>158</xdr:row>
                    <xdr:rowOff>165100</xdr:rowOff>
                  </to>
                </anchor>
              </controlPr>
            </control>
          </mc:Choice>
        </mc:AlternateContent>
        <mc:AlternateContent xmlns:mc="http://schemas.openxmlformats.org/markup-compatibility/2006">
          <mc:Choice Requires="x14">
            <control shapeId="153722" r:id="rId109" name="Check Box 122">
              <controlPr defaultSize="0" autoFill="0" autoLine="0" autoPict="0">
                <anchor moveWithCells="1">
                  <from>
                    <xdr:col>5</xdr:col>
                    <xdr:colOff>19050</xdr:colOff>
                    <xdr:row>149</xdr:row>
                    <xdr:rowOff>152400</xdr:rowOff>
                  </from>
                  <to>
                    <xdr:col>5</xdr:col>
                    <xdr:colOff>228600</xdr:colOff>
                    <xdr:row>150</xdr:row>
                    <xdr:rowOff>165100</xdr:rowOff>
                  </to>
                </anchor>
              </controlPr>
            </control>
          </mc:Choice>
        </mc:AlternateContent>
        <mc:AlternateContent xmlns:mc="http://schemas.openxmlformats.org/markup-compatibility/2006">
          <mc:Choice Requires="x14">
            <control shapeId="153723" r:id="rId110" name="Check Box 123">
              <controlPr defaultSize="0" autoFill="0" autoLine="0" autoPict="0">
                <anchor moveWithCells="1">
                  <from>
                    <xdr:col>5</xdr:col>
                    <xdr:colOff>19050</xdr:colOff>
                    <xdr:row>150</xdr:row>
                    <xdr:rowOff>152400</xdr:rowOff>
                  </from>
                  <to>
                    <xdr:col>5</xdr:col>
                    <xdr:colOff>228600</xdr:colOff>
                    <xdr:row>151</xdr:row>
                    <xdr:rowOff>171450</xdr:rowOff>
                  </to>
                </anchor>
              </controlPr>
            </control>
          </mc:Choice>
        </mc:AlternateContent>
        <mc:AlternateContent xmlns:mc="http://schemas.openxmlformats.org/markup-compatibility/2006">
          <mc:Choice Requires="x14">
            <control shapeId="153724" r:id="rId111" name="Check Box 124">
              <controlPr defaultSize="0" autoFill="0" autoLine="0" autoPict="0">
                <anchor moveWithCells="1">
                  <from>
                    <xdr:col>5</xdr:col>
                    <xdr:colOff>19050</xdr:colOff>
                    <xdr:row>151</xdr:row>
                    <xdr:rowOff>152400</xdr:rowOff>
                  </from>
                  <to>
                    <xdr:col>5</xdr:col>
                    <xdr:colOff>228600</xdr:colOff>
                    <xdr:row>152</xdr:row>
                    <xdr:rowOff>171450</xdr:rowOff>
                  </to>
                </anchor>
              </controlPr>
            </control>
          </mc:Choice>
        </mc:AlternateContent>
        <mc:AlternateContent xmlns:mc="http://schemas.openxmlformats.org/markup-compatibility/2006">
          <mc:Choice Requires="x14">
            <control shapeId="153725" r:id="rId112" name="Check Box 125">
              <controlPr defaultSize="0" autoFill="0" autoLine="0" autoPict="0">
                <anchor moveWithCells="1">
                  <from>
                    <xdr:col>5</xdr:col>
                    <xdr:colOff>19050</xdr:colOff>
                    <xdr:row>152</xdr:row>
                    <xdr:rowOff>152400</xdr:rowOff>
                  </from>
                  <to>
                    <xdr:col>5</xdr:col>
                    <xdr:colOff>228600</xdr:colOff>
                    <xdr:row>153</xdr:row>
                    <xdr:rowOff>165100</xdr:rowOff>
                  </to>
                </anchor>
              </controlPr>
            </control>
          </mc:Choice>
        </mc:AlternateContent>
        <mc:AlternateContent xmlns:mc="http://schemas.openxmlformats.org/markup-compatibility/2006">
          <mc:Choice Requires="x14">
            <control shapeId="153726" r:id="rId113" name="Check Box 126">
              <controlPr defaultSize="0" autoFill="0" autoLine="0" autoPict="0">
                <anchor moveWithCells="1">
                  <from>
                    <xdr:col>5</xdr:col>
                    <xdr:colOff>19050</xdr:colOff>
                    <xdr:row>153</xdr:row>
                    <xdr:rowOff>152400</xdr:rowOff>
                  </from>
                  <to>
                    <xdr:col>5</xdr:col>
                    <xdr:colOff>228600</xdr:colOff>
                    <xdr:row>154</xdr:row>
                    <xdr:rowOff>165100</xdr:rowOff>
                  </to>
                </anchor>
              </controlPr>
            </control>
          </mc:Choice>
        </mc:AlternateContent>
        <mc:AlternateContent xmlns:mc="http://schemas.openxmlformats.org/markup-compatibility/2006">
          <mc:Choice Requires="x14">
            <control shapeId="153727" r:id="rId114" name="Check Box 127">
              <controlPr defaultSize="0" autoFill="0" autoLine="0" autoPict="0">
                <anchor moveWithCells="1">
                  <from>
                    <xdr:col>5</xdr:col>
                    <xdr:colOff>19050</xdr:colOff>
                    <xdr:row>154</xdr:row>
                    <xdr:rowOff>152400</xdr:rowOff>
                  </from>
                  <to>
                    <xdr:col>5</xdr:col>
                    <xdr:colOff>228600</xdr:colOff>
                    <xdr:row>155</xdr:row>
                    <xdr:rowOff>165100</xdr:rowOff>
                  </to>
                </anchor>
              </controlPr>
            </control>
          </mc:Choice>
        </mc:AlternateContent>
        <mc:AlternateContent xmlns:mc="http://schemas.openxmlformats.org/markup-compatibility/2006">
          <mc:Choice Requires="x14">
            <control shapeId="153728" r:id="rId115" name="Check Box 128">
              <controlPr defaultSize="0" autoFill="0" autoLine="0" autoPict="0">
                <anchor moveWithCells="1">
                  <from>
                    <xdr:col>5</xdr:col>
                    <xdr:colOff>19050</xdr:colOff>
                    <xdr:row>155</xdr:row>
                    <xdr:rowOff>152400</xdr:rowOff>
                  </from>
                  <to>
                    <xdr:col>5</xdr:col>
                    <xdr:colOff>228600</xdr:colOff>
                    <xdr:row>156</xdr:row>
                    <xdr:rowOff>165100</xdr:rowOff>
                  </to>
                </anchor>
              </controlPr>
            </control>
          </mc:Choice>
        </mc:AlternateContent>
        <mc:AlternateContent xmlns:mc="http://schemas.openxmlformats.org/markup-compatibility/2006">
          <mc:Choice Requires="x14">
            <control shapeId="153729" r:id="rId116" name="Check Box 129">
              <controlPr defaultSize="0" autoFill="0" autoLine="0" autoPict="0">
                <anchor moveWithCells="1">
                  <from>
                    <xdr:col>5</xdr:col>
                    <xdr:colOff>19050</xdr:colOff>
                    <xdr:row>156</xdr:row>
                    <xdr:rowOff>152400</xdr:rowOff>
                  </from>
                  <to>
                    <xdr:col>5</xdr:col>
                    <xdr:colOff>228600</xdr:colOff>
                    <xdr:row>157</xdr:row>
                    <xdr:rowOff>165100</xdr:rowOff>
                  </to>
                </anchor>
              </controlPr>
            </control>
          </mc:Choice>
        </mc:AlternateContent>
        <mc:AlternateContent xmlns:mc="http://schemas.openxmlformats.org/markup-compatibility/2006">
          <mc:Choice Requires="x14">
            <control shapeId="153730" r:id="rId117" name="Check Box 130">
              <controlPr defaultSize="0" autoFill="0" autoLine="0" autoPict="0">
                <anchor moveWithCells="1">
                  <from>
                    <xdr:col>5</xdr:col>
                    <xdr:colOff>19050</xdr:colOff>
                    <xdr:row>157</xdr:row>
                    <xdr:rowOff>152400</xdr:rowOff>
                  </from>
                  <to>
                    <xdr:col>5</xdr:col>
                    <xdr:colOff>228600</xdr:colOff>
                    <xdr:row>158</xdr:row>
                    <xdr:rowOff>165100</xdr:rowOff>
                  </to>
                </anchor>
              </controlPr>
            </control>
          </mc:Choice>
        </mc:AlternateContent>
        <mc:AlternateContent xmlns:mc="http://schemas.openxmlformats.org/markup-compatibility/2006">
          <mc:Choice Requires="x14">
            <control shapeId="153731" r:id="rId118" name="Check Box 131">
              <controlPr defaultSize="0" autoFill="0" autoLine="0" autoPict="0">
                <anchor moveWithCells="1">
                  <from>
                    <xdr:col>5</xdr:col>
                    <xdr:colOff>19050</xdr:colOff>
                    <xdr:row>149</xdr:row>
                    <xdr:rowOff>152400</xdr:rowOff>
                  </from>
                  <to>
                    <xdr:col>5</xdr:col>
                    <xdr:colOff>228600</xdr:colOff>
                    <xdr:row>150</xdr:row>
                    <xdr:rowOff>165100</xdr:rowOff>
                  </to>
                </anchor>
              </controlPr>
            </control>
          </mc:Choice>
        </mc:AlternateContent>
        <mc:AlternateContent xmlns:mc="http://schemas.openxmlformats.org/markup-compatibility/2006">
          <mc:Choice Requires="x14">
            <control shapeId="153732" r:id="rId119" name="Check Box 132">
              <controlPr defaultSize="0" autoFill="0" autoLine="0" autoPict="0">
                <anchor moveWithCells="1">
                  <from>
                    <xdr:col>5</xdr:col>
                    <xdr:colOff>19050</xdr:colOff>
                    <xdr:row>150</xdr:row>
                    <xdr:rowOff>152400</xdr:rowOff>
                  </from>
                  <to>
                    <xdr:col>5</xdr:col>
                    <xdr:colOff>228600</xdr:colOff>
                    <xdr:row>151</xdr:row>
                    <xdr:rowOff>171450</xdr:rowOff>
                  </to>
                </anchor>
              </controlPr>
            </control>
          </mc:Choice>
        </mc:AlternateContent>
        <mc:AlternateContent xmlns:mc="http://schemas.openxmlformats.org/markup-compatibility/2006">
          <mc:Choice Requires="x14">
            <control shapeId="153733" r:id="rId120" name="Check Box 133">
              <controlPr defaultSize="0" autoFill="0" autoLine="0" autoPict="0">
                <anchor moveWithCells="1">
                  <from>
                    <xdr:col>5</xdr:col>
                    <xdr:colOff>19050</xdr:colOff>
                    <xdr:row>151</xdr:row>
                    <xdr:rowOff>152400</xdr:rowOff>
                  </from>
                  <to>
                    <xdr:col>5</xdr:col>
                    <xdr:colOff>228600</xdr:colOff>
                    <xdr:row>152</xdr:row>
                    <xdr:rowOff>171450</xdr:rowOff>
                  </to>
                </anchor>
              </controlPr>
            </control>
          </mc:Choice>
        </mc:AlternateContent>
        <mc:AlternateContent xmlns:mc="http://schemas.openxmlformats.org/markup-compatibility/2006">
          <mc:Choice Requires="x14">
            <control shapeId="153734" r:id="rId121" name="Check Box 134">
              <controlPr defaultSize="0" autoFill="0" autoLine="0" autoPict="0">
                <anchor moveWithCells="1">
                  <from>
                    <xdr:col>5</xdr:col>
                    <xdr:colOff>19050</xdr:colOff>
                    <xdr:row>152</xdr:row>
                    <xdr:rowOff>152400</xdr:rowOff>
                  </from>
                  <to>
                    <xdr:col>5</xdr:col>
                    <xdr:colOff>228600</xdr:colOff>
                    <xdr:row>153</xdr:row>
                    <xdr:rowOff>165100</xdr:rowOff>
                  </to>
                </anchor>
              </controlPr>
            </control>
          </mc:Choice>
        </mc:AlternateContent>
        <mc:AlternateContent xmlns:mc="http://schemas.openxmlformats.org/markup-compatibility/2006">
          <mc:Choice Requires="x14">
            <control shapeId="153735" r:id="rId122" name="Check Box 135">
              <controlPr defaultSize="0" autoFill="0" autoLine="0" autoPict="0">
                <anchor moveWithCells="1">
                  <from>
                    <xdr:col>5</xdr:col>
                    <xdr:colOff>19050</xdr:colOff>
                    <xdr:row>153</xdr:row>
                    <xdr:rowOff>152400</xdr:rowOff>
                  </from>
                  <to>
                    <xdr:col>5</xdr:col>
                    <xdr:colOff>228600</xdr:colOff>
                    <xdr:row>154</xdr:row>
                    <xdr:rowOff>165100</xdr:rowOff>
                  </to>
                </anchor>
              </controlPr>
            </control>
          </mc:Choice>
        </mc:AlternateContent>
        <mc:AlternateContent xmlns:mc="http://schemas.openxmlformats.org/markup-compatibility/2006">
          <mc:Choice Requires="x14">
            <control shapeId="153736" r:id="rId123" name="Check Box 136">
              <controlPr defaultSize="0" autoFill="0" autoLine="0" autoPict="0">
                <anchor moveWithCells="1">
                  <from>
                    <xdr:col>5</xdr:col>
                    <xdr:colOff>19050</xdr:colOff>
                    <xdr:row>154</xdr:row>
                    <xdr:rowOff>152400</xdr:rowOff>
                  </from>
                  <to>
                    <xdr:col>5</xdr:col>
                    <xdr:colOff>228600</xdr:colOff>
                    <xdr:row>155</xdr:row>
                    <xdr:rowOff>165100</xdr:rowOff>
                  </to>
                </anchor>
              </controlPr>
            </control>
          </mc:Choice>
        </mc:AlternateContent>
        <mc:AlternateContent xmlns:mc="http://schemas.openxmlformats.org/markup-compatibility/2006">
          <mc:Choice Requires="x14">
            <control shapeId="153737" r:id="rId124" name="Check Box 137">
              <controlPr defaultSize="0" autoFill="0" autoLine="0" autoPict="0">
                <anchor moveWithCells="1">
                  <from>
                    <xdr:col>5</xdr:col>
                    <xdr:colOff>19050</xdr:colOff>
                    <xdr:row>155</xdr:row>
                    <xdr:rowOff>152400</xdr:rowOff>
                  </from>
                  <to>
                    <xdr:col>5</xdr:col>
                    <xdr:colOff>228600</xdr:colOff>
                    <xdr:row>156</xdr:row>
                    <xdr:rowOff>165100</xdr:rowOff>
                  </to>
                </anchor>
              </controlPr>
            </control>
          </mc:Choice>
        </mc:AlternateContent>
        <mc:AlternateContent xmlns:mc="http://schemas.openxmlformats.org/markup-compatibility/2006">
          <mc:Choice Requires="x14">
            <control shapeId="153738" r:id="rId125" name="Check Box 138">
              <controlPr defaultSize="0" autoFill="0" autoLine="0" autoPict="0">
                <anchor moveWithCells="1">
                  <from>
                    <xdr:col>5</xdr:col>
                    <xdr:colOff>19050</xdr:colOff>
                    <xdr:row>156</xdr:row>
                    <xdr:rowOff>152400</xdr:rowOff>
                  </from>
                  <to>
                    <xdr:col>5</xdr:col>
                    <xdr:colOff>228600</xdr:colOff>
                    <xdr:row>157</xdr:row>
                    <xdr:rowOff>165100</xdr:rowOff>
                  </to>
                </anchor>
              </controlPr>
            </control>
          </mc:Choice>
        </mc:AlternateContent>
        <mc:AlternateContent xmlns:mc="http://schemas.openxmlformats.org/markup-compatibility/2006">
          <mc:Choice Requires="x14">
            <control shapeId="153739" r:id="rId126" name="Check Box 139">
              <controlPr defaultSize="0" autoFill="0" autoLine="0" autoPict="0">
                <anchor moveWithCells="1">
                  <from>
                    <xdr:col>5</xdr:col>
                    <xdr:colOff>19050</xdr:colOff>
                    <xdr:row>157</xdr:row>
                    <xdr:rowOff>152400</xdr:rowOff>
                  </from>
                  <to>
                    <xdr:col>5</xdr:col>
                    <xdr:colOff>228600</xdr:colOff>
                    <xdr:row>158</xdr:row>
                    <xdr:rowOff>165100</xdr:rowOff>
                  </to>
                </anchor>
              </controlPr>
            </control>
          </mc:Choice>
        </mc:AlternateContent>
        <mc:AlternateContent xmlns:mc="http://schemas.openxmlformats.org/markup-compatibility/2006">
          <mc:Choice Requires="x14">
            <control shapeId="153740" r:id="rId127" name="Check Box 140">
              <controlPr defaultSize="0" autoFill="0" autoLine="0" autoPict="0">
                <anchor moveWithCells="1">
                  <from>
                    <xdr:col>5</xdr:col>
                    <xdr:colOff>19050</xdr:colOff>
                    <xdr:row>189</xdr:row>
                    <xdr:rowOff>152400</xdr:rowOff>
                  </from>
                  <to>
                    <xdr:col>5</xdr:col>
                    <xdr:colOff>228600</xdr:colOff>
                    <xdr:row>190</xdr:row>
                    <xdr:rowOff>165100</xdr:rowOff>
                  </to>
                </anchor>
              </controlPr>
            </control>
          </mc:Choice>
        </mc:AlternateContent>
        <mc:AlternateContent xmlns:mc="http://schemas.openxmlformats.org/markup-compatibility/2006">
          <mc:Choice Requires="x14">
            <control shapeId="153741" r:id="rId128" name="Check Box 141">
              <controlPr defaultSize="0" autoFill="0" autoLine="0" autoPict="0">
                <anchor moveWithCells="1">
                  <from>
                    <xdr:col>5</xdr:col>
                    <xdr:colOff>19050</xdr:colOff>
                    <xdr:row>190</xdr:row>
                    <xdr:rowOff>152400</xdr:rowOff>
                  </from>
                  <to>
                    <xdr:col>5</xdr:col>
                    <xdr:colOff>228600</xdr:colOff>
                    <xdr:row>191</xdr:row>
                    <xdr:rowOff>171450</xdr:rowOff>
                  </to>
                </anchor>
              </controlPr>
            </control>
          </mc:Choice>
        </mc:AlternateContent>
        <mc:AlternateContent xmlns:mc="http://schemas.openxmlformats.org/markup-compatibility/2006">
          <mc:Choice Requires="x14">
            <control shapeId="153742" r:id="rId129" name="Check Box 142">
              <controlPr defaultSize="0" autoFill="0" autoLine="0" autoPict="0">
                <anchor moveWithCells="1">
                  <from>
                    <xdr:col>5</xdr:col>
                    <xdr:colOff>19050</xdr:colOff>
                    <xdr:row>191</xdr:row>
                    <xdr:rowOff>152400</xdr:rowOff>
                  </from>
                  <to>
                    <xdr:col>5</xdr:col>
                    <xdr:colOff>228600</xdr:colOff>
                    <xdr:row>192</xdr:row>
                    <xdr:rowOff>171450</xdr:rowOff>
                  </to>
                </anchor>
              </controlPr>
            </control>
          </mc:Choice>
        </mc:AlternateContent>
        <mc:AlternateContent xmlns:mc="http://schemas.openxmlformats.org/markup-compatibility/2006">
          <mc:Choice Requires="x14">
            <control shapeId="153743" r:id="rId130" name="Check Box 143">
              <controlPr defaultSize="0" autoFill="0" autoLine="0" autoPict="0">
                <anchor moveWithCells="1">
                  <from>
                    <xdr:col>5</xdr:col>
                    <xdr:colOff>19050</xdr:colOff>
                    <xdr:row>192</xdr:row>
                    <xdr:rowOff>152400</xdr:rowOff>
                  </from>
                  <to>
                    <xdr:col>5</xdr:col>
                    <xdr:colOff>228600</xdr:colOff>
                    <xdr:row>193</xdr:row>
                    <xdr:rowOff>165100</xdr:rowOff>
                  </to>
                </anchor>
              </controlPr>
            </control>
          </mc:Choice>
        </mc:AlternateContent>
        <mc:AlternateContent xmlns:mc="http://schemas.openxmlformats.org/markup-compatibility/2006">
          <mc:Choice Requires="x14">
            <control shapeId="153744" r:id="rId131" name="Check Box 144">
              <controlPr defaultSize="0" autoFill="0" autoLine="0" autoPict="0">
                <anchor moveWithCells="1">
                  <from>
                    <xdr:col>5</xdr:col>
                    <xdr:colOff>19050</xdr:colOff>
                    <xdr:row>193</xdr:row>
                    <xdr:rowOff>152400</xdr:rowOff>
                  </from>
                  <to>
                    <xdr:col>5</xdr:col>
                    <xdr:colOff>228600</xdr:colOff>
                    <xdr:row>194</xdr:row>
                    <xdr:rowOff>165100</xdr:rowOff>
                  </to>
                </anchor>
              </controlPr>
            </control>
          </mc:Choice>
        </mc:AlternateContent>
        <mc:AlternateContent xmlns:mc="http://schemas.openxmlformats.org/markup-compatibility/2006">
          <mc:Choice Requires="x14">
            <control shapeId="153745" r:id="rId132" name="Check Box 145">
              <controlPr defaultSize="0" autoFill="0" autoLine="0" autoPict="0">
                <anchor moveWithCells="1">
                  <from>
                    <xdr:col>5</xdr:col>
                    <xdr:colOff>19050</xdr:colOff>
                    <xdr:row>194</xdr:row>
                    <xdr:rowOff>152400</xdr:rowOff>
                  </from>
                  <to>
                    <xdr:col>5</xdr:col>
                    <xdr:colOff>228600</xdr:colOff>
                    <xdr:row>195</xdr:row>
                    <xdr:rowOff>165100</xdr:rowOff>
                  </to>
                </anchor>
              </controlPr>
            </control>
          </mc:Choice>
        </mc:AlternateContent>
        <mc:AlternateContent xmlns:mc="http://schemas.openxmlformats.org/markup-compatibility/2006">
          <mc:Choice Requires="x14">
            <control shapeId="153746" r:id="rId133" name="Check Box 146">
              <controlPr defaultSize="0" autoFill="0" autoLine="0" autoPict="0">
                <anchor moveWithCells="1">
                  <from>
                    <xdr:col>5</xdr:col>
                    <xdr:colOff>19050</xdr:colOff>
                    <xdr:row>195</xdr:row>
                    <xdr:rowOff>152400</xdr:rowOff>
                  </from>
                  <to>
                    <xdr:col>5</xdr:col>
                    <xdr:colOff>228600</xdr:colOff>
                    <xdr:row>196</xdr:row>
                    <xdr:rowOff>165100</xdr:rowOff>
                  </to>
                </anchor>
              </controlPr>
            </control>
          </mc:Choice>
        </mc:AlternateContent>
        <mc:AlternateContent xmlns:mc="http://schemas.openxmlformats.org/markup-compatibility/2006">
          <mc:Choice Requires="x14">
            <control shapeId="153747" r:id="rId134" name="Check Box 147">
              <controlPr defaultSize="0" autoFill="0" autoLine="0" autoPict="0">
                <anchor moveWithCells="1">
                  <from>
                    <xdr:col>5</xdr:col>
                    <xdr:colOff>19050</xdr:colOff>
                    <xdr:row>196</xdr:row>
                    <xdr:rowOff>152400</xdr:rowOff>
                  </from>
                  <to>
                    <xdr:col>5</xdr:col>
                    <xdr:colOff>228600</xdr:colOff>
                    <xdr:row>197</xdr:row>
                    <xdr:rowOff>165100</xdr:rowOff>
                  </to>
                </anchor>
              </controlPr>
            </control>
          </mc:Choice>
        </mc:AlternateContent>
        <mc:AlternateContent xmlns:mc="http://schemas.openxmlformats.org/markup-compatibility/2006">
          <mc:Choice Requires="x14">
            <control shapeId="153748" r:id="rId135" name="Check Box 148">
              <controlPr defaultSize="0" autoFill="0" autoLine="0" autoPict="0">
                <anchor moveWithCells="1">
                  <from>
                    <xdr:col>5</xdr:col>
                    <xdr:colOff>19050</xdr:colOff>
                    <xdr:row>197</xdr:row>
                    <xdr:rowOff>152400</xdr:rowOff>
                  </from>
                  <to>
                    <xdr:col>5</xdr:col>
                    <xdr:colOff>228600</xdr:colOff>
                    <xdr:row>198</xdr:row>
                    <xdr:rowOff>165100</xdr:rowOff>
                  </to>
                </anchor>
              </controlPr>
            </control>
          </mc:Choice>
        </mc:AlternateContent>
        <mc:AlternateContent xmlns:mc="http://schemas.openxmlformats.org/markup-compatibility/2006">
          <mc:Choice Requires="x14">
            <control shapeId="153749" r:id="rId136" name="Check Box 149">
              <controlPr defaultSize="0" autoFill="0" autoLine="0" autoPict="0">
                <anchor moveWithCells="1">
                  <from>
                    <xdr:col>5</xdr:col>
                    <xdr:colOff>19050</xdr:colOff>
                    <xdr:row>189</xdr:row>
                    <xdr:rowOff>152400</xdr:rowOff>
                  </from>
                  <to>
                    <xdr:col>5</xdr:col>
                    <xdr:colOff>228600</xdr:colOff>
                    <xdr:row>190</xdr:row>
                    <xdr:rowOff>165100</xdr:rowOff>
                  </to>
                </anchor>
              </controlPr>
            </control>
          </mc:Choice>
        </mc:AlternateContent>
        <mc:AlternateContent xmlns:mc="http://schemas.openxmlformats.org/markup-compatibility/2006">
          <mc:Choice Requires="x14">
            <control shapeId="153750" r:id="rId137" name="Check Box 150">
              <controlPr defaultSize="0" autoFill="0" autoLine="0" autoPict="0">
                <anchor moveWithCells="1">
                  <from>
                    <xdr:col>5</xdr:col>
                    <xdr:colOff>19050</xdr:colOff>
                    <xdr:row>190</xdr:row>
                    <xdr:rowOff>152400</xdr:rowOff>
                  </from>
                  <to>
                    <xdr:col>5</xdr:col>
                    <xdr:colOff>228600</xdr:colOff>
                    <xdr:row>191</xdr:row>
                    <xdr:rowOff>171450</xdr:rowOff>
                  </to>
                </anchor>
              </controlPr>
            </control>
          </mc:Choice>
        </mc:AlternateContent>
        <mc:AlternateContent xmlns:mc="http://schemas.openxmlformats.org/markup-compatibility/2006">
          <mc:Choice Requires="x14">
            <control shapeId="153751" r:id="rId138" name="Check Box 151">
              <controlPr defaultSize="0" autoFill="0" autoLine="0" autoPict="0">
                <anchor moveWithCells="1">
                  <from>
                    <xdr:col>5</xdr:col>
                    <xdr:colOff>19050</xdr:colOff>
                    <xdr:row>191</xdr:row>
                    <xdr:rowOff>152400</xdr:rowOff>
                  </from>
                  <to>
                    <xdr:col>5</xdr:col>
                    <xdr:colOff>228600</xdr:colOff>
                    <xdr:row>192</xdr:row>
                    <xdr:rowOff>171450</xdr:rowOff>
                  </to>
                </anchor>
              </controlPr>
            </control>
          </mc:Choice>
        </mc:AlternateContent>
        <mc:AlternateContent xmlns:mc="http://schemas.openxmlformats.org/markup-compatibility/2006">
          <mc:Choice Requires="x14">
            <control shapeId="153752" r:id="rId139" name="Check Box 152">
              <controlPr defaultSize="0" autoFill="0" autoLine="0" autoPict="0">
                <anchor moveWithCells="1">
                  <from>
                    <xdr:col>5</xdr:col>
                    <xdr:colOff>19050</xdr:colOff>
                    <xdr:row>192</xdr:row>
                    <xdr:rowOff>152400</xdr:rowOff>
                  </from>
                  <to>
                    <xdr:col>5</xdr:col>
                    <xdr:colOff>228600</xdr:colOff>
                    <xdr:row>193</xdr:row>
                    <xdr:rowOff>165100</xdr:rowOff>
                  </to>
                </anchor>
              </controlPr>
            </control>
          </mc:Choice>
        </mc:AlternateContent>
        <mc:AlternateContent xmlns:mc="http://schemas.openxmlformats.org/markup-compatibility/2006">
          <mc:Choice Requires="x14">
            <control shapeId="153753" r:id="rId140" name="Check Box 153">
              <controlPr defaultSize="0" autoFill="0" autoLine="0" autoPict="0">
                <anchor moveWithCells="1">
                  <from>
                    <xdr:col>5</xdr:col>
                    <xdr:colOff>19050</xdr:colOff>
                    <xdr:row>193</xdr:row>
                    <xdr:rowOff>152400</xdr:rowOff>
                  </from>
                  <to>
                    <xdr:col>5</xdr:col>
                    <xdr:colOff>228600</xdr:colOff>
                    <xdr:row>194</xdr:row>
                    <xdr:rowOff>165100</xdr:rowOff>
                  </to>
                </anchor>
              </controlPr>
            </control>
          </mc:Choice>
        </mc:AlternateContent>
        <mc:AlternateContent xmlns:mc="http://schemas.openxmlformats.org/markup-compatibility/2006">
          <mc:Choice Requires="x14">
            <control shapeId="153754" r:id="rId141" name="Check Box 154">
              <controlPr defaultSize="0" autoFill="0" autoLine="0" autoPict="0">
                <anchor moveWithCells="1">
                  <from>
                    <xdr:col>5</xdr:col>
                    <xdr:colOff>19050</xdr:colOff>
                    <xdr:row>194</xdr:row>
                    <xdr:rowOff>152400</xdr:rowOff>
                  </from>
                  <to>
                    <xdr:col>5</xdr:col>
                    <xdr:colOff>228600</xdr:colOff>
                    <xdr:row>195</xdr:row>
                    <xdr:rowOff>165100</xdr:rowOff>
                  </to>
                </anchor>
              </controlPr>
            </control>
          </mc:Choice>
        </mc:AlternateContent>
        <mc:AlternateContent xmlns:mc="http://schemas.openxmlformats.org/markup-compatibility/2006">
          <mc:Choice Requires="x14">
            <control shapeId="153755" r:id="rId142" name="Check Box 155">
              <controlPr defaultSize="0" autoFill="0" autoLine="0" autoPict="0">
                <anchor moveWithCells="1">
                  <from>
                    <xdr:col>5</xdr:col>
                    <xdr:colOff>19050</xdr:colOff>
                    <xdr:row>195</xdr:row>
                    <xdr:rowOff>152400</xdr:rowOff>
                  </from>
                  <to>
                    <xdr:col>5</xdr:col>
                    <xdr:colOff>228600</xdr:colOff>
                    <xdr:row>196</xdr:row>
                    <xdr:rowOff>165100</xdr:rowOff>
                  </to>
                </anchor>
              </controlPr>
            </control>
          </mc:Choice>
        </mc:AlternateContent>
        <mc:AlternateContent xmlns:mc="http://schemas.openxmlformats.org/markup-compatibility/2006">
          <mc:Choice Requires="x14">
            <control shapeId="153756" r:id="rId143" name="Check Box 156">
              <controlPr defaultSize="0" autoFill="0" autoLine="0" autoPict="0">
                <anchor moveWithCells="1">
                  <from>
                    <xdr:col>5</xdr:col>
                    <xdr:colOff>19050</xdr:colOff>
                    <xdr:row>196</xdr:row>
                    <xdr:rowOff>152400</xdr:rowOff>
                  </from>
                  <to>
                    <xdr:col>5</xdr:col>
                    <xdr:colOff>228600</xdr:colOff>
                    <xdr:row>197</xdr:row>
                    <xdr:rowOff>165100</xdr:rowOff>
                  </to>
                </anchor>
              </controlPr>
            </control>
          </mc:Choice>
        </mc:AlternateContent>
        <mc:AlternateContent xmlns:mc="http://schemas.openxmlformats.org/markup-compatibility/2006">
          <mc:Choice Requires="x14">
            <control shapeId="153757" r:id="rId144" name="Check Box 157">
              <controlPr defaultSize="0" autoFill="0" autoLine="0" autoPict="0">
                <anchor moveWithCells="1">
                  <from>
                    <xdr:col>5</xdr:col>
                    <xdr:colOff>19050</xdr:colOff>
                    <xdr:row>197</xdr:row>
                    <xdr:rowOff>152400</xdr:rowOff>
                  </from>
                  <to>
                    <xdr:col>5</xdr:col>
                    <xdr:colOff>228600</xdr:colOff>
                    <xdr:row>198</xdr:row>
                    <xdr:rowOff>165100</xdr:rowOff>
                  </to>
                </anchor>
              </controlPr>
            </control>
          </mc:Choice>
        </mc:AlternateContent>
        <mc:AlternateContent xmlns:mc="http://schemas.openxmlformats.org/markup-compatibility/2006">
          <mc:Choice Requires="x14">
            <control shapeId="153758" r:id="rId145" name="Check Box 158">
              <controlPr defaultSize="0" autoFill="0" autoLine="0" autoPict="0">
                <anchor moveWithCells="1">
                  <from>
                    <xdr:col>5</xdr:col>
                    <xdr:colOff>19050</xdr:colOff>
                    <xdr:row>189</xdr:row>
                    <xdr:rowOff>152400</xdr:rowOff>
                  </from>
                  <to>
                    <xdr:col>5</xdr:col>
                    <xdr:colOff>228600</xdr:colOff>
                    <xdr:row>190</xdr:row>
                    <xdr:rowOff>165100</xdr:rowOff>
                  </to>
                </anchor>
              </controlPr>
            </control>
          </mc:Choice>
        </mc:AlternateContent>
        <mc:AlternateContent xmlns:mc="http://schemas.openxmlformats.org/markup-compatibility/2006">
          <mc:Choice Requires="x14">
            <control shapeId="153759" r:id="rId146" name="Check Box 159">
              <controlPr defaultSize="0" autoFill="0" autoLine="0" autoPict="0">
                <anchor moveWithCells="1">
                  <from>
                    <xdr:col>5</xdr:col>
                    <xdr:colOff>19050</xdr:colOff>
                    <xdr:row>190</xdr:row>
                    <xdr:rowOff>152400</xdr:rowOff>
                  </from>
                  <to>
                    <xdr:col>5</xdr:col>
                    <xdr:colOff>228600</xdr:colOff>
                    <xdr:row>191</xdr:row>
                    <xdr:rowOff>171450</xdr:rowOff>
                  </to>
                </anchor>
              </controlPr>
            </control>
          </mc:Choice>
        </mc:AlternateContent>
        <mc:AlternateContent xmlns:mc="http://schemas.openxmlformats.org/markup-compatibility/2006">
          <mc:Choice Requires="x14">
            <control shapeId="153760" r:id="rId147" name="Check Box 160">
              <controlPr defaultSize="0" autoFill="0" autoLine="0" autoPict="0">
                <anchor moveWithCells="1">
                  <from>
                    <xdr:col>5</xdr:col>
                    <xdr:colOff>19050</xdr:colOff>
                    <xdr:row>191</xdr:row>
                    <xdr:rowOff>152400</xdr:rowOff>
                  </from>
                  <to>
                    <xdr:col>5</xdr:col>
                    <xdr:colOff>228600</xdr:colOff>
                    <xdr:row>192</xdr:row>
                    <xdr:rowOff>171450</xdr:rowOff>
                  </to>
                </anchor>
              </controlPr>
            </control>
          </mc:Choice>
        </mc:AlternateContent>
        <mc:AlternateContent xmlns:mc="http://schemas.openxmlformats.org/markup-compatibility/2006">
          <mc:Choice Requires="x14">
            <control shapeId="153761" r:id="rId148" name="Check Box 161">
              <controlPr defaultSize="0" autoFill="0" autoLine="0" autoPict="0">
                <anchor moveWithCells="1">
                  <from>
                    <xdr:col>5</xdr:col>
                    <xdr:colOff>19050</xdr:colOff>
                    <xdr:row>192</xdr:row>
                    <xdr:rowOff>152400</xdr:rowOff>
                  </from>
                  <to>
                    <xdr:col>5</xdr:col>
                    <xdr:colOff>228600</xdr:colOff>
                    <xdr:row>193</xdr:row>
                    <xdr:rowOff>165100</xdr:rowOff>
                  </to>
                </anchor>
              </controlPr>
            </control>
          </mc:Choice>
        </mc:AlternateContent>
        <mc:AlternateContent xmlns:mc="http://schemas.openxmlformats.org/markup-compatibility/2006">
          <mc:Choice Requires="x14">
            <control shapeId="153762" r:id="rId149" name="Check Box 162">
              <controlPr defaultSize="0" autoFill="0" autoLine="0" autoPict="0">
                <anchor moveWithCells="1">
                  <from>
                    <xdr:col>5</xdr:col>
                    <xdr:colOff>19050</xdr:colOff>
                    <xdr:row>193</xdr:row>
                    <xdr:rowOff>152400</xdr:rowOff>
                  </from>
                  <to>
                    <xdr:col>5</xdr:col>
                    <xdr:colOff>228600</xdr:colOff>
                    <xdr:row>194</xdr:row>
                    <xdr:rowOff>165100</xdr:rowOff>
                  </to>
                </anchor>
              </controlPr>
            </control>
          </mc:Choice>
        </mc:AlternateContent>
        <mc:AlternateContent xmlns:mc="http://schemas.openxmlformats.org/markup-compatibility/2006">
          <mc:Choice Requires="x14">
            <control shapeId="153763" r:id="rId150" name="Check Box 163">
              <controlPr defaultSize="0" autoFill="0" autoLine="0" autoPict="0">
                <anchor moveWithCells="1">
                  <from>
                    <xdr:col>5</xdr:col>
                    <xdr:colOff>19050</xdr:colOff>
                    <xdr:row>194</xdr:row>
                    <xdr:rowOff>152400</xdr:rowOff>
                  </from>
                  <to>
                    <xdr:col>5</xdr:col>
                    <xdr:colOff>228600</xdr:colOff>
                    <xdr:row>195</xdr:row>
                    <xdr:rowOff>165100</xdr:rowOff>
                  </to>
                </anchor>
              </controlPr>
            </control>
          </mc:Choice>
        </mc:AlternateContent>
        <mc:AlternateContent xmlns:mc="http://schemas.openxmlformats.org/markup-compatibility/2006">
          <mc:Choice Requires="x14">
            <control shapeId="153764" r:id="rId151" name="Check Box 164">
              <controlPr defaultSize="0" autoFill="0" autoLine="0" autoPict="0">
                <anchor moveWithCells="1">
                  <from>
                    <xdr:col>5</xdr:col>
                    <xdr:colOff>19050</xdr:colOff>
                    <xdr:row>195</xdr:row>
                    <xdr:rowOff>152400</xdr:rowOff>
                  </from>
                  <to>
                    <xdr:col>5</xdr:col>
                    <xdr:colOff>228600</xdr:colOff>
                    <xdr:row>196</xdr:row>
                    <xdr:rowOff>165100</xdr:rowOff>
                  </to>
                </anchor>
              </controlPr>
            </control>
          </mc:Choice>
        </mc:AlternateContent>
        <mc:AlternateContent xmlns:mc="http://schemas.openxmlformats.org/markup-compatibility/2006">
          <mc:Choice Requires="x14">
            <control shapeId="153765" r:id="rId152" name="Check Box 165">
              <controlPr defaultSize="0" autoFill="0" autoLine="0" autoPict="0">
                <anchor moveWithCells="1">
                  <from>
                    <xdr:col>5</xdr:col>
                    <xdr:colOff>19050</xdr:colOff>
                    <xdr:row>196</xdr:row>
                    <xdr:rowOff>152400</xdr:rowOff>
                  </from>
                  <to>
                    <xdr:col>5</xdr:col>
                    <xdr:colOff>228600</xdr:colOff>
                    <xdr:row>197</xdr:row>
                    <xdr:rowOff>165100</xdr:rowOff>
                  </to>
                </anchor>
              </controlPr>
            </control>
          </mc:Choice>
        </mc:AlternateContent>
        <mc:AlternateContent xmlns:mc="http://schemas.openxmlformats.org/markup-compatibility/2006">
          <mc:Choice Requires="x14">
            <control shapeId="153766" r:id="rId153" name="Check Box 166">
              <controlPr defaultSize="0" autoFill="0" autoLine="0" autoPict="0">
                <anchor moveWithCells="1">
                  <from>
                    <xdr:col>5</xdr:col>
                    <xdr:colOff>19050</xdr:colOff>
                    <xdr:row>197</xdr:row>
                    <xdr:rowOff>152400</xdr:rowOff>
                  </from>
                  <to>
                    <xdr:col>5</xdr:col>
                    <xdr:colOff>228600</xdr:colOff>
                    <xdr:row>198</xdr:row>
                    <xdr:rowOff>165100</xdr:rowOff>
                  </to>
                </anchor>
              </controlPr>
            </control>
          </mc:Choice>
        </mc:AlternateContent>
        <mc:AlternateContent xmlns:mc="http://schemas.openxmlformats.org/markup-compatibility/2006">
          <mc:Choice Requires="x14">
            <control shapeId="153767" r:id="rId154" name="Check Box 167">
              <controlPr defaultSize="0" autoFill="0" autoLine="0" autoPict="0">
                <anchor moveWithCells="1">
                  <from>
                    <xdr:col>5</xdr:col>
                    <xdr:colOff>19050</xdr:colOff>
                    <xdr:row>189</xdr:row>
                    <xdr:rowOff>152400</xdr:rowOff>
                  </from>
                  <to>
                    <xdr:col>5</xdr:col>
                    <xdr:colOff>228600</xdr:colOff>
                    <xdr:row>190</xdr:row>
                    <xdr:rowOff>165100</xdr:rowOff>
                  </to>
                </anchor>
              </controlPr>
            </control>
          </mc:Choice>
        </mc:AlternateContent>
        <mc:AlternateContent xmlns:mc="http://schemas.openxmlformats.org/markup-compatibility/2006">
          <mc:Choice Requires="x14">
            <control shapeId="153768" r:id="rId155" name="Check Box 168">
              <controlPr defaultSize="0" autoFill="0" autoLine="0" autoPict="0">
                <anchor moveWithCells="1">
                  <from>
                    <xdr:col>5</xdr:col>
                    <xdr:colOff>19050</xdr:colOff>
                    <xdr:row>190</xdr:row>
                    <xdr:rowOff>152400</xdr:rowOff>
                  </from>
                  <to>
                    <xdr:col>5</xdr:col>
                    <xdr:colOff>228600</xdr:colOff>
                    <xdr:row>191</xdr:row>
                    <xdr:rowOff>171450</xdr:rowOff>
                  </to>
                </anchor>
              </controlPr>
            </control>
          </mc:Choice>
        </mc:AlternateContent>
        <mc:AlternateContent xmlns:mc="http://schemas.openxmlformats.org/markup-compatibility/2006">
          <mc:Choice Requires="x14">
            <control shapeId="153769" r:id="rId156" name="Check Box 169">
              <controlPr defaultSize="0" autoFill="0" autoLine="0" autoPict="0">
                <anchor moveWithCells="1">
                  <from>
                    <xdr:col>5</xdr:col>
                    <xdr:colOff>19050</xdr:colOff>
                    <xdr:row>191</xdr:row>
                    <xdr:rowOff>152400</xdr:rowOff>
                  </from>
                  <to>
                    <xdr:col>5</xdr:col>
                    <xdr:colOff>228600</xdr:colOff>
                    <xdr:row>192</xdr:row>
                    <xdr:rowOff>171450</xdr:rowOff>
                  </to>
                </anchor>
              </controlPr>
            </control>
          </mc:Choice>
        </mc:AlternateContent>
        <mc:AlternateContent xmlns:mc="http://schemas.openxmlformats.org/markup-compatibility/2006">
          <mc:Choice Requires="x14">
            <control shapeId="153770" r:id="rId157" name="Check Box 170">
              <controlPr defaultSize="0" autoFill="0" autoLine="0" autoPict="0">
                <anchor moveWithCells="1">
                  <from>
                    <xdr:col>5</xdr:col>
                    <xdr:colOff>19050</xdr:colOff>
                    <xdr:row>192</xdr:row>
                    <xdr:rowOff>152400</xdr:rowOff>
                  </from>
                  <to>
                    <xdr:col>5</xdr:col>
                    <xdr:colOff>228600</xdr:colOff>
                    <xdr:row>193</xdr:row>
                    <xdr:rowOff>165100</xdr:rowOff>
                  </to>
                </anchor>
              </controlPr>
            </control>
          </mc:Choice>
        </mc:AlternateContent>
        <mc:AlternateContent xmlns:mc="http://schemas.openxmlformats.org/markup-compatibility/2006">
          <mc:Choice Requires="x14">
            <control shapeId="153771" r:id="rId158" name="Check Box 171">
              <controlPr defaultSize="0" autoFill="0" autoLine="0" autoPict="0">
                <anchor moveWithCells="1">
                  <from>
                    <xdr:col>5</xdr:col>
                    <xdr:colOff>19050</xdr:colOff>
                    <xdr:row>193</xdr:row>
                    <xdr:rowOff>152400</xdr:rowOff>
                  </from>
                  <to>
                    <xdr:col>5</xdr:col>
                    <xdr:colOff>228600</xdr:colOff>
                    <xdr:row>194</xdr:row>
                    <xdr:rowOff>165100</xdr:rowOff>
                  </to>
                </anchor>
              </controlPr>
            </control>
          </mc:Choice>
        </mc:AlternateContent>
        <mc:AlternateContent xmlns:mc="http://schemas.openxmlformats.org/markup-compatibility/2006">
          <mc:Choice Requires="x14">
            <control shapeId="153772" r:id="rId159" name="Check Box 172">
              <controlPr defaultSize="0" autoFill="0" autoLine="0" autoPict="0">
                <anchor moveWithCells="1">
                  <from>
                    <xdr:col>5</xdr:col>
                    <xdr:colOff>19050</xdr:colOff>
                    <xdr:row>194</xdr:row>
                    <xdr:rowOff>152400</xdr:rowOff>
                  </from>
                  <to>
                    <xdr:col>5</xdr:col>
                    <xdr:colOff>228600</xdr:colOff>
                    <xdr:row>195</xdr:row>
                    <xdr:rowOff>165100</xdr:rowOff>
                  </to>
                </anchor>
              </controlPr>
            </control>
          </mc:Choice>
        </mc:AlternateContent>
        <mc:AlternateContent xmlns:mc="http://schemas.openxmlformats.org/markup-compatibility/2006">
          <mc:Choice Requires="x14">
            <control shapeId="153773" r:id="rId160" name="Check Box 173">
              <controlPr defaultSize="0" autoFill="0" autoLine="0" autoPict="0">
                <anchor moveWithCells="1">
                  <from>
                    <xdr:col>5</xdr:col>
                    <xdr:colOff>19050</xdr:colOff>
                    <xdr:row>195</xdr:row>
                    <xdr:rowOff>152400</xdr:rowOff>
                  </from>
                  <to>
                    <xdr:col>5</xdr:col>
                    <xdr:colOff>228600</xdr:colOff>
                    <xdr:row>196</xdr:row>
                    <xdr:rowOff>165100</xdr:rowOff>
                  </to>
                </anchor>
              </controlPr>
            </control>
          </mc:Choice>
        </mc:AlternateContent>
        <mc:AlternateContent xmlns:mc="http://schemas.openxmlformats.org/markup-compatibility/2006">
          <mc:Choice Requires="x14">
            <control shapeId="153774" r:id="rId161" name="Check Box 174">
              <controlPr defaultSize="0" autoFill="0" autoLine="0" autoPict="0">
                <anchor moveWithCells="1">
                  <from>
                    <xdr:col>5</xdr:col>
                    <xdr:colOff>19050</xdr:colOff>
                    <xdr:row>196</xdr:row>
                    <xdr:rowOff>152400</xdr:rowOff>
                  </from>
                  <to>
                    <xdr:col>5</xdr:col>
                    <xdr:colOff>228600</xdr:colOff>
                    <xdr:row>197</xdr:row>
                    <xdr:rowOff>165100</xdr:rowOff>
                  </to>
                </anchor>
              </controlPr>
            </control>
          </mc:Choice>
        </mc:AlternateContent>
        <mc:AlternateContent xmlns:mc="http://schemas.openxmlformats.org/markup-compatibility/2006">
          <mc:Choice Requires="x14">
            <control shapeId="153775" r:id="rId162" name="Check Box 175">
              <controlPr defaultSize="0" autoFill="0" autoLine="0" autoPict="0">
                <anchor moveWithCells="1">
                  <from>
                    <xdr:col>5</xdr:col>
                    <xdr:colOff>19050</xdr:colOff>
                    <xdr:row>197</xdr:row>
                    <xdr:rowOff>152400</xdr:rowOff>
                  </from>
                  <to>
                    <xdr:col>5</xdr:col>
                    <xdr:colOff>228600</xdr:colOff>
                    <xdr:row>198</xdr:row>
                    <xdr:rowOff>165100</xdr:rowOff>
                  </to>
                </anchor>
              </controlPr>
            </control>
          </mc:Choice>
        </mc:AlternateContent>
        <mc:AlternateContent xmlns:mc="http://schemas.openxmlformats.org/markup-compatibility/2006">
          <mc:Choice Requires="x14">
            <control shapeId="154133" r:id="rId163" name="Check Box 533">
              <controlPr defaultSize="0" autoFill="0" autoLine="0" autoPict="0">
                <anchor moveWithCells="1">
                  <from>
                    <xdr:col>5</xdr:col>
                    <xdr:colOff>19050</xdr:colOff>
                    <xdr:row>69</xdr:row>
                    <xdr:rowOff>190500</xdr:rowOff>
                  </from>
                  <to>
                    <xdr:col>5</xdr:col>
                    <xdr:colOff>228600</xdr:colOff>
                    <xdr:row>71</xdr:row>
                    <xdr:rowOff>19050</xdr:rowOff>
                  </to>
                </anchor>
              </controlPr>
            </control>
          </mc:Choice>
        </mc:AlternateContent>
        <mc:AlternateContent xmlns:mc="http://schemas.openxmlformats.org/markup-compatibility/2006">
          <mc:Choice Requires="x14">
            <control shapeId="154134" r:id="rId164" name="Check Box 534">
              <controlPr defaultSize="0" autoFill="0" autoLine="0" autoPict="0">
                <anchor moveWithCells="1">
                  <from>
                    <xdr:col>5</xdr:col>
                    <xdr:colOff>19050</xdr:colOff>
                    <xdr:row>76</xdr:row>
                    <xdr:rowOff>152400</xdr:rowOff>
                  </from>
                  <to>
                    <xdr:col>5</xdr:col>
                    <xdr:colOff>228600</xdr:colOff>
                    <xdr:row>77</xdr:row>
                    <xdr:rowOff>177800</xdr:rowOff>
                  </to>
                </anchor>
              </controlPr>
            </control>
          </mc:Choice>
        </mc:AlternateContent>
        <mc:AlternateContent xmlns:mc="http://schemas.openxmlformats.org/markup-compatibility/2006">
          <mc:Choice Requires="x14">
            <control shapeId="154136" r:id="rId165" name="Check Box 536">
              <controlPr defaultSize="0" autoFill="0" autoLine="0" autoPict="0">
                <anchor moveWithCells="1">
                  <from>
                    <xdr:col>5</xdr:col>
                    <xdr:colOff>19050</xdr:colOff>
                    <xdr:row>75</xdr:row>
                    <xdr:rowOff>165100</xdr:rowOff>
                  </from>
                  <to>
                    <xdr:col>5</xdr:col>
                    <xdr:colOff>228600</xdr:colOff>
                    <xdr:row>76</xdr:row>
                    <xdr:rowOff>190500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7A9B7D2F-E177-4FFB-BDC6-4C7F26F45B8F}">
          <x14:formula1>
            <xm:f>'Metatiedot (piiloon)'!$R$3:$R$12</xm:f>
          </x14:formula1>
          <xm:sqref>C21:F21 C61:F61 C100:F100 C140:F140 C180:F180</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9"/>
  <dimension ref="A1:J11"/>
  <sheetViews>
    <sheetView showGridLines="0" topLeftCell="A3" zoomScaleNormal="100" workbookViewId="0">
      <selection activeCell="E3" sqref="E3:G3"/>
    </sheetView>
  </sheetViews>
  <sheetFormatPr defaultColWidth="9.23046875" defaultRowHeight="15.5" x14ac:dyDescent="0.35"/>
  <cols>
    <col min="1" max="1" width="3.765625" style="19" customWidth="1"/>
    <col min="2" max="2" width="52.53515625" style="19" customWidth="1"/>
    <col min="3" max="3" width="26" style="19" customWidth="1"/>
    <col min="4" max="4" width="6.23046875" style="19" customWidth="1"/>
    <col min="5" max="5" width="11.07421875" style="19" customWidth="1"/>
    <col min="6" max="16384" width="9.23046875" style="19"/>
  </cols>
  <sheetData>
    <row r="1" spans="1:10" hidden="1" x14ac:dyDescent="0.35">
      <c r="C1" s="155" t="s">
        <v>222</v>
      </c>
    </row>
    <row r="2" spans="1:10" hidden="1" x14ac:dyDescent="0.35">
      <c r="C2" s="155" t="e">
        <f>IF(#REF!="Kiinteämääräinen korvaus 40 %",0.4,IF(#REF!="Kiinteämääräinen korvaus 7 %",0.07,"0"))</f>
        <v>#REF!</v>
      </c>
    </row>
    <row r="3" spans="1:10" ht="16.149999999999999" customHeight="1" x14ac:dyDescent="0.35">
      <c r="A3" s="2" t="s">
        <v>125</v>
      </c>
      <c r="E3" s="565" t="s">
        <v>73</v>
      </c>
      <c r="F3" s="566"/>
      <c r="G3" s="567"/>
    </row>
    <row r="4" spans="1:10" ht="16.149999999999999" customHeight="1" x14ac:dyDescent="0.35">
      <c r="B4" s="225" t="s">
        <v>251</v>
      </c>
      <c r="C4" s="131"/>
    </row>
    <row r="5" spans="1:10" ht="16.149999999999999" customHeight="1" x14ac:dyDescent="0.35">
      <c r="B5" s="224"/>
      <c r="C5" s="155"/>
      <c r="E5" s="103"/>
    </row>
    <row r="6" spans="1:10" ht="16.149999999999999" customHeight="1" x14ac:dyDescent="0.35">
      <c r="B6" s="36"/>
      <c r="C6" s="35"/>
      <c r="D6" s="156"/>
    </row>
    <row r="7" spans="1:10" ht="16.149999999999999" customHeight="1" x14ac:dyDescent="0.35">
      <c r="B7" s="36"/>
      <c r="C7" s="158" t="s">
        <v>51</v>
      </c>
      <c r="D7" s="156"/>
      <c r="E7" s="661" t="s">
        <v>484</v>
      </c>
      <c r="F7" s="661"/>
      <c r="G7" s="661"/>
      <c r="H7" s="661"/>
      <c r="I7" s="661"/>
      <c r="J7" s="661"/>
    </row>
    <row r="8" spans="1:10" ht="16.149999999999999" customHeight="1" x14ac:dyDescent="0.35">
      <c r="B8" s="159" t="s">
        <v>52</v>
      </c>
      <c r="C8" s="491" t="s">
        <v>51</v>
      </c>
      <c r="D8" s="156"/>
      <c r="E8" s="661"/>
      <c r="F8" s="661"/>
      <c r="G8" s="661"/>
      <c r="H8" s="661"/>
      <c r="I8" s="661"/>
      <c r="J8" s="661"/>
    </row>
    <row r="9" spans="1:10" ht="16.149999999999999" customHeight="1" x14ac:dyDescent="0.35">
      <c r="B9" s="738"/>
      <c r="C9" s="739"/>
      <c r="D9" s="156"/>
      <c r="E9" s="661"/>
      <c r="F9" s="661"/>
      <c r="G9" s="661"/>
      <c r="H9" s="661"/>
      <c r="I9" s="661"/>
      <c r="J9" s="661"/>
    </row>
    <row r="10" spans="1:10" ht="16.149999999999999" customHeight="1" x14ac:dyDescent="0.35">
      <c r="B10" s="159" t="s">
        <v>234</v>
      </c>
      <c r="C10" s="492" t="str">
        <f>"500 merkkiä ("&amp;TEXT(LEN(B11),"0")&amp;" käytetty)"</f>
        <v>500 merkkiä (0 käytetty)</v>
      </c>
      <c r="E10" s="661"/>
      <c r="F10" s="661"/>
      <c r="G10" s="661"/>
      <c r="H10" s="661"/>
      <c r="I10" s="661"/>
      <c r="J10" s="661"/>
    </row>
    <row r="11" spans="1:10" ht="95.25" customHeight="1" x14ac:dyDescent="0.35">
      <c r="B11" s="599"/>
      <c r="C11" s="601"/>
    </row>
  </sheetData>
  <sheetProtection sheet="1" selectLockedCells="1"/>
  <mergeCells count="4">
    <mergeCell ref="E3:G3"/>
    <mergeCell ref="B9:C9"/>
    <mergeCell ref="B11:C11"/>
    <mergeCell ref="E7:J10"/>
  </mergeCells>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11" xr:uid="{4A9D9150-BDD6-4120-9B93-5E5A43CAF627}">
      <formula1>500</formula1>
    </dataValidation>
  </dataValidations>
  <hyperlinks>
    <hyperlink ref="E3:G3" location="'Aloita tästä'!A1" display="PALAA TÄSTÄ KANSISIVULLE" xr:uid="{00000000-0004-0000-0F00-000000000000}"/>
  </hyperlinks>
  <pageMargins left="0.39370078740157483" right="0.39370078740157483" top="0.78740157480314965" bottom="0.78740157480314965" header="0.39370078740157483" footer="0.31496062992125984"/>
  <pageSetup paperSize="9" orientation="portrait" r:id="rId1"/>
  <headerFooter>
    <oddHeader>&amp;L&amp;A&amp;R&amp;P(&amp;N)</oddHeader>
  </headerFooter>
  <legacyDrawing r:id="rId2"/>
  <extLst>
    <ext xmlns:x14="http://schemas.microsoft.com/office/spreadsheetml/2009/9/main" uri="{CCE6A557-97BC-4b89-ADB6-D9C93CAAB3DF}">
      <x14:dataValidations xmlns:xm="http://schemas.microsoft.com/office/excel/2006/main" count="1">
        <x14:dataValidation type="list" showErrorMessage="1" xr:uid="{74300CB4-F7F5-451F-86E2-475486D0F4D8}">
          <x14:formula1>
            <xm:f>'Metatiedot (piiloon)'!$C$3:$C$5</xm:f>
          </x14:formula1>
          <xm:sqref>C8</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ul11"/>
  <dimension ref="A1:AF139"/>
  <sheetViews>
    <sheetView zoomScale="70" zoomScaleNormal="70" workbookViewId="0">
      <selection activeCell="G1" sqref="G1:I1"/>
    </sheetView>
  </sheetViews>
  <sheetFormatPr defaultColWidth="9.23046875" defaultRowHeight="15.5" x14ac:dyDescent="0.35"/>
  <cols>
    <col min="1" max="1" width="3.765625" style="161" customWidth="1"/>
    <col min="2" max="2" width="35.765625" style="161" customWidth="1"/>
    <col min="3" max="3" width="27.765625" style="161" customWidth="1"/>
    <col min="4" max="4" width="32.765625" style="161" customWidth="1"/>
    <col min="5" max="5" width="12.765625" style="161" customWidth="1"/>
    <col min="6" max="11" width="9.23046875" style="161"/>
    <col min="12" max="16384" width="9.23046875" style="19"/>
  </cols>
  <sheetData>
    <row r="1" spans="1:23" ht="16.149999999999999" customHeight="1" x14ac:dyDescent="0.35">
      <c r="A1" s="10" t="s">
        <v>126</v>
      </c>
      <c r="G1" s="740" t="s">
        <v>73</v>
      </c>
      <c r="H1" s="741"/>
      <c r="I1" s="742"/>
      <c r="L1" s="161"/>
      <c r="M1" s="161"/>
      <c r="N1" s="161"/>
      <c r="O1" s="161"/>
      <c r="P1" s="161"/>
      <c r="Q1" s="161"/>
      <c r="R1" s="161"/>
      <c r="S1" s="161"/>
      <c r="T1" s="161"/>
      <c r="U1" s="161"/>
      <c r="V1" s="161"/>
      <c r="W1" s="161"/>
    </row>
    <row r="2" spans="1:23" ht="16.149999999999999" customHeight="1" x14ac:dyDescent="0.35">
      <c r="B2" s="165" t="s">
        <v>252</v>
      </c>
      <c r="C2" s="394"/>
      <c r="D2" s="166" t="s">
        <v>56</v>
      </c>
      <c r="E2" s="167">
        <f>SUM(E6:E19)</f>
        <v>0</v>
      </c>
      <c r="L2" s="161"/>
      <c r="M2" s="161"/>
      <c r="N2" s="161"/>
      <c r="O2" s="161"/>
      <c r="P2" s="161"/>
      <c r="Q2" s="161"/>
      <c r="R2" s="161"/>
      <c r="S2" s="161"/>
      <c r="T2" s="161"/>
      <c r="U2" s="161"/>
      <c r="V2" s="161"/>
      <c r="W2" s="161"/>
    </row>
    <row r="3" spans="1:23" ht="16.149999999999999" customHeight="1" x14ac:dyDescent="0.35">
      <c r="D3" s="458"/>
      <c r="L3" s="161"/>
      <c r="M3" s="161"/>
      <c r="N3" s="161"/>
      <c r="O3" s="161"/>
      <c r="P3" s="161"/>
      <c r="Q3" s="161"/>
      <c r="R3" s="161"/>
      <c r="S3" s="161"/>
      <c r="T3" s="161"/>
      <c r="U3" s="161"/>
      <c r="V3" s="161"/>
      <c r="W3" s="161"/>
    </row>
    <row r="4" spans="1:23" ht="16.149999999999999" customHeight="1" x14ac:dyDescent="0.35">
      <c r="L4" s="161"/>
      <c r="M4" s="161"/>
      <c r="N4" s="161"/>
      <c r="O4" s="161"/>
      <c r="P4" s="161"/>
      <c r="Q4" s="161"/>
      <c r="R4" s="161"/>
      <c r="S4" s="161"/>
      <c r="T4" s="161"/>
      <c r="U4" s="161"/>
      <c r="V4" s="161"/>
      <c r="W4" s="161"/>
    </row>
    <row r="5" spans="1:23" ht="16.149999999999999" customHeight="1" x14ac:dyDescent="0.35">
      <c r="B5" s="168" t="s">
        <v>85</v>
      </c>
      <c r="C5" s="168" t="s">
        <v>57</v>
      </c>
      <c r="D5" s="169" t="s">
        <v>487</v>
      </c>
      <c r="E5" s="170" t="s">
        <v>55</v>
      </c>
      <c r="L5" s="161"/>
      <c r="M5" s="161"/>
      <c r="N5" s="161"/>
      <c r="O5" s="161"/>
      <c r="P5" s="161"/>
      <c r="Q5" s="161"/>
      <c r="R5" s="161"/>
      <c r="S5" s="161"/>
      <c r="T5" s="161"/>
      <c r="U5" s="161"/>
      <c r="V5" s="161"/>
      <c r="W5" s="161"/>
    </row>
    <row r="6" spans="1:23" ht="35.15" customHeight="1" x14ac:dyDescent="0.35">
      <c r="B6" s="171"/>
      <c r="C6" s="171"/>
      <c r="D6" s="172"/>
      <c r="E6" s="404"/>
      <c r="L6" s="161"/>
      <c r="M6" s="161"/>
      <c r="N6" s="161"/>
      <c r="O6" s="161"/>
      <c r="P6" s="161"/>
      <c r="Q6" s="161"/>
      <c r="R6" s="161"/>
      <c r="S6" s="161"/>
      <c r="T6" s="161"/>
      <c r="U6" s="161"/>
      <c r="V6" s="161"/>
      <c r="W6" s="161"/>
    </row>
    <row r="7" spans="1:23" ht="35.15" customHeight="1" x14ac:dyDescent="0.35">
      <c r="B7" s="171"/>
      <c r="C7" s="171"/>
      <c r="D7" s="172"/>
      <c r="E7" s="404"/>
      <c r="L7" s="161"/>
      <c r="M7" s="161"/>
      <c r="N7" s="161"/>
      <c r="O7" s="161"/>
      <c r="P7" s="161"/>
      <c r="Q7" s="161"/>
      <c r="R7" s="161"/>
      <c r="S7" s="161"/>
      <c r="T7" s="161"/>
      <c r="U7" s="161"/>
      <c r="V7" s="161"/>
      <c r="W7" s="161"/>
    </row>
    <row r="8" spans="1:23" ht="35.15" customHeight="1" x14ac:dyDescent="0.35">
      <c r="B8" s="171"/>
      <c r="C8" s="171"/>
      <c r="D8" s="172"/>
      <c r="E8" s="404"/>
      <c r="L8" s="161"/>
      <c r="M8" s="161"/>
      <c r="N8" s="161"/>
      <c r="O8" s="161"/>
      <c r="P8" s="161"/>
      <c r="Q8" s="161"/>
      <c r="R8" s="161"/>
      <c r="S8" s="161"/>
      <c r="T8" s="161"/>
      <c r="U8" s="161"/>
      <c r="V8" s="161"/>
      <c r="W8" s="161"/>
    </row>
    <row r="9" spans="1:23" ht="35.15" customHeight="1" x14ac:dyDescent="0.35">
      <c r="B9" s="171"/>
      <c r="C9" s="171"/>
      <c r="D9" s="172"/>
      <c r="E9" s="404"/>
      <c r="L9" s="161"/>
      <c r="M9" s="161"/>
      <c r="N9" s="161"/>
      <c r="O9" s="161"/>
      <c r="P9" s="161"/>
      <c r="Q9" s="161"/>
      <c r="R9" s="161"/>
      <c r="S9" s="161"/>
      <c r="T9" s="161"/>
      <c r="U9" s="161"/>
      <c r="V9" s="161"/>
      <c r="W9" s="161"/>
    </row>
    <row r="10" spans="1:23" ht="35.15" customHeight="1" x14ac:dyDescent="0.35">
      <c r="B10" s="171"/>
      <c r="C10" s="171"/>
      <c r="D10" s="172"/>
      <c r="E10" s="404"/>
      <c r="L10" s="161"/>
      <c r="M10" s="161"/>
      <c r="N10" s="161"/>
      <c r="O10" s="161"/>
      <c r="P10" s="161"/>
      <c r="Q10" s="161"/>
      <c r="R10" s="161"/>
      <c r="S10" s="161"/>
      <c r="T10" s="161"/>
      <c r="U10" s="161"/>
      <c r="V10" s="161"/>
      <c r="W10" s="161"/>
    </row>
    <row r="11" spans="1:23" ht="35.15" customHeight="1" x14ac:dyDescent="0.35">
      <c r="B11" s="171"/>
      <c r="C11" s="171"/>
      <c r="D11" s="172"/>
      <c r="E11" s="404"/>
      <c r="L11" s="161"/>
      <c r="M11" s="161"/>
      <c r="N11" s="161"/>
      <c r="O11" s="161"/>
      <c r="P11" s="161"/>
      <c r="Q11" s="161"/>
      <c r="R11" s="161"/>
      <c r="S11" s="161"/>
      <c r="T11" s="161"/>
      <c r="U11" s="161"/>
      <c r="V11" s="161"/>
      <c r="W11" s="161"/>
    </row>
    <row r="12" spans="1:23" ht="35.15" customHeight="1" x14ac:dyDescent="0.35">
      <c r="B12" s="171"/>
      <c r="C12" s="171"/>
      <c r="D12" s="172"/>
      <c r="E12" s="404"/>
      <c r="L12" s="161"/>
      <c r="M12" s="161"/>
      <c r="N12" s="161"/>
      <c r="O12" s="161"/>
      <c r="P12" s="161"/>
      <c r="Q12" s="161"/>
      <c r="R12" s="161"/>
      <c r="S12" s="161"/>
      <c r="T12" s="161"/>
      <c r="U12" s="161"/>
      <c r="V12" s="161"/>
      <c r="W12" s="161"/>
    </row>
    <row r="13" spans="1:23" ht="35.15" customHeight="1" x14ac:dyDescent="0.35">
      <c r="B13" s="171"/>
      <c r="C13" s="171"/>
      <c r="D13" s="172"/>
      <c r="E13" s="404"/>
      <c r="L13" s="161"/>
      <c r="M13" s="161"/>
      <c r="N13" s="161"/>
      <c r="O13" s="161"/>
      <c r="P13" s="161"/>
      <c r="Q13" s="161"/>
      <c r="R13" s="161"/>
      <c r="S13" s="161"/>
      <c r="T13" s="161"/>
      <c r="U13" s="161"/>
      <c r="V13" s="161"/>
      <c r="W13" s="161"/>
    </row>
    <row r="14" spans="1:23" ht="35.15" customHeight="1" x14ac:dyDescent="0.35">
      <c r="B14" s="171"/>
      <c r="C14" s="171"/>
      <c r="D14" s="172"/>
      <c r="E14" s="404"/>
      <c r="L14" s="161"/>
      <c r="M14" s="161"/>
      <c r="N14" s="161"/>
      <c r="O14" s="161"/>
      <c r="P14" s="161"/>
      <c r="Q14" s="161"/>
      <c r="R14" s="161"/>
      <c r="S14" s="161"/>
      <c r="T14" s="161"/>
      <c r="U14" s="161"/>
      <c r="V14" s="161"/>
      <c r="W14" s="161"/>
    </row>
    <row r="15" spans="1:23" ht="35.15" customHeight="1" x14ac:dyDescent="0.35">
      <c r="B15" s="171"/>
      <c r="C15" s="171"/>
      <c r="D15" s="172"/>
      <c r="E15" s="404"/>
      <c r="L15" s="161"/>
      <c r="M15" s="161"/>
      <c r="N15" s="161"/>
      <c r="O15" s="161"/>
      <c r="P15" s="161"/>
      <c r="Q15" s="161"/>
      <c r="R15" s="161"/>
      <c r="S15" s="161"/>
      <c r="T15" s="161"/>
      <c r="U15" s="161"/>
      <c r="V15" s="161"/>
      <c r="W15" s="161"/>
    </row>
    <row r="16" spans="1:23" ht="35.15" customHeight="1" x14ac:dyDescent="0.35">
      <c r="B16" s="171"/>
      <c r="C16" s="171"/>
      <c r="D16" s="172"/>
      <c r="E16" s="404"/>
      <c r="L16" s="161"/>
      <c r="M16" s="161"/>
      <c r="N16" s="161"/>
      <c r="O16" s="161"/>
      <c r="P16" s="161"/>
      <c r="Q16" s="161"/>
      <c r="R16" s="161"/>
      <c r="S16" s="161"/>
      <c r="T16" s="161"/>
      <c r="U16" s="161"/>
      <c r="V16" s="161"/>
      <c r="W16" s="161"/>
    </row>
    <row r="17" spans="1:32" ht="35.15" customHeight="1" x14ac:dyDescent="0.35">
      <c r="B17" s="171"/>
      <c r="C17" s="171"/>
      <c r="D17" s="172"/>
      <c r="E17" s="404"/>
      <c r="L17" s="161"/>
      <c r="M17" s="161"/>
      <c r="N17" s="161"/>
      <c r="O17" s="161"/>
      <c r="P17" s="161"/>
      <c r="Q17" s="161"/>
      <c r="R17" s="161"/>
      <c r="S17" s="161"/>
      <c r="T17" s="161"/>
      <c r="U17" s="161"/>
      <c r="V17" s="161"/>
      <c r="W17" s="161"/>
    </row>
    <row r="18" spans="1:32" ht="35.15" customHeight="1" x14ac:dyDescent="0.35">
      <c r="B18" s="171"/>
      <c r="C18" s="171"/>
      <c r="D18" s="172"/>
      <c r="E18" s="404"/>
      <c r="L18" s="161"/>
      <c r="M18" s="161"/>
      <c r="N18" s="161"/>
      <c r="O18" s="161"/>
      <c r="P18" s="161"/>
      <c r="Q18" s="161"/>
      <c r="R18" s="161"/>
      <c r="S18" s="161"/>
      <c r="T18" s="161"/>
      <c r="U18" s="161"/>
      <c r="V18" s="161"/>
      <c r="W18" s="161"/>
    </row>
    <row r="19" spans="1:32" ht="35.15" customHeight="1" x14ac:dyDescent="0.35">
      <c r="B19" s="171"/>
      <c r="C19" s="171"/>
      <c r="D19" s="172"/>
      <c r="E19" s="404"/>
      <c r="L19" s="161"/>
      <c r="M19" s="161"/>
      <c r="N19" s="161"/>
      <c r="O19" s="161"/>
      <c r="P19" s="161"/>
      <c r="Q19" s="161"/>
      <c r="R19" s="161"/>
      <c r="S19" s="161"/>
      <c r="T19" s="161"/>
      <c r="U19" s="161"/>
      <c r="V19" s="161"/>
      <c r="W19" s="161"/>
    </row>
    <row r="20" spans="1:32" ht="16.149999999999999" customHeight="1" x14ac:dyDescent="0.35">
      <c r="L20" s="161"/>
      <c r="M20" s="161"/>
      <c r="N20" s="161"/>
      <c r="O20" s="161"/>
      <c r="P20" s="161"/>
      <c r="Q20" s="161"/>
      <c r="R20" s="161"/>
      <c r="S20" s="161"/>
      <c r="T20" s="161"/>
      <c r="U20" s="161"/>
      <c r="V20" s="161"/>
      <c r="W20" s="161"/>
    </row>
    <row r="21" spans="1:32" x14ac:dyDescent="0.35">
      <c r="A21" s="19"/>
      <c r="B21" s="220" t="s">
        <v>50</v>
      </c>
      <c r="C21" s="221" t="str">
        <f>"500 merkkiä ("&amp;TEXT(LEN(B22),"0")&amp;" käytetty)"</f>
        <v>500 merkkiä (0 käytetty)</v>
      </c>
      <c r="D21" s="222"/>
      <c r="F21" s="369"/>
      <c r="L21" s="161"/>
      <c r="M21" s="161"/>
      <c r="N21" s="161"/>
      <c r="O21" s="161"/>
      <c r="P21" s="161"/>
      <c r="Q21" s="161"/>
      <c r="R21" s="161"/>
      <c r="S21" s="161"/>
      <c r="T21" s="161"/>
      <c r="U21" s="161"/>
      <c r="V21" s="161"/>
      <c r="W21" s="161"/>
      <c r="X21" s="161"/>
      <c r="Y21" s="161"/>
      <c r="Z21" s="161"/>
      <c r="AA21" s="161"/>
      <c r="AB21" s="161"/>
      <c r="AC21" s="161"/>
      <c r="AD21" s="161"/>
      <c r="AE21" s="161"/>
      <c r="AF21" s="161"/>
    </row>
    <row r="22" spans="1:32" ht="113.15" customHeight="1" x14ac:dyDescent="0.35">
      <c r="A22" s="19"/>
      <c r="B22" s="599"/>
      <c r="C22" s="600"/>
      <c r="D22" s="601"/>
      <c r="L22" s="161"/>
      <c r="M22" s="161"/>
      <c r="N22" s="161"/>
      <c r="O22" s="161"/>
      <c r="P22" s="161"/>
      <c r="Q22" s="161"/>
      <c r="R22" s="161"/>
      <c r="S22" s="161"/>
      <c r="T22" s="161"/>
      <c r="U22" s="161"/>
      <c r="V22" s="161"/>
      <c r="W22" s="161"/>
      <c r="X22" s="161"/>
      <c r="Y22" s="161"/>
      <c r="Z22" s="161"/>
      <c r="AA22" s="161"/>
      <c r="AB22" s="161"/>
      <c r="AC22" s="161"/>
      <c r="AD22" s="161"/>
      <c r="AE22" s="161"/>
      <c r="AF22" s="161"/>
    </row>
    <row r="23" spans="1:32" ht="16.149999999999999" customHeight="1" x14ac:dyDescent="0.35">
      <c r="L23" s="161"/>
      <c r="M23" s="161"/>
      <c r="N23" s="161"/>
      <c r="O23" s="161"/>
      <c r="P23" s="161"/>
      <c r="Q23" s="161"/>
      <c r="R23" s="161"/>
      <c r="S23" s="161"/>
      <c r="T23" s="161"/>
      <c r="U23" s="161"/>
      <c r="V23" s="161"/>
      <c r="W23" s="161"/>
    </row>
    <row r="24" spans="1:32" ht="16.149999999999999" customHeight="1" x14ac:dyDescent="0.35">
      <c r="L24" s="161"/>
      <c r="M24" s="161"/>
      <c r="N24" s="161"/>
      <c r="O24" s="161"/>
      <c r="P24" s="161"/>
      <c r="Q24" s="161"/>
      <c r="R24" s="161"/>
      <c r="S24" s="161"/>
      <c r="T24" s="161"/>
      <c r="U24" s="161"/>
      <c r="V24" s="161"/>
      <c r="W24" s="161"/>
    </row>
    <row r="25" spans="1:32" ht="16.149999999999999" customHeight="1" x14ac:dyDescent="0.35">
      <c r="L25" s="161"/>
      <c r="M25" s="161"/>
      <c r="N25" s="161"/>
      <c r="O25" s="161"/>
      <c r="P25" s="161"/>
      <c r="Q25" s="161"/>
      <c r="R25" s="161"/>
      <c r="S25" s="161"/>
      <c r="T25" s="161"/>
      <c r="U25" s="161"/>
      <c r="V25" s="161"/>
      <c r="W25" s="161"/>
    </row>
    <row r="26" spans="1:32" ht="16.149999999999999" customHeight="1" x14ac:dyDescent="0.35">
      <c r="L26" s="161"/>
      <c r="M26" s="161"/>
      <c r="N26" s="161"/>
      <c r="O26" s="161"/>
      <c r="P26" s="161"/>
      <c r="Q26" s="161"/>
      <c r="R26" s="161"/>
      <c r="S26" s="161"/>
      <c r="T26" s="161"/>
      <c r="U26" s="161"/>
      <c r="V26" s="161"/>
      <c r="W26" s="161"/>
    </row>
    <row r="27" spans="1:32" ht="16.149999999999999" customHeight="1" x14ac:dyDescent="0.35">
      <c r="L27" s="161"/>
      <c r="M27" s="161"/>
      <c r="N27" s="161"/>
      <c r="O27" s="161"/>
      <c r="P27" s="161"/>
      <c r="Q27" s="161"/>
      <c r="R27" s="161"/>
      <c r="S27" s="161"/>
      <c r="T27" s="161"/>
      <c r="U27" s="161"/>
      <c r="V27" s="161"/>
      <c r="W27" s="161"/>
    </row>
    <row r="28" spans="1:32" ht="16.149999999999999" customHeight="1" x14ac:dyDescent="0.35">
      <c r="L28" s="161"/>
      <c r="M28" s="161"/>
      <c r="N28" s="161"/>
      <c r="O28" s="161"/>
      <c r="P28" s="161"/>
      <c r="Q28" s="161"/>
      <c r="R28" s="161"/>
      <c r="S28" s="161"/>
      <c r="T28" s="161"/>
      <c r="U28" s="161"/>
      <c r="V28" s="161"/>
      <c r="W28" s="161"/>
    </row>
    <row r="29" spans="1:32" ht="16.149999999999999" customHeight="1" x14ac:dyDescent="0.35">
      <c r="L29" s="161"/>
      <c r="M29" s="161"/>
      <c r="N29" s="161"/>
      <c r="O29" s="161"/>
      <c r="P29" s="161"/>
      <c r="Q29" s="161"/>
      <c r="R29" s="161"/>
      <c r="S29" s="161"/>
      <c r="T29" s="161"/>
      <c r="U29" s="161"/>
      <c r="V29" s="161"/>
      <c r="W29" s="161"/>
    </row>
    <row r="30" spans="1:32" ht="16.149999999999999" customHeight="1" x14ac:dyDescent="0.35">
      <c r="L30" s="161"/>
      <c r="M30" s="161"/>
      <c r="N30" s="161"/>
      <c r="O30" s="161"/>
      <c r="P30" s="161"/>
      <c r="Q30" s="161"/>
      <c r="R30" s="161"/>
      <c r="S30" s="161"/>
      <c r="T30" s="161"/>
      <c r="U30" s="161"/>
      <c r="V30" s="161"/>
      <c r="W30" s="161"/>
    </row>
    <row r="31" spans="1:32" ht="16.149999999999999" customHeight="1" x14ac:dyDescent="0.35">
      <c r="L31" s="161"/>
      <c r="M31" s="161"/>
      <c r="N31" s="161"/>
      <c r="O31" s="161"/>
      <c r="P31" s="161"/>
      <c r="Q31" s="161"/>
      <c r="R31" s="161"/>
      <c r="S31" s="161"/>
      <c r="T31" s="161"/>
      <c r="U31" s="161"/>
      <c r="V31" s="161"/>
      <c r="W31" s="161"/>
    </row>
    <row r="32" spans="1:32" ht="16.149999999999999" customHeight="1" x14ac:dyDescent="0.35">
      <c r="L32" s="161"/>
      <c r="M32" s="161"/>
      <c r="N32" s="161"/>
      <c r="O32" s="161"/>
      <c r="P32" s="161"/>
      <c r="Q32" s="161"/>
      <c r="R32" s="161"/>
      <c r="S32" s="161"/>
      <c r="T32" s="161"/>
      <c r="U32" s="161"/>
      <c r="V32" s="161"/>
      <c r="W32" s="161"/>
    </row>
    <row r="33" spans="12:23" ht="16.149999999999999" customHeight="1" x14ac:dyDescent="0.35">
      <c r="L33" s="161"/>
      <c r="M33" s="161"/>
      <c r="N33" s="161"/>
      <c r="O33" s="161"/>
      <c r="P33" s="161"/>
      <c r="Q33" s="161"/>
      <c r="R33" s="161"/>
      <c r="S33" s="161"/>
      <c r="T33" s="161"/>
      <c r="U33" s="161"/>
      <c r="V33" s="161"/>
      <c r="W33" s="161"/>
    </row>
    <row r="34" spans="12:23" ht="16.149999999999999" customHeight="1" x14ac:dyDescent="0.35">
      <c r="L34" s="161"/>
      <c r="M34" s="161"/>
      <c r="N34" s="161"/>
      <c r="O34" s="161"/>
      <c r="P34" s="161"/>
      <c r="Q34" s="161"/>
      <c r="R34" s="161"/>
      <c r="S34" s="161"/>
      <c r="T34" s="161"/>
      <c r="U34" s="161"/>
      <c r="V34" s="161"/>
      <c r="W34" s="161"/>
    </row>
    <row r="35" spans="12:23" ht="16.149999999999999" customHeight="1" x14ac:dyDescent="0.35">
      <c r="L35" s="161"/>
      <c r="M35" s="161"/>
      <c r="N35" s="161"/>
      <c r="O35" s="161"/>
      <c r="P35" s="161"/>
      <c r="Q35" s="161"/>
      <c r="R35" s="161"/>
      <c r="S35" s="161"/>
      <c r="T35" s="161"/>
      <c r="U35" s="161"/>
      <c r="V35" s="161"/>
      <c r="W35" s="161"/>
    </row>
    <row r="36" spans="12:23" ht="16.149999999999999" customHeight="1" x14ac:dyDescent="0.35">
      <c r="L36" s="161"/>
      <c r="M36" s="161"/>
      <c r="N36" s="161"/>
      <c r="O36" s="161"/>
      <c r="P36" s="161"/>
      <c r="Q36" s="161"/>
      <c r="R36" s="161"/>
      <c r="S36" s="161"/>
      <c r="T36" s="161"/>
      <c r="U36" s="161"/>
      <c r="V36" s="161"/>
      <c r="W36" s="161"/>
    </row>
    <row r="37" spans="12:23" ht="16.149999999999999" customHeight="1" x14ac:dyDescent="0.35">
      <c r="L37" s="161"/>
      <c r="M37" s="161"/>
      <c r="N37" s="161"/>
      <c r="O37" s="161"/>
      <c r="P37" s="161"/>
      <c r="Q37" s="161"/>
      <c r="R37" s="161"/>
      <c r="S37" s="161"/>
      <c r="T37" s="161"/>
      <c r="U37" s="161"/>
      <c r="V37" s="161"/>
      <c r="W37" s="161"/>
    </row>
    <row r="38" spans="12:23" ht="16.149999999999999" customHeight="1" x14ac:dyDescent="0.35">
      <c r="L38" s="161"/>
      <c r="M38" s="161"/>
      <c r="N38" s="161"/>
      <c r="O38" s="161"/>
      <c r="P38" s="161"/>
      <c r="Q38" s="161"/>
      <c r="R38" s="161"/>
      <c r="S38" s="161"/>
      <c r="T38" s="161"/>
      <c r="U38" s="161"/>
      <c r="V38" s="161"/>
      <c r="W38" s="161"/>
    </row>
    <row r="39" spans="12:23" ht="16.149999999999999" customHeight="1" x14ac:dyDescent="0.35">
      <c r="L39" s="161"/>
      <c r="M39" s="161"/>
      <c r="N39" s="161"/>
      <c r="O39" s="161"/>
      <c r="P39" s="161"/>
      <c r="Q39" s="161"/>
      <c r="R39" s="161"/>
      <c r="S39" s="161"/>
      <c r="T39" s="161"/>
      <c r="U39" s="161"/>
      <c r="V39" s="161"/>
      <c r="W39" s="161"/>
    </row>
    <row r="40" spans="12:23" ht="16.149999999999999" customHeight="1" x14ac:dyDescent="0.35">
      <c r="L40" s="161"/>
      <c r="M40" s="161"/>
      <c r="N40" s="161"/>
      <c r="O40" s="161"/>
      <c r="P40" s="161"/>
      <c r="Q40" s="161"/>
      <c r="R40" s="161"/>
      <c r="S40" s="161"/>
      <c r="T40" s="161"/>
      <c r="U40" s="161"/>
      <c r="V40" s="161"/>
      <c r="W40" s="161"/>
    </row>
    <row r="41" spans="12:23" ht="16.149999999999999" customHeight="1" x14ac:dyDescent="0.35">
      <c r="L41" s="161"/>
      <c r="M41" s="161"/>
      <c r="N41" s="161"/>
      <c r="O41" s="161"/>
      <c r="P41" s="161"/>
      <c r="Q41" s="161"/>
      <c r="R41" s="161"/>
      <c r="S41" s="161"/>
      <c r="T41" s="161"/>
      <c r="U41" s="161"/>
      <c r="V41" s="161"/>
      <c r="W41" s="161"/>
    </row>
    <row r="42" spans="12:23" ht="16.149999999999999" customHeight="1" x14ac:dyDescent="0.35">
      <c r="L42" s="161"/>
      <c r="M42" s="161"/>
      <c r="N42" s="161"/>
      <c r="O42" s="161"/>
      <c r="P42" s="161"/>
      <c r="Q42" s="161"/>
      <c r="R42" s="161"/>
      <c r="S42" s="161"/>
      <c r="T42" s="161"/>
      <c r="U42" s="161"/>
      <c r="V42" s="161"/>
      <c r="W42" s="161"/>
    </row>
    <row r="43" spans="12:23" ht="16.149999999999999" customHeight="1" x14ac:dyDescent="0.35">
      <c r="L43" s="161"/>
      <c r="M43" s="161"/>
      <c r="N43" s="161"/>
      <c r="O43" s="161"/>
      <c r="P43" s="161"/>
      <c r="Q43" s="161"/>
      <c r="R43" s="161"/>
      <c r="S43" s="161"/>
      <c r="T43" s="161"/>
      <c r="U43" s="161"/>
      <c r="V43" s="161"/>
      <c r="W43" s="161"/>
    </row>
    <row r="44" spans="12:23" ht="16.149999999999999" customHeight="1" x14ac:dyDescent="0.35">
      <c r="L44" s="161"/>
      <c r="M44" s="161"/>
      <c r="N44" s="161"/>
      <c r="O44" s="161"/>
      <c r="P44" s="161"/>
      <c r="Q44" s="161"/>
      <c r="R44" s="161"/>
      <c r="S44" s="161"/>
      <c r="T44" s="161"/>
      <c r="U44" s="161"/>
      <c r="V44" s="161"/>
      <c r="W44" s="161"/>
    </row>
    <row r="45" spans="12:23" ht="16.149999999999999" customHeight="1" x14ac:dyDescent="0.35">
      <c r="L45" s="161"/>
      <c r="M45" s="161"/>
      <c r="N45" s="161"/>
      <c r="O45" s="161"/>
      <c r="P45" s="161"/>
      <c r="Q45" s="161"/>
      <c r="R45" s="161"/>
      <c r="S45" s="161"/>
      <c r="T45" s="161"/>
      <c r="U45" s="161"/>
      <c r="V45" s="161"/>
      <c r="W45" s="161"/>
    </row>
    <row r="46" spans="12:23" ht="16.149999999999999" customHeight="1" x14ac:dyDescent="0.35">
      <c r="L46" s="161"/>
      <c r="M46" s="161"/>
      <c r="N46" s="161"/>
      <c r="O46" s="161"/>
      <c r="P46" s="161"/>
      <c r="Q46" s="161"/>
      <c r="R46" s="161"/>
      <c r="S46" s="161"/>
      <c r="T46" s="161"/>
      <c r="U46" s="161"/>
      <c r="V46" s="161"/>
      <c r="W46" s="161"/>
    </row>
    <row r="47" spans="12:23" ht="16.149999999999999" customHeight="1" x14ac:dyDescent="0.35">
      <c r="L47" s="161"/>
      <c r="M47" s="161"/>
      <c r="N47" s="161"/>
      <c r="O47" s="161"/>
      <c r="P47" s="161"/>
      <c r="Q47" s="161"/>
      <c r="R47" s="161"/>
      <c r="S47" s="161"/>
      <c r="T47" s="161"/>
      <c r="U47" s="161"/>
      <c r="V47" s="161"/>
      <c r="W47" s="161"/>
    </row>
    <row r="48" spans="12:23" ht="16.149999999999999" customHeight="1" x14ac:dyDescent="0.35">
      <c r="L48" s="161"/>
      <c r="M48" s="161"/>
      <c r="N48" s="161"/>
      <c r="O48" s="161"/>
      <c r="P48" s="161"/>
      <c r="Q48" s="161"/>
      <c r="R48" s="161"/>
      <c r="S48" s="161"/>
      <c r="T48" s="161"/>
      <c r="U48" s="161"/>
      <c r="V48" s="161"/>
      <c r="W48" s="161"/>
    </row>
    <row r="49" spans="12:23" ht="16.149999999999999" customHeight="1" x14ac:dyDescent="0.35">
      <c r="L49" s="161"/>
      <c r="M49" s="161"/>
      <c r="N49" s="161"/>
      <c r="O49" s="161"/>
      <c r="P49" s="161"/>
      <c r="Q49" s="161"/>
      <c r="R49" s="161"/>
      <c r="S49" s="161"/>
      <c r="T49" s="161"/>
      <c r="U49" s="161"/>
      <c r="V49" s="161"/>
      <c r="W49" s="161"/>
    </row>
    <row r="50" spans="12:23" ht="16.149999999999999" customHeight="1" x14ac:dyDescent="0.35">
      <c r="L50" s="161"/>
      <c r="M50" s="161"/>
      <c r="N50" s="161"/>
      <c r="O50" s="161"/>
      <c r="P50" s="161"/>
      <c r="Q50" s="161"/>
      <c r="R50" s="161"/>
      <c r="S50" s="161"/>
      <c r="T50" s="161"/>
      <c r="U50" s="161"/>
      <c r="V50" s="161"/>
      <c r="W50" s="161"/>
    </row>
    <row r="51" spans="12:23" ht="16.149999999999999" customHeight="1" x14ac:dyDescent="0.35">
      <c r="L51" s="161"/>
      <c r="M51" s="161"/>
      <c r="N51" s="161"/>
      <c r="O51" s="161"/>
      <c r="P51" s="161"/>
      <c r="Q51" s="161"/>
      <c r="R51" s="161"/>
      <c r="S51" s="161"/>
      <c r="T51" s="161"/>
      <c r="U51" s="161"/>
      <c r="V51" s="161"/>
      <c r="W51" s="161"/>
    </row>
    <row r="52" spans="12:23" ht="16.149999999999999" customHeight="1" x14ac:dyDescent="0.35">
      <c r="L52" s="161"/>
      <c r="M52" s="161"/>
      <c r="N52" s="161"/>
      <c r="O52" s="161"/>
      <c r="P52" s="161"/>
      <c r="Q52" s="161"/>
      <c r="R52" s="161"/>
      <c r="S52" s="161"/>
      <c r="T52" s="161"/>
      <c r="U52" s="161"/>
      <c r="V52" s="161"/>
      <c r="W52" s="161"/>
    </row>
    <row r="53" spans="12:23" ht="16.149999999999999" customHeight="1" x14ac:dyDescent="0.35">
      <c r="L53" s="161"/>
      <c r="M53" s="161"/>
      <c r="N53" s="161"/>
      <c r="O53" s="161"/>
      <c r="P53" s="161"/>
      <c r="Q53" s="161"/>
      <c r="R53" s="161"/>
      <c r="S53" s="161"/>
      <c r="T53" s="161"/>
      <c r="U53" s="161"/>
      <c r="V53" s="161"/>
      <c r="W53" s="161"/>
    </row>
    <row r="54" spans="12:23" ht="16.149999999999999" customHeight="1" x14ac:dyDescent="0.35">
      <c r="L54" s="161"/>
      <c r="M54" s="161"/>
      <c r="N54" s="161"/>
      <c r="O54" s="161"/>
      <c r="P54" s="161"/>
      <c r="Q54" s="161"/>
      <c r="R54" s="161"/>
      <c r="S54" s="161"/>
      <c r="T54" s="161"/>
      <c r="U54" s="161"/>
      <c r="V54" s="161"/>
      <c r="W54" s="161"/>
    </row>
    <row r="55" spans="12:23" ht="16.149999999999999" customHeight="1" x14ac:dyDescent="0.35">
      <c r="L55" s="161"/>
      <c r="M55" s="161"/>
      <c r="N55" s="161"/>
      <c r="O55" s="161"/>
      <c r="P55" s="161"/>
      <c r="Q55" s="161"/>
      <c r="R55" s="161"/>
      <c r="S55" s="161"/>
      <c r="T55" s="161"/>
      <c r="U55" s="161"/>
      <c r="V55" s="161"/>
      <c r="W55" s="161"/>
    </row>
    <row r="56" spans="12:23" ht="16.149999999999999" customHeight="1" x14ac:dyDescent="0.35">
      <c r="L56" s="161"/>
      <c r="M56" s="161"/>
      <c r="N56" s="161"/>
      <c r="O56" s="161"/>
      <c r="P56" s="161"/>
      <c r="Q56" s="161"/>
      <c r="R56" s="161"/>
      <c r="S56" s="161"/>
      <c r="T56" s="161"/>
      <c r="U56" s="161"/>
      <c r="V56" s="161"/>
      <c r="W56" s="161"/>
    </row>
    <row r="57" spans="12:23" ht="16.149999999999999" customHeight="1" x14ac:dyDescent="0.35">
      <c r="L57" s="161"/>
      <c r="M57" s="161"/>
      <c r="N57" s="161"/>
      <c r="O57" s="161"/>
      <c r="P57" s="161"/>
      <c r="Q57" s="161"/>
      <c r="R57" s="161"/>
      <c r="S57" s="161"/>
      <c r="T57" s="161"/>
      <c r="U57" s="161"/>
      <c r="V57" s="161"/>
      <c r="W57" s="161"/>
    </row>
    <row r="58" spans="12:23" ht="16.149999999999999" customHeight="1" x14ac:dyDescent="0.35">
      <c r="L58" s="161"/>
      <c r="M58" s="161"/>
      <c r="N58" s="161"/>
      <c r="O58" s="161"/>
      <c r="P58" s="161"/>
      <c r="Q58" s="161"/>
      <c r="R58" s="161"/>
      <c r="S58" s="161"/>
      <c r="T58" s="161"/>
      <c r="U58" s="161"/>
      <c r="V58" s="161"/>
      <c r="W58" s="161"/>
    </row>
    <row r="59" spans="12:23" ht="16.149999999999999" customHeight="1" x14ac:dyDescent="0.35">
      <c r="L59" s="161"/>
      <c r="M59" s="161"/>
      <c r="N59" s="161"/>
      <c r="O59" s="161"/>
      <c r="P59" s="161"/>
      <c r="Q59" s="161"/>
      <c r="R59" s="161"/>
      <c r="S59" s="161"/>
      <c r="T59" s="161"/>
      <c r="U59" s="161"/>
      <c r="V59" s="161"/>
      <c r="W59" s="161"/>
    </row>
    <row r="60" spans="12:23" ht="16.149999999999999" customHeight="1" x14ac:dyDescent="0.35">
      <c r="L60" s="161"/>
      <c r="M60" s="161"/>
      <c r="N60" s="161"/>
      <c r="O60" s="161"/>
      <c r="P60" s="161"/>
      <c r="Q60" s="161"/>
      <c r="R60" s="161"/>
      <c r="S60" s="161"/>
      <c r="T60" s="161"/>
      <c r="U60" s="161"/>
      <c r="V60" s="161"/>
      <c r="W60" s="161"/>
    </row>
    <row r="61" spans="12:23" ht="16.149999999999999" customHeight="1" x14ac:dyDescent="0.35">
      <c r="L61" s="161"/>
      <c r="M61" s="161"/>
      <c r="N61" s="161"/>
      <c r="O61" s="161"/>
      <c r="P61" s="161"/>
      <c r="Q61" s="161"/>
      <c r="R61" s="161"/>
      <c r="S61" s="161"/>
      <c r="T61" s="161"/>
      <c r="U61" s="161"/>
      <c r="V61" s="161"/>
      <c r="W61" s="161"/>
    </row>
    <row r="62" spans="12:23" ht="16.149999999999999" customHeight="1" x14ac:dyDescent="0.35">
      <c r="L62" s="161"/>
      <c r="M62" s="161"/>
      <c r="N62" s="161"/>
      <c r="O62" s="161"/>
      <c r="P62" s="161"/>
      <c r="Q62" s="161"/>
      <c r="R62" s="161"/>
      <c r="S62" s="161"/>
      <c r="T62" s="161"/>
      <c r="U62" s="161"/>
      <c r="V62" s="161"/>
      <c r="W62" s="161"/>
    </row>
    <row r="63" spans="12:23" ht="16.149999999999999" customHeight="1" x14ac:dyDescent="0.35">
      <c r="L63" s="161"/>
      <c r="M63" s="161"/>
      <c r="N63" s="161"/>
      <c r="O63" s="161"/>
      <c r="P63" s="161"/>
      <c r="Q63" s="161"/>
      <c r="R63" s="161"/>
      <c r="S63" s="161"/>
      <c r="T63" s="161"/>
      <c r="U63" s="161"/>
      <c r="V63" s="161"/>
      <c r="W63" s="161"/>
    </row>
    <row r="64" spans="12:23" ht="16.149999999999999" customHeight="1" x14ac:dyDescent="0.35">
      <c r="L64" s="161"/>
      <c r="M64" s="161"/>
      <c r="N64" s="161"/>
      <c r="O64" s="161"/>
      <c r="P64" s="161"/>
      <c r="Q64" s="161"/>
      <c r="R64" s="161"/>
      <c r="S64" s="161"/>
      <c r="T64" s="161"/>
      <c r="U64" s="161"/>
      <c r="V64" s="161"/>
      <c r="W64" s="161"/>
    </row>
    <row r="65" spans="12:23" ht="16.149999999999999" customHeight="1" x14ac:dyDescent="0.35">
      <c r="L65" s="161"/>
      <c r="M65" s="161"/>
      <c r="N65" s="161"/>
      <c r="O65" s="161"/>
      <c r="P65" s="161"/>
      <c r="Q65" s="161"/>
      <c r="R65" s="161"/>
      <c r="S65" s="161"/>
      <c r="T65" s="161"/>
      <c r="U65" s="161"/>
      <c r="V65" s="161"/>
      <c r="W65" s="161"/>
    </row>
    <row r="66" spans="12:23" ht="16.149999999999999" customHeight="1" x14ac:dyDescent="0.35">
      <c r="L66" s="161"/>
      <c r="M66" s="161"/>
      <c r="N66" s="161"/>
      <c r="O66" s="161"/>
      <c r="P66" s="161"/>
      <c r="Q66" s="161"/>
      <c r="R66" s="161"/>
      <c r="S66" s="161"/>
      <c r="T66" s="161"/>
      <c r="U66" s="161"/>
      <c r="V66" s="161"/>
      <c r="W66" s="161"/>
    </row>
    <row r="67" spans="12:23" ht="16.149999999999999" customHeight="1" x14ac:dyDescent="0.35">
      <c r="L67" s="161"/>
      <c r="M67" s="161"/>
      <c r="N67" s="161"/>
      <c r="O67" s="161"/>
      <c r="P67" s="161"/>
      <c r="Q67" s="161"/>
      <c r="R67" s="161"/>
      <c r="S67" s="161"/>
      <c r="T67" s="161"/>
      <c r="U67" s="161"/>
      <c r="V67" s="161"/>
      <c r="W67" s="161"/>
    </row>
    <row r="68" spans="12:23" ht="16.149999999999999" customHeight="1" x14ac:dyDescent="0.35">
      <c r="L68" s="161"/>
      <c r="M68" s="161"/>
      <c r="N68" s="161"/>
      <c r="O68" s="161"/>
      <c r="P68" s="161"/>
      <c r="Q68" s="161"/>
      <c r="R68" s="161"/>
      <c r="S68" s="161"/>
      <c r="T68" s="161"/>
      <c r="U68" s="161"/>
      <c r="V68" s="161"/>
      <c r="W68" s="161"/>
    </row>
    <row r="69" spans="12:23" ht="16.149999999999999" customHeight="1" x14ac:dyDescent="0.35">
      <c r="L69" s="161"/>
      <c r="M69" s="161"/>
      <c r="N69" s="161"/>
      <c r="O69" s="161"/>
      <c r="P69" s="161"/>
      <c r="Q69" s="161"/>
      <c r="R69" s="161"/>
      <c r="S69" s="161"/>
      <c r="T69" s="161"/>
      <c r="U69" s="161"/>
      <c r="V69" s="161"/>
      <c r="W69" s="161"/>
    </row>
    <row r="70" spans="12:23" ht="16.149999999999999" customHeight="1" x14ac:dyDescent="0.35">
      <c r="L70" s="161"/>
      <c r="M70" s="161"/>
      <c r="N70" s="161"/>
      <c r="O70" s="161"/>
      <c r="P70" s="161"/>
      <c r="Q70" s="161"/>
      <c r="R70" s="161"/>
      <c r="S70" s="161"/>
      <c r="T70" s="161"/>
      <c r="U70" s="161"/>
      <c r="V70" s="161"/>
      <c r="W70" s="161"/>
    </row>
    <row r="71" spans="12:23" ht="16.149999999999999" customHeight="1" x14ac:dyDescent="0.35">
      <c r="L71" s="161"/>
      <c r="M71" s="161"/>
      <c r="N71" s="161"/>
      <c r="O71" s="161"/>
      <c r="P71" s="161"/>
      <c r="Q71" s="161"/>
      <c r="R71" s="161"/>
      <c r="S71" s="161"/>
      <c r="T71" s="161"/>
      <c r="U71" s="161"/>
      <c r="V71" s="161"/>
      <c r="W71" s="161"/>
    </row>
    <row r="72" spans="12:23" ht="16.149999999999999" customHeight="1" x14ac:dyDescent="0.35">
      <c r="L72" s="161"/>
      <c r="M72" s="161"/>
      <c r="N72" s="161"/>
      <c r="O72" s="161"/>
      <c r="P72" s="161"/>
      <c r="Q72" s="161"/>
      <c r="R72" s="161"/>
      <c r="S72" s="161"/>
      <c r="T72" s="161"/>
      <c r="U72" s="161"/>
      <c r="V72" s="161"/>
      <c r="W72" s="161"/>
    </row>
    <row r="73" spans="12:23" ht="16.149999999999999" customHeight="1" x14ac:dyDescent="0.35">
      <c r="L73" s="161"/>
      <c r="M73" s="161"/>
      <c r="N73" s="161"/>
      <c r="O73" s="161"/>
      <c r="P73" s="161"/>
      <c r="Q73" s="161"/>
      <c r="R73" s="161"/>
      <c r="S73" s="161"/>
      <c r="T73" s="161"/>
      <c r="U73" s="161"/>
      <c r="V73" s="161"/>
      <c r="W73" s="161"/>
    </row>
    <row r="74" spans="12:23" ht="16.149999999999999" customHeight="1" x14ac:dyDescent="0.35">
      <c r="L74" s="161"/>
      <c r="M74" s="161"/>
      <c r="N74" s="161"/>
      <c r="O74" s="161"/>
      <c r="P74" s="161"/>
      <c r="Q74" s="161"/>
      <c r="R74" s="161"/>
      <c r="S74" s="161"/>
      <c r="T74" s="161"/>
      <c r="U74" s="161"/>
      <c r="V74" s="161"/>
      <c r="W74" s="161"/>
    </row>
    <row r="75" spans="12:23" ht="16.149999999999999" customHeight="1" x14ac:dyDescent="0.35">
      <c r="L75" s="161"/>
      <c r="M75" s="161"/>
      <c r="N75" s="161"/>
      <c r="O75" s="161"/>
      <c r="P75" s="161"/>
      <c r="Q75" s="161"/>
      <c r="R75" s="161"/>
      <c r="S75" s="161"/>
      <c r="T75" s="161"/>
      <c r="U75" s="161"/>
      <c r="V75" s="161"/>
      <c r="W75" s="161"/>
    </row>
    <row r="76" spans="12:23" ht="16.149999999999999" customHeight="1" x14ac:dyDescent="0.35">
      <c r="L76" s="161"/>
      <c r="M76" s="161"/>
      <c r="N76" s="161"/>
      <c r="O76" s="161"/>
      <c r="P76" s="161"/>
      <c r="Q76" s="161"/>
      <c r="R76" s="161"/>
      <c r="S76" s="161"/>
      <c r="T76" s="161"/>
      <c r="U76" s="161"/>
      <c r="V76" s="161"/>
      <c r="W76" s="161"/>
    </row>
    <row r="77" spans="12:23" ht="16.149999999999999" customHeight="1" x14ac:dyDescent="0.35">
      <c r="L77" s="161"/>
      <c r="M77" s="161"/>
      <c r="N77" s="161"/>
      <c r="O77" s="161"/>
      <c r="P77" s="161"/>
      <c r="Q77" s="161"/>
      <c r="R77" s="161"/>
      <c r="S77" s="161"/>
      <c r="T77" s="161"/>
      <c r="U77" s="161"/>
      <c r="V77" s="161"/>
      <c r="W77" s="161"/>
    </row>
    <row r="78" spans="12:23" ht="16.149999999999999" customHeight="1" x14ac:dyDescent="0.35">
      <c r="L78" s="161"/>
      <c r="M78" s="161"/>
      <c r="N78" s="161"/>
      <c r="O78" s="161"/>
      <c r="P78" s="161"/>
      <c r="Q78" s="161"/>
      <c r="R78" s="161"/>
      <c r="S78" s="161"/>
      <c r="T78" s="161"/>
      <c r="U78" s="161"/>
      <c r="V78" s="161"/>
      <c r="W78" s="161"/>
    </row>
    <row r="79" spans="12:23" ht="16.149999999999999" customHeight="1" x14ac:dyDescent="0.35">
      <c r="L79" s="161"/>
      <c r="M79" s="161"/>
      <c r="N79" s="161"/>
      <c r="O79" s="161"/>
      <c r="P79" s="161"/>
      <c r="Q79" s="161"/>
      <c r="R79" s="161"/>
      <c r="S79" s="161"/>
      <c r="T79" s="161"/>
      <c r="U79" s="161"/>
      <c r="V79" s="161"/>
      <c r="W79" s="161"/>
    </row>
    <row r="80" spans="12:23" ht="16.149999999999999" customHeight="1" x14ac:dyDescent="0.35">
      <c r="L80" s="161"/>
      <c r="M80" s="161"/>
      <c r="N80" s="161"/>
      <c r="O80" s="161"/>
      <c r="P80" s="161"/>
      <c r="Q80" s="161"/>
      <c r="R80" s="161"/>
      <c r="S80" s="161"/>
      <c r="T80" s="161"/>
      <c r="U80" s="161"/>
      <c r="V80" s="161"/>
      <c r="W80" s="161"/>
    </row>
    <row r="81" spans="12:23" ht="16.149999999999999" customHeight="1" x14ac:dyDescent="0.35">
      <c r="L81" s="161"/>
      <c r="M81" s="161"/>
      <c r="N81" s="161"/>
      <c r="O81" s="161"/>
      <c r="P81" s="161"/>
      <c r="Q81" s="161"/>
      <c r="R81" s="161"/>
      <c r="S81" s="161"/>
      <c r="T81" s="161"/>
      <c r="U81" s="161"/>
      <c r="V81" s="161"/>
      <c r="W81" s="161"/>
    </row>
    <row r="82" spans="12:23" ht="16.149999999999999" customHeight="1" x14ac:dyDescent="0.35">
      <c r="L82" s="161"/>
      <c r="M82" s="161"/>
      <c r="N82" s="161"/>
      <c r="O82" s="161"/>
      <c r="P82" s="161"/>
      <c r="Q82" s="161"/>
      <c r="R82" s="161"/>
      <c r="S82" s="161"/>
      <c r="T82" s="161"/>
      <c r="U82" s="161"/>
      <c r="V82" s="161"/>
      <c r="W82" s="161"/>
    </row>
    <row r="83" spans="12:23" ht="16.149999999999999" customHeight="1" x14ac:dyDescent="0.35">
      <c r="L83" s="161"/>
      <c r="M83" s="161"/>
      <c r="N83" s="161"/>
      <c r="O83" s="161"/>
      <c r="P83" s="161"/>
      <c r="Q83" s="161"/>
      <c r="R83" s="161"/>
      <c r="S83" s="161"/>
      <c r="T83" s="161"/>
      <c r="U83" s="161"/>
      <c r="V83" s="161"/>
      <c r="W83" s="161"/>
    </row>
    <row r="84" spans="12:23" ht="16.149999999999999" customHeight="1" x14ac:dyDescent="0.35">
      <c r="L84" s="161"/>
      <c r="M84" s="161"/>
      <c r="N84" s="161"/>
      <c r="O84" s="161"/>
      <c r="P84" s="161"/>
      <c r="Q84" s="161"/>
      <c r="R84" s="161"/>
      <c r="S84" s="161"/>
      <c r="T84" s="161"/>
      <c r="U84" s="161"/>
      <c r="V84" s="161"/>
      <c r="W84" s="161"/>
    </row>
    <row r="85" spans="12:23" ht="16.149999999999999" customHeight="1" x14ac:dyDescent="0.35">
      <c r="L85" s="161"/>
      <c r="M85" s="161"/>
      <c r="N85" s="161"/>
      <c r="O85" s="161"/>
      <c r="P85" s="161"/>
      <c r="Q85" s="161"/>
      <c r="R85" s="161"/>
      <c r="S85" s="161"/>
      <c r="T85" s="161"/>
      <c r="U85" s="161"/>
      <c r="V85" s="161"/>
      <c r="W85" s="161"/>
    </row>
    <row r="86" spans="12:23" ht="16.149999999999999" customHeight="1" x14ac:dyDescent="0.35">
      <c r="L86" s="161"/>
      <c r="M86" s="161"/>
      <c r="N86" s="161"/>
      <c r="O86" s="161"/>
      <c r="P86" s="161"/>
      <c r="Q86" s="161"/>
      <c r="R86" s="161"/>
      <c r="S86" s="161"/>
      <c r="T86" s="161"/>
      <c r="U86" s="161"/>
      <c r="V86" s="161"/>
      <c r="W86" s="161"/>
    </row>
    <row r="87" spans="12:23" ht="16.149999999999999" customHeight="1" x14ac:dyDescent="0.35">
      <c r="L87" s="161"/>
      <c r="M87" s="161"/>
      <c r="N87" s="161"/>
      <c r="O87" s="161"/>
      <c r="P87" s="161"/>
      <c r="Q87" s="161"/>
      <c r="R87" s="161"/>
      <c r="S87" s="161"/>
      <c r="T87" s="161"/>
      <c r="U87" s="161"/>
      <c r="V87" s="161"/>
      <c r="W87" s="161"/>
    </row>
    <row r="88" spans="12:23" ht="16.149999999999999" customHeight="1" x14ac:dyDescent="0.35">
      <c r="L88" s="161"/>
      <c r="M88" s="161"/>
      <c r="N88" s="161"/>
      <c r="O88" s="161"/>
      <c r="P88" s="161"/>
      <c r="Q88" s="161"/>
      <c r="R88" s="161"/>
      <c r="S88" s="161"/>
      <c r="T88" s="161"/>
      <c r="U88" s="161"/>
      <c r="V88" s="161"/>
      <c r="W88" s="161"/>
    </row>
    <row r="89" spans="12:23" ht="16.149999999999999" customHeight="1" x14ac:dyDescent="0.35">
      <c r="L89" s="161"/>
      <c r="M89" s="161"/>
      <c r="N89" s="161"/>
      <c r="O89" s="161"/>
      <c r="P89" s="161"/>
      <c r="Q89" s="161"/>
      <c r="R89" s="161"/>
      <c r="S89" s="161"/>
      <c r="T89" s="161"/>
      <c r="U89" s="161"/>
      <c r="V89" s="161"/>
      <c r="W89" s="161"/>
    </row>
    <row r="90" spans="12:23" ht="16.149999999999999" customHeight="1" x14ac:dyDescent="0.35">
      <c r="L90" s="161"/>
      <c r="M90" s="161"/>
      <c r="N90" s="161"/>
      <c r="O90" s="161"/>
      <c r="P90" s="161"/>
      <c r="Q90" s="161"/>
      <c r="R90" s="161"/>
      <c r="S90" s="161"/>
      <c r="T90" s="161"/>
      <c r="U90" s="161"/>
      <c r="V90" s="161"/>
      <c r="W90" s="161"/>
    </row>
    <row r="91" spans="12:23" ht="16.149999999999999" customHeight="1" x14ac:dyDescent="0.35">
      <c r="L91" s="161"/>
      <c r="M91" s="161"/>
      <c r="N91" s="161"/>
      <c r="O91" s="161"/>
      <c r="P91" s="161"/>
      <c r="Q91" s="161"/>
      <c r="R91" s="161"/>
      <c r="S91" s="161"/>
      <c r="T91" s="161"/>
      <c r="U91" s="161"/>
      <c r="V91" s="161"/>
      <c r="W91" s="161"/>
    </row>
    <row r="92" spans="12:23" ht="16.149999999999999" customHeight="1" x14ac:dyDescent="0.35">
      <c r="L92" s="161"/>
      <c r="M92" s="161"/>
      <c r="N92" s="161"/>
      <c r="O92" s="161"/>
      <c r="P92" s="161"/>
      <c r="Q92" s="161"/>
      <c r="R92" s="161"/>
      <c r="S92" s="161"/>
      <c r="T92" s="161"/>
      <c r="U92" s="161"/>
      <c r="V92" s="161"/>
      <c r="W92" s="161"/>
    </row>
    <row r="93" spans="12:23" ht="16.149999999999999" customHeight="1" x14ac:dyDescent="0.35">
      <c r="L93" s="161"/>
      <c r="M93" s="161"/>
      <c r="N93" s="161"/>
      <c r="O93" s="161"/>
      <c r="P93" s="161"/>
      <c r="Q93" s="161"/>
      <c r="R93" s="161"/>
      <c r="S93" s="161"/>
      <c r="T93" s="161"/>
      <c r="U93" s="161"/>
      <c r="V93" s="161"/>
      <c r="W93" s="161"/>
    </row>
    <row r="94" spans="12:23" ht="16.149999999999999" customHeight="1" x14ac:dyDescent="0.35">
      <c r="L94" s="161"/>
      <c r="M94" s="161"/>
      <c r="N94" s="161"/>
      <c r="O94" s="161"/>
      <c r="P94" s="161"/>
      <c r="Q94" s="161"/>
      <c r="R94" s="161"/>
      <c r="S94" s="161"/>
      <c r="T94" s="161"/>
      <c r="U94" s="161"/>
      <c r="V94" s="161"/>
      <c r="W94" s="161"/>
    </row>
    <row r="95" spans="12:23" ht="16.149999999999999" customHeight="1" x14ac:dyDescent="0.35">
      <c r="L95" s="161"/>
      <c r="M95" s="161"/>
      <c r="N95" s="161"/>
      <c r="O95" s="161"/>
      <c r="P95" s="161"/>
      <c r="Q95" s="161"/>
      <c r="R95" s="161"/>
      <c r="S95" s="161"/>
      <c r="T95" s="161"/>
      <c r="U95" s="161"/>
      <c r="V95" s="161"/>
      <c r="W95" s="161"/>
    </row>
    <row r="96" spans="12:23" ht="16.149999999999999" customHeight="1" x14ac:dyDescent="0.35">
      <c r="L96" s="161"/>
      <c r="M96" s="161"/>
      <c r="N96" s="161"/>
      <c r="O96" s="161"/>
      <c r="P96" s="161"/>
      <c r="Q96" s="161"/>
      <c r="R96" s="161"/>
      <c r="S96" s="161"/>
      <c r="T96" s="161"/>
      <c r="U96" s="161"/>
      <c r="V96" s="161"/>
      <c r="W96" s="161"/>
    </row>
    <row r="97" spans="12:23" ht="16.149999999999999" customHeight="1" x14ac:dyDescent="0.35">
      <c r="L97" s="161"/>
      <c r="M97" s="161"/>
      <c r="N97" s="161"/>
      <c r="O97" s="161"/>
      <c r="P97" s="161"/>
      <c r="Q97" s="161"/>
      <c r="R97" s="161"/>
      <c r="S97" s="161"/>
      <c r="T97" s="161"/>
      <c r="U97" s="161"/>
      <c r="V97" s="161"/>
      <c r="W97" s="161"/>
    </row>
    <row r="98" spans="12:23" ht="16.149999999999999" customHeight="1" x14ac:dyDescent="0.35">
      <c r="L98" s="161"/>
      <c r="M98" s="161"/>
      <c r="N98" s="161"/>
      <c r="O98" s="161"/>
      <c r="P98" s="161"/>
      <c r="Q98" s="161"/>
      <c r="R98" s="161"/>
      <c r="S98" s="161"/>
      <c r="T98" s="161"/>
      <c r="U98" s="161"/>
      <c r="V98" s="161"/>
      <c r="W98" s="161"/>
    </row>
    <row r="99" spans="12:23" ht="16.149999999999999" customHeight="1" x14ac:dyDescent="0.35">
      <c r="L99" s="161"/>
      <c r="M99" s="161"/>
      <c r="N99" s="161"/>
      <c r="O99" s="161"/>
      <c r="P99" s="161"/>
      <c r="Q99" s="161"/>
      <c r="R99" s="161"/>
      <c r="S99" s="161"/>
      <c r="T99" s="161"/>
      <c r="U99" s="161"/>
      <c r="V99" s="161"/>
      <c r="W99" s="161"/>
    </row>
    <row r="100" spans="12:23" ht="16.149999999999999" customHeight="1" x14ac:dyDescent="0.35">
      <c r="L100" s="161"/>
      <c r="M100" s="161"/>
      <c r="N100" s="161"/>
      <c r="O100" s="161"/>
      <c r="P100" s="161"/>
      <c r="Q100" s="161"/>
      <c r="R100" s="161"/>
      <c r="S100" s="161"/>
      <c r="T100" s="161"/>
      <c r="U100" s="161"/>
      <c r="V100" s="161"/>
      <c r="W100" s="161"/>
    </row>
    <row r="101" spans="12:23" ht="16.149999999999999" customHeight="1" x14ac:dyDescent="0.35">
      <c r="L101" s="161"/>
      <c r="M101" s="161"/>
      <c r="N101" s="161"/>
      <c r="O101" s="161"/>
      <c r="P101" s="161"/>
      <c r="Q101" s="161"/>
      <c r="R101" s="161"/>
      <c r="S101" s="161"/>
      <c r="T101" s="161"/>
      <c r="U101" s="161"/>
      <c r="V101" s="161"/>
      <c r="W101" s="161"/>
    </row>
    <row r="102" spans="12:23" ht="16.149999999999999" customHeight="1" x14ac:dyDescent="0.35">
      <c r="L102" s="161"/>
      <c r="M102" s="161"/>
      <c r="N102" s="161"/>
      <c r="O102" s="161"/>
      <c r="P102" s="161"/>
      <c r="Q102" s="161"/>
      <c r="R102" s="161"/>
      <c r="S102" s="161"/>
      <c r="T102" s="161"/>
      <c r="U102" s="161"/>
      <c r="V102" s="161"/>
      <c r="W102" s="161"/>
    </row>
    <row r="103" spans="12:23" ht="16.149999999999999" customHeight="1" x14ac:dyDescent="0.35">
      <c r="L103" s="161"/>
      <c r="M103" s="161"/>
      <c r="N103" s="161"/>
      <c r="O103" s="161"/>
      <c r="P103" s="161"/>
      <c r="Q103" s="161"/>
      <c r="R103" s="161"/>
      <c r="S103" s="161"/>
      <c r="T103" s="161"/>
      <c r="U103" s="161"/>
      <c r="V103" s="161"/>
      <c r="W103" s="161"/>
    </row>
    <row r="104" spans="12:23" ht="16.149999999999999" customHeight="1" x14ac:dyDescent="0.35">
      <c r="L104" s="161"/>
      <c r="M104" s="161"/>
      <c r="N104" s="161"/>
      <c r="O104" s="161"/>
      <c r="P104" s="161"/>
      <c r="Q104" s="161"/>
      <c r="R104" s="161"/>
      <c r="S104" s="161"/>
      <c r="T104" s="161"/>
      <c r="U104" s="161"/>
      <c r="V104" s="161"/>
      <c r="W104" s="161"/>
    </row>
    <row r="105" spans="12:23" ht="16.149999999999999" customHeight="1" x14ac:dyDescent="0.35">
      <c r="L105" s="161"/>
      <c r="M105" s="161"/>
      <c r="N105" s="161"/>
      <c r="O105" s="161"/>
      <c r="P105" s="161"/>
      <c r="Q105" s="161"/>
      <c r="R105" s="161"/>
      <c r="S105" s="161"/>
      <c r="T105" s="161"/>
      <c r="U105" s="161"/>
      <c r="V105" s="161"/>
      <c r="W105" s="161"/>
    </row>
    <row r="106" spans="12:23" ht="16.149999999999999" customHeight="1" x14ac:dyDescent="0.35">
      <c r="L106" s="161"/>
      <c r="M106" s="161"/>
      <c r="N106" s="161"/>
      <c r="O106" s="161"/>
      <c r="P106" s="161"/>
      <c r="Q106" s="161"/>
      <c r="R106" s="161"/>
      <c r="S106" s="161"/>
      <c r="T106" s="161"/>
      <c r="U106" s="161"/>
      <c r="V106" s="161"/>
      <c r="W106" s="161"/>
    </row>
    <row r="107" spans="12:23" ht="16.149999999999999" customHeight="1" x14ac:dyDescent="0.35">
      <c r="L107" s="161"/>
      <c r="M107" s="161"/>
      <c r="N107" s="161"/>
      <c r="O107" s="161"/>
      <c r="P107" s="161"/>
      <c r="Q107" s="161"/>
      <c r="R107" s="161"/>
      <c r="S107" s="161"/>
      <c r="T107" s="161"/>
      <c r="U107" s="161"/>
      <c r="V107" s="161"/>
      <c r="W107" s="161"/>
    </row>
    <row r="108" spans="12:23" ht="16.149999999999999" customHeight="1" x14ac:dyDescent="0.35">
      <c r="L108" s="161"/>
      <c r="M108" s="161"/>
      <c r="N108" s="161"/>
      <c r="O108" s="161"/>
      <c r="P108" s="161"/>
      <c r="Q108" s="161"/>
      <c r="R108" s="161"/>
      <c r="S108" s="161"/>
      <c r="T108" s="161"/>
      <c r="U108" s="161"/>
      <c r="V108" s="161"/>
      <c r="W108" s="161"/>
    </row>
    <row r="109" spans="12:23" ht="16.149999999999999" customHeight="1" x14ac:dyDescent="0.35">
      <c r="L109" s="161"/>
      <c r="M109" s="161"/>
      <c r="N109" s="161"/>
      <c r="O109" s="161"/>
      <c r="P109" s="161"/>
      <c r="Q109" s="161"/>
      <c r="R109" s="161"/>
      <c r="S109" s="161"/>
      <c r="T109" s="161"/>
      <c r="U109" s="161"/>
      <c r="V109" s="161"/>
      <c r="W109" s="161"/>
    </row>
    <row r="110" spans="12:23" ht="16.149999999999999" customHeight="1" x14ac:dyDescent="0.35">
      <c r="L110" s="161"/>
      <c r="M110" s="161"/>
      <c r="N110" s="161"/>
      <c r="O110" s="161"/>
      <c r="P110" s="161"/>
      <c r="Q110" s="161"/>
      <c r="R110" s="161"/>
      <c r="S110" s="161"/>
      <c r="T110" s="161"/>
      <c r="U110" s="161"/>
      <c r="V110" s="161"/>
      <c r="W110" s="161"/>
    </row>
    <row r="111" spans="12:23" ht="16.149999999999999" customHeight="1" x14ac:dyDescent="0.35">
      <c r="L111" s="161"/>
      <c r="M111" s="161"/>
      <c r="N111" s="161"/>
      <c r="O111" s="161"/>
      <c r="P111" s="161"/>
      <c r="Q111" s="161"/>
      <c r="R111" s="161"/>
      <c r="S111" s="161"/>
      <c r="T111" s="161"/>
      <c r="U111" s="161"/>
      <c r="V111" s="161"/>
      <c r="W111" s="161"/>
    </row>
    <row r="112" spans="12:23" ht="16.149999999999999" customHeight="1" x14ac:dyDescent="0.35">
      <c r="L112" s="161"/>
      <c r="M112" s="161"/>
      <c r="N112" s="161"/>
      <c r="O112" s="161"/>
      <c r="P112" s="161"/>
      <c r="Q112" s="161"/>
      <c r="R112" s="161"/>
      <c r="S112" s="161"/>
      <c r="T112" s="161"/>
      <c r="U112" s="161"/>
      <c r="V112" s="161"/>
      <c r="W112" s="161"/>
    </row>
    <row r="113" spans="12:23" ht="16.149999999999999" customHeight="1" x14ac:dyDescent="0.35">
      <c r="L113" s="161"/>
      <c r="M113" s="161"/>
      <c r="N113" s="161"/>
      <c r="O113" s="161"/>
      <c r="P113" s="161"/>
      <c r="Q113" s="161"/>
      <c r="R113" s="161"/>
      <c r="S113" s="161"/>
      <c r="T113" s="161"/>
      <c r="U113" s="161"/>
      <c r="V113" s="161"/>
      <c r="W113" s="161"/>
    </row>
    <row r="114" spans="12:23" ht="16.149999999999999" customHeight="1" x14ac:dyDescent="0.35">
      <c r="L114" s="161"/>
      <c r="M114" s="161"/>
      <c r="N114" s="161"/>
      <c r="O114" s="161"/>
      <c r="P114" s="161"/>
      <c r="Q114" s="161"/>
      <c r="R114" s="161"/>
      <c r="S114" s="161"/>
      <c r="T114" s="161"/>
      <c r="U114" s="161"/>
      <c r="V114" s="161"/>
      <c r="W114" s="161"/>
    </row>
    <row r="115" spans="12:23" ht="16.149999999999999" customHeight="1" x14ac:dyDescent="0.35">
      <c r="L115" s="161"/>
      <c r="M115" s="161"/>
      <c r="N115" s="161"/>
      <c r="O115" s="161"/>
      <c r="P115" s="161"/>
      <c r="Q115" s="161"/>
      <c r="R115" s="161"/>
      <c r="S115" s="161"/>
      <c r="T115" s="161"/>
      <c r="U115" s="161"/>
      <c r="V115" s="161"/>
      <c r="W115" s="161"/>
    </row>
    <row r="116" spans="12:23" ht="16.149999999999999" customHeight="1" x14ac:dyDescent="0.35">
      <c r="L116" s="161"/>
      <c r="M116" s="161"/>
      <c r="N116" s="161"/>
      <c r="O116" s="161"/>
      <c r="P116" s="161"/>
      <c r="Q116" s="161"/>
      <c r="R116" s="161"/>
      <c r="S116" s="161"/>
      <c r="T116" s="161"/>
      <c r="U116" s="161"/>
      <c r="V116" s="161"/>
      <c r="W116" s="161"/>
    </row>
    <row r="117" spans="12:23" ht="16.149999999999999" customHeight="1" x14ac:dyDescent="0.35">
      <c r="L117" s="161"/>
      <c r="M117" s="161"/>
      <c r="N117" s="161"/>
      <c r="O117" s="161"/>
      <c r="P117" s="161"/>
      <c r="Q117" s="161"/>
      <c r="R117" s="161"/>
      <c r="S117" s="161"/>
      <c r="T117" s="161"/>
      <c r="U117" s="161"/>
      <c r="V117" s="161"/>
      <c r="W117" s="161"/>
    </row>
    <row r="118" spans="12:23" ht="16.149999999999999" customHeight="1" x14ac:dyDescent="0.35">
      <c r="L118" s="161"/>
      <c r="M118" s="161"/>
      <c r="N118" s="161"/>
      <c r="O118" s="161"/>
      <c r="P118" s="161"/>
      <c r="Q118" s="161"/>
      <c r="R118" s="161"/>
      <c r="S118" s="161"/>
      <c r="T118" s="161"/>
      <c r="U118" s="161"/>
      <c r="V118" s="161"/>
      <c r="W118" s="161"/>
    </row>
    <row r="119" spans="12:23" ht="16.149999999999999" customHeight="1" x14ac:dyDescent="0.35">
      <c r="L119" s="161"/>
      <c r="M119" s="161"/>
      <c r="N119" s="161"/>
      <c r="O119" s="161"/>
      <c r="P119" s="161"/>
      <c r="Q119" s="161"/>
      <c r="R119" s="161"/>
      <c r="S119" s="161"/>
      <c r="T119" s="161"/>
      <c r="U119" s="161"/>
      <c r="V119" s="161"/>
      <c r="W119" s="161"/>
    </row>
    <row r="120" spans="12:23" ht="16.149999999999999" customHeight="1" x14ac:dyDescent="0.35">
      <c r="L120" s="161"/>
      <c r="M120" s="161"/>
      <c r="N120" s="161"/>
      <c r="O120" s="161"/>
      <c r="P120" s="161"/>
      <c r="Q120" s="161"/>
      <c r="R120" s="161"/>
      <c r="S120" s="161"/>
      <c r="T120" s="161"/>
      <c r="U120" s="161"/>
      <c r="V120" s="161"/>
      <c r="W120" s="161"/>
    </row>
    <row r="121" spans="12:23" ht="16.149999999999999" customHeight="1" x14ac:dyDescent="0.35">
      <c r="L121" s="161"/>
      <c r="M121" s="161"/>
      <c r="N121" s="161"/>
      <c r="O121" s="161"/>
      <c r="P121" s="161"/>
      <c r="Q121" s="161"/>
      <c r="R121" s="161"/>
      <c r="S121" s="161"/>
      <c r="T121" s="161"/>
      <c r="U121" s="161"/>
      <c r="V121" s="161"/>
      <c r="W121" s="161"/>
    </row>
    <row r="122" spans="12:23" ht="16.149999999999999" customHeight="1" x14ac:dyDescent="0.35">
      <c r="L122" s="161"/>
      <c r="M122" s="161"/>
      <c r="N122" s="161"/>
      <c r="O122" s="161"/>
      <c r="P122" s="161"/>
      <c r="Q122" s="161"/>
      <c r="R122" s="161"/>
      <c r="S122" s="161"/>
      <c r="T122" s="161"/>
      <c r="U122" s="161"/>
      <c r="V122" s="161"/>
      <c r="W122" s="161"/>
    </row>
    <row r="123" spans="12:23" ht="16.149999999999999" customHeight="1" x14ac:dyDescent="0.35">
      <c r="L123" s="161"/>
      <c r="M123" s="161"/>
      <c r="N123" s="161"/>
      <c r="O123" s="161"/>
      <c r="P123" s="161"/>
      <c r="Q123" s="161"/>
      <c r="R123" s="161"/>
      <c r="S123" s="161"/>
      <c r="T123" s="161"/>
      <c r="U123" s="161"/>
      <c r="V123" s="161"/>
      <c r="W123" s="161"/>
    </row>
    <row r="124" spans="12:23" ht="16.149999999999999" customHeight="1" x14ac:dyDescent="0.35">
      <c r="L124" s="161"/>
      <c r="M124" s="161"/>
      <c r="N124" s="161"/>
      <c r="O124" s="161"/>
      <c r="P124" s="161"/>
      <c r="Q124" s="161"/>
      <c r="R124" s="161"/>
      <c r="S124" s="161"/>
      <c r="T124" s="161"/>
      <c r="U124" s="161"/>
      <c r="V124" s="161"/>
      <c r="W124" s="161"/>
    </row>
    <row r="125" spans="12:23" ht="16.149999999999999" customHeight="1" x14ac:dyDescent="0.35">
      <c r="L125" s="161"/>
      <c r="M125" s="161"/>
      <c r="N125" s="161"/>
      <c r="O125" s="161"/>
      <c r="P125" s="161"/>
      <c r="Q125" s="161"/>
      <c r="R125" s="161"/>
      <c r="S125" s="161"/>
      <c r="T125" s="161"/>
      <c r="U125" s="161"/>
      <c r="V125" s="161"/>
      <c r="W125" s="161"/>
    </row>
    <row r="126" spans="12:23" ht="16.149999999999999" customHeight="1" x14ac:dyDescent="0.35">
      <c r="L126" s="161"/>
      <c r="M126" s="161"/>
      <c r="N126" s="161"/>
      <c r="O126" s="161"/>
      <c r="P126" s="161"/>
      <c r="Q126" s="161"/>
      <c r="R126" s="161"/>
      <c r="S126" s="161"/>
      <c r="T126" s="161"/>
      <c r="U126" s="161"/>
      <c r="V126" s="161"/>
      <c r="W126" s="161"/>
    </row>
    <row r="127" spans="12:23" ht="16.149999999999999" customHeight="1" x14ac:dyDescent="0.35">
      <c r="L127" s="161"/>
      <c r="M127" s="161"/>
      <c r="N127" s="161"/>
      <c r="O127" s="161"/>
      <c r="P127" s="161"/>
      <c r="Q127" s="161"/>
      <c r="R127" s="161"/>
      <c r="S127" s="161"/>
      <c r="T127" s="161"/>
      <c r="U127" s="161"/>
      <c r="V127" s="161"/>
      <c r="W127" s="161"/>
    </row>
    <row r="128" spans="12:23" ht="16.149999999999999" customHeight="1" x14ac:dyDescent="0.35">
      <c r="L128" s="161"/>
      <c r="M128" s="161"/>
      <c r="N128" s="161"/>
      <c r="O128" s="161"/>
      <c r="P128" s="161"/>
      <c r="Q128" s="161"/>
      <c r="R128" s="161"/>
      <c r="S128" s="161"/>
      <c r="T128" s="161"/>
      <c r="U128" s="161"/>
      <c r="V128" s="161"/>
      <c r="W128" s="161"/>
    </row>
    <row r="129" spans="12:23" ht="16.149999999999999" customHeight="1" x14ac:dyDescent="0.35">
      <c r="L129" s="161"/>
      <c r="M129" s="161"/>
      <c r="N129" s="161"/>
      <c r="O129" s="161"/>
      <c r="P129" s="161"/>
      <c r="Q129" s="161"/>
      <c r="R129" s="161"/>
      <c r="S129" s="161"/>
      <c r="T129" s="161"/>
      <c r="U129" s="161"/>
      <c r="V129" s="161"/>
      <c r="W129" s="161"/>
    </row>
    <row r="130" spans="12:23" ht="16.149999999999999" customHeight="1" x14ac:dyDescent="0.35">
      <c r="L130" s="161"/>
      <c r="M130" s="161"/>
      <c r="N130" s="161"/>
      <c r="O130" s="161"/>
      <c r="P130" s="161"/>
      <c r="Q130" s="161"/>
      <c r="R130" s="161"/>
      <c r="S130" s="161"/>
      <c r="T130" s="161"/>
      <c r="U130" s="161"/>
      <c r="V130" s="161"/>
      <c r="W130" s="161"/>
    </row>
    <row r="131" spans="12:23" ht="16.149999999999999" customHeight="1" x14ac:dyDescent="0.35">
      <c r="L131" s="161"/>
      <c r="M131" s="161"/>
      <c r="N131" s="161"/>
      <c r="O131" s="161"/>
      <c r="P131" s="161"/>
      <c r="Q131" s="161"/>
      <c r="R131" s="161"/>
      <c r="S131" s="161"/>
      <c r="T131" s="161"/>
      <c r="U131" s="161"/>
      <c r="V131" s="161"/>
      <c r="W131" s="161"/>
    </row>
    <row r="132" spans="12:23" ht="16.149999999999999" customHeight="1" x14ac:dyDescent="0.35">
      <c r="L132" s="161"/>
      <c r="M132" s="161"/>
      <c r="N132" s="161"/>
      <c r="O132" s="161"/>
      <c r="P132" s="161"/>
      <c r="Q132" s="161"/>
      <c r="R132" s="161"/>
      <c r="S132" s="161"/>
      <c r="T132" s="161"/>
      <c r="U132" s="161"/>
      <c r="V132" s="161"/>
      <c r="W132" s="161"/>
    </row>
    <row r="133" spans="12:23" ht="16.149999999999999" customHeight="1" x14ac:dyDescent="0.35">
      <c r="L133" s="161"/>
      <c r="M133" s="161"/>
      <c r="N133" s="161"/>
      <c r="O133" s="161"/>
      <c r="P133" s="161"/>
      <c r="Q133" s="161"/>
      <c r="R133" s="161"/>
      <c r="S133" s="161"/>
      <c r="T133" s="161"/>
      <c r="U133" s="161"/>
      <c r="V133" s="161"/>
      <c r="W133" s="161"/>
    </row>
    <row r="134" spans="12:23" ht="16.149999999999999" customHeight="1" x14ac:dyDescent="0.35">
      <c r="L134" s="161"/>
      <c r="M134" s="161"/>
      <c r="N134" s="161"/>
      <c r="O134" s="161"/>
      <c r="P134" s="161"/>
      <c r="Q134" s="161"/>
      <c r="R134" s="161"/>
      <c r="S134" s="161"/>
      <c r="T134" s="161"/>
      <c r="U134" s="161"/>
      <c r="V134" s="161"/>
      <c r="W134" s="161"/>
    </row>
    <row r="135" spans="12:23" ht="16.149999999999999" customHeight="1" x14ac:dyDescent="0.35">
      <c r="L135" s="161"/>
      <c r="M135" s="161"/>
      <c r="N135" s="161"/>
      <c r="O135" s="161"/>
      <c r="P135" s="161"/>
      <c r="Q135" s="161"/>
      <c r="R135" s="161"/>
      <c r="S135" s="161"/>
      <c r="T135" s="161"/>
      <c r="U135" s="161"/>
      <c r="V135" s="161"/>
      <c r="W135" s="161"/>
    </row>
    <row r="136" spans="12:23" ht="16.149999999999999" customHeight="1" x14ac:dyDescent="0.35">
      <c r="L136" s="161"/>
      <c r="M136" s="161"/>
      <c r="N136" s="161"/>
      <c r="O136" s="161"/>
      <c r="P136" s="161"/>
      <c r="Q136" s="161"/>
      <c r="R136" s="161"/>
      <c r="S136" s="161"/>
      <c r="T136" s="161"/>
      <c r="U136" s="161"/>
      <c r="V136" s="161"/>
      <c r="W136" s="161"/>
    </row>
    <row r="137" spans="12:23" ht="16.149999999999999" customHeight="1" x14ac:dyDescent="0.35">
      <c r="L137" s="161"/>
      <c r="M137" s="161"/>
      <c r="N137" s="161"/>
      <c r="O137" s="161"/>
      <c r="P137" s="161"/>
      <c r="Q137" s="161"/>
      <c r="R137" s="161"/>
      <c r="S137" s="161"/>
      <c r="T137" s="161"/>
      <c r="U137" s="161"/>
      <c r="V137" s="161"/>
      <c r="W137" s="161"/>
    </row>
    <row r="138" spans="12:23" ht="16.149999999999999" customHeight="1" x14ac:dyDescent="0.35">
      <c r="L138" s="161"/>
      <c r="M138" s="161"/>
      <c r="N138" s="161"/>
      <c r="O138" s="161"/>
      <c r="P138" s="161"/>
      <c r="Q138" s="161"/>
      <c r="R138" s="161"/>
      <c r="S138" s="161"/>
      <c r="T138" s="161"/>
      <c r="U138" s="161"/>
      <c r="V138" s="161"/>
      <c r="W138" s="161"/>
    </row>
    <row r="139" spans="12:23" ht="16.149999999999999" customHeight="1" x14ac:dyDescent="0.35">
      <c r="L139" s="161"/>
      <c r="M139" s="161"/>
      <c r="N139" s="161"/>
      <c r="O139" s="161"/>
      <c r="P139" s="161"/>
      <c r="Q139" s="161"/>
      <c r="R139" s="161"/>
      <c r="S139" s="161"/>
      <c r="T139" s="161"/>
      <c r="U139" s="161"/>
      <c r="V139" s="161"/>
      <c r="W139" s="161"/>
    </row>
  </sheetData>
  <sheetProtection sheet="1" selectLockedCells="1"/>
  <mergeCells count="2">
    <mergeCell ref="G1:I1"/>
    <mergeCell ref="B22:D22"/>
  </mergeCells>
  <dataValidations xWindow="866" yWindow="581" count="6">
    <dataValidation allowBlank="1" showErrorMessage="1" promptTitle="OHJE" prompt="Kirjaa kustannuksen selite." sqref="D5" xr:uid="{00000000-0002-0000-1300-000000000000}"/>
    <dataValidation allowBlank="1" showInputMessage="1" showErrorMessage="1" promptTitle="OHJE" prompt="Jos tarkka kustannus ei ole tiedossa, budjetoi kustannus parhaan käytettävissä olevan arvion mukaisesti." sqref="E6:E19" xr:uid="{00000000-0002-0000-1300-000001000000}"/>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22" xr:uid="{00000000-0002-0000-1300-000002000000}">
      <formula1>500</formula1>
    </dataValidation>
    <dataValidation allowBlank="1" showInputMessage="1" showErrorMessage="1" promptTitle="OHJE" prompt="Kuvaa lyhyesti ostopalvelua." sqref="C6:C19" xr:uid="{00000000-0002-0000-1300-000003000000}"/>
    <dataValidation allowBlank="1" showInputMessage="1" showErrorMessage="1" promptTitle="OHJE" prompt="Merkitse suunnitelma-välilehden mukaisin numeroin hankinnan kohde, joihin kustannus liittyy. Esim. 1 (Hankinnan kohde 1)" sqref="D7:D19 D6" xr:uid="{00000000-0002-0000-1300-000004000000}"/>
    <dataValidation allowBlank="1" showInputMessage="1" showErrorMessage="1" promptTitle="OHJE" prompt="Kerro mikä kustannus on kyseessä." sqref="B6:B19" xr:uid="{00000000-0002-0000-1300-000005000000}"/>
  </dataValidations>
  <hyperlinks>
    <hyperlink ref="G1:I1" location="'Aloita tästä'!A1" display="PALAA TÄSTÄ KANSISIVULLE" xr:uid="{00000000-0004-0000-1300-000000000000}"/>
  </hyperlinks>
  <pageMargins left="0.39370078740157483" right="0.39370078740157483" top="0.78740157480314965" bottom="0.78740157480314965" header="0.39370078740157483" footer="0.31496062992125984"/>
  <pageSetup paperSize="9" orientation="landscape" r:id="rId1"/>
  <headerFooter>
    <oddHeader>&amp;L&amp;A&amp;R&amp;P(&amp;N)</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ul2"/>
  <dimension ref="A1:AF119"/>
  <sheetViews>
    <sheetView zoomScale="70" zoomScaleNormal="70" workbookViewId="0">
      <selection activeCell="H1" sqref="H1:J1"/>
    </sheetView>
  </sheetViews>
  <sheetFormatPr defaultColWidth="9.23046875" defaultRowHeight="15.5" x14ac:dyDescent="0.35"/>
  <cols>
    <col min="1" max="1" width="3.765625" style="161" customWidth="1"/>
    <col min="2" max="2" width="35.765625" style="161" customWidth="1"/>
    <col min="3" max="3" width="27.765625" style="161" customWidth="1"/>
    <col min="4" max="4" width="11.765625" style="161" customWidth="1"/>
    <col min="5" max="5" width="32.765625" style="161" customWidth="1"/>
    <col min="6" max="6" width="12.765625" style="161" customWidth="1"/>
    <col min="7" max="12" width="9.23046875" style="161"/>
    <col min="13" max="16384" width="9.23046875" style="19"/>
  </cols>
  <sheetData>
    <row r="1" spans="2:26" x14ac:dyDescent="0.35">
      <c r="H1" s="740" t="s">
        <v>73</v>
      </c>
      <c r="I1" s="741"/>
      <c r="J1" s="742"/>
    </row>
    <row r="2" spans="2:26" ht="16.149999999999999" customHeight="1" x14ac:dyDescent="0.35">
      <c r="B2" s="745" t="s">
        <v>381</v>
      </c>
      <c r="C2" s="746"/>
      <c r="D2" s="395"/>
      <c r="E2" s="258" t="s">
        <v>56</v>
      </c>
      <c r="F2" s="173">
        <f>SUM(F6:F19)</f>
        <v>0</v>
      </c>
      <c r="M2" s="161"/>
      <c r="N2" s="161"/>
      <c r="O2" s="161"/>
      <c r="P2" s="161"/>
      <c r="Q2" s="161"/>
      <c r="R2" s="161"/>
      <c r="S2" s="161"/>
      <c r="T2" s="161"/>
      <c r="U2" s="161"/>
      <c r="V2" s="161"/>
      <c r="W2" s="161"/>
      <c r="X2" s="161"/>
    </row>
    <row r="3" spans="2:26" ht="16.149999999999999" customHeight="1" x14ac:dyDescent="0.35">
      <c r="E3" s="458"/>
      <c r="M3" s="161"/>
      <c r="N3" s="161"/>
      <c r="O3" s="161"/>
      <c r="P3" s="161"/>
      <c r="Q3" s="161"/>
      <c r="R3" s="161"/>
      <c r="S3" s="161"/>
      <c r="T3" s="161"/>
      <c r="U3" s="161"/>
      <c r="V3" s="161"/>
      <c r="W3" s="161"/>
      <c r="X3" s="161"/>
    </row>
    <row r="4" spans="2:26" ht="16.149999999999999" customHeight="1" x14ac:dyDescent="0.35">
      <c r="D4" s="164"/>
      <c r="M4" s="161"/>
      <c r="N4" s="161"/>
      <c r="O4" s="161"/>
      <c r="P4" s="161"/>
      <c r="Q4" s="161"/>
      <c r="R4" s="161"/>
      <c r="S4" s="161"/>
      <c r="T4" s="161"/>
      <c r="U4" s="161"/>
      <c r="V4" s="161"/>
      <c r="W4" s="161"/>
      <c r="X4" s="161"/>
    </row>
    <row r="5" spans="2:26" ht="16.149999999999999" customHeight="1" x14ac:dyDescent="0.35">
      <c r="B5" s="168" t="s">
        <v>85</v>
      </c>
      <c r="C5" s="168" t="s">
        <v>57</v>
      </c>
      <c r="D5" s="174" t="s">
        <v>236</v>
      </c>
      <c r="E5" s="169" t="s">
        <v>487</v>
      </c>
      <c r="F5" s="170" t="s">
        <v>235</v>
      </c>
      <c r="G5" s="164"/>
      <c r="M5" s="161"/>
      <c r="N5" s="161"/>
      <c r="O5" s="161"/>
      <c r="P5" s="161"/>
      <c r="Q5" s="161"/>
      <c r="R5" s="161"/>
      <c r="S5" s="161"/>
      <c r="T5" s="161"/>
      <c r="U5" s="161"/>
      <c r="V5" s="161"/>
      <c r="W5" s="161"/>
      <c r="X5" s="161"/>
    </row>
    <row r="6" spans="2:26" ht="35.15" customHeight="1" x14ac:dyDescent="0.35">
      <c r="B6" s="171"/>
      <c r="C6" s="171"/>
      <c r="D6" s="235"/>
      <c r="F6" s="404"/>
      <c r="M6" s="161"/>
      <c r="N6" s="161"/>
      <c r="O6" s="161"/>
      <c r="P6" s="161"/>
      <c r="Q6" s="161"/>
      <c r="R6" s="161"/>
      <c r="S6" s="161"/>
      <c r="T6" s="161"/>
      <c r="U6" s="161"/>
      <c r="V6" s="161"/>
      <c r="W6" s="161"/>
      <c r="X6" s="161"/>
    </row>
    <row r="7" spans="2:26" ht="35.15" customHeight="1" x14ac:dyDescent="0.35">
      <c r="B7" s="171"/>
      <c r="C7" s="171"/>
      <c r="D7" s="235"/>
      <c r="E7" s="259"/>
      <c r="F7" s="404"/>
      <c r="M7" s="161"/>
      <c r="N7" s="161"/>
      <c r="O7" s="161"/>
      <c r="P7" s="161"/>
      <c r="Q7" s="161"/>
      <c r="R7" s="161"/>
      <c r="S7" s="161"/>
      <c r="T7" s="161"/>
      <c r="U7" s="161"/>
      <c r="V7" s="161"/>
      <c r="W7" s="161"/>
      <c r="X7" s="161"/>
      <c r="Y7" s="161"/>
      <c r="Z7" s="161"/>
    </row>
    <row r="8" spans="2:26" ht="35.15" customHeight="1" x14ac:dyDescent="0.35">
      <c r="B8" s="171"/>
      <c r="C8" s="171"/>
      <c r="D8" s="235"/>
      <c r="E8" s="259"/>
      <c r="F8" s="404"/>
      <c r="M8" s="161"/>
      <c r="N8" s="161"/>
      <c r="O8" s="161"/>
      <c r="P8" s="161"/>
      <c r="Q8" s="161"/>
      <c r="R8" s="161"/>
      <c r="S8" s="161"/>
      <c r="T8" s="161"/>
      <c r="U8" s="161"/>
      <c r="V8" s="161"/>
      <c r="W8" s="161"/>
      <c r="X8" s="161"/>
      <c r="Y8" s="161"/>
      <c r="Z8" s="161"/>
    </row>
    <row r="9" spans="2:26" ht="35.15" customHeight="1" x14ac:dyDescent="0.35">
      <c r="B9" s="171"/>
      <c r="C9" s="171"/>
      <c r="D9" s="235"/>
      <c r="E9" s="259"/>
      <c r="F9" s="404"/>
      <c r="M9" s="161"/>
      <c r="N9" s="161"/>
      <c r="O9" s="161"/>
      <c r="P9" s="161"/>
      <c r="Q9" s="161"/>
      <c r="R9" s="161"/>
      <c r="S9" s="161"/>
      <c r="T9" s="161"/>
      <c r="U9" s="161"/>
      <c r="V9" s="161"/>
      <c r="W9" s="161"/>
      <c r="X9" s="161"/>
      <c r="Y9" s="161"/>
      <c r="Z9" s="161"/>
    </row>
    <row r="10" spans="2:26" ht="35.15" customHeight="1" x14ac:dyDescent="0.35">
      <c r="B10" s="171"/>
      <c r="C10" s="171"/>
      <c r="D10" s="235"/>
      <c r="E10" s="259"/>
      <c r="F10" s="404"/>
      <c r="M10" s="161"/>
      <c r="N10" s="161"/>
      <c r="O10" s="161"/>
      <c r="P10" s="161"/>
      <c r="Q10" s="161"/>
      <c r="R10" s="161"/>
      <c r="S10" s="161"/>
      <c r="T10" s="161"/>
      <c r="U10" s="161"/>
      <c r="V10" s="161"/>
      <c r="W10" s="161"/>
      <c r="X10" s="161"/>
      <c r="Y10" s="161"/>
      <c r="Z10" s="161"/>
    </row>
    <row r="11" spans="2:26" ht="35.15" customHeight="1" x14ac:dyDescent="0.35">
      <c r="B11" s="171"/>
      <c r="C11" s="171"/>
      <c r="D11" s="235"/>
      <c r="E11" s="259"/>
      <c r="F11" s="404"/>
      <c r="M11" s="161"/>
      <c r="N11" s="161"/>
      <c r="O11" s="161"/>
      <c r="P11" s="161"/>
      <c r="Q11" s="161"/>
      <c r="R11" s="161"/>
      <c r="S11" s="161"/>
      <c r="T11" s="161"/>
      <c r="U11" s="161"/>
      <c r="V11" s="161"/>
      <c r="W11" s="161"/>
      <c r="X11" s="161"/>
      <c r="Y11" s="161"/>
      <c r="Z11" s="161"/>
    </row>
    <row r="12" spans="2:26" ht="35.15" customHeight="1" x14ac:dyDescent="0.35">
      <c r="B12" s="171"/>
      <c r="C12" s="171"/>
      <c r="D12" s="235"/>
      <c r="E12" s="259"/>
      <c r="F12" s="404"/>
      <c r="M12" s="161"/>
      <c r="N12" s="161"/>
      <c r="O12" s="161"/>
      <c r="P12" s="161"/>
      <c r="Q12" s="161"/>
      <c r="R12" s="161"/>
      <c r="S12" s="161"/>
      <c r="T12" s="161"/>
      <c r="U12" s="161"/>
      <c r="V12" s="161"/>
      <c r="W12" s="161"/>
      <c r="X12" s="161"/>
      <c r="Y12" s="161"/>
      <c r="Z12" s="161"/>
    </row>
    <row r="13" spans="2:26" ht="35.15" customHeight="1" x14ac:dyDescent="0.35">
      <c r="B13" s="171"/>
      <c r="C13" s="171"/>
      <c r="D13" s="235"/>
      <c r="E13" s="259"/>
      <c r="F13" s="404"/>
      <c r="M13" s="161"/>
      <c r="N13" s="161"/>
      <c r="O13" s="161"/>
      <c r="P13" s="161"/>
      <c r="Q13" s="161"/>
      <c r="R13" s="161"/>
      <c r="S13" s="161"/>
      <c r="T13" s="161"/>
      <c r="U13" s="161"/>
      <c r="V13" s="161"/>
      <c r="W13" s="161"/>
      <c r="X13" s="161"/>
      <c r="Y13" s="161"/>
      <c r="Z13" s="161"/>
    </row>
    <row r="14" spans="2:26" ht="35.15" customHeight="1" x14ac:dyDescent="0.35">
      <c r="B14" s="171"/>
      <c r="C14" s="171"/>
      <c r="D14" s="235"/>
      <c r="E14" s="259"/>
      <c r="F14" s="404"/>
      <c r="M14" s="161"/>
      <c r="N14" s="161"/>
      <c r="O14" s="161"/>
      <c r="P14" s="161"/>
      <c r="Q14" s="161"/>
      <c r="R14" s="161"/>
      <c r="S14" s="161"/>
      <c r="T14" s="161"/>
      <c r="U14" s="161"/>
      <c r="V14" s="161"/>
      <c r="W14" s="161"/>
      <c r="X14" s="161"/>
      <c r="Y14" s="161"/>
      <c r="Z14" s="161"/>
    </row>
    <row r="15" spans="2:26" ht="35.15" customHeight="1" x14ac:dyDescent="0.35">
      <c r="B15" s="171"/>
      <c r="C15" s="171"/>
      <c r="D15" s="235"/>
      <c r="E15" s="259"/>
      <c r="F15" s="404"/>
      <c r="M15" s="161"/>
      <c r="N15" s="161"/>
      <c r="O15" s="161"/>
      <c r="P15" s="161"/>
      <c r="Q15" s="161"/>
      <c r="R15" s="161"/>
      <c r="S15" s="161"/>
      <c r="T15" s="161"/>
      <c r="U15" s="161"/>
      <c r="V15" s="161"/>
      <c r="W15" s="161"/>
      <c r="X15" s="161"/>
      <c r="Y15" s="161"/>
      <c r="Z15" s="161"/>
    </row>
    <row r="16" spans="2:26" ht="35.15" customHeight="1" x14ac:dyDescent="0.35">
      <c r="B16" s="171"/>
      <c r="C16" s="171"/>
      <c r="D16" s="235"/>
      <c r="E16" s="259"/>
      <c r="F16" s="404"/>
      <c r="M16" s="161"/>
      <c r="N16" s="161"/>
      <c r="O16" s="161"/>
      <c r="P16" s="161"/>
      <c r="Q16" s="161"/>
      <c r="R16" s="161"/>
      <c r="S16" s="161"/>
      <c r="T16" s="161"/>
      <c r="U16" s="161"/>
      <c r="V16" s="161"/>
      <c r="W16" s="161"/>
      <c r="X16" s="161"/>
      <c r="Y16" s="161"/>
      <c r="Z16" s="161"/>
    </row>
    <row r="17" spans="1:32" ht="35.15" customHeight="1" x14ac:dyDescent="0.35">
      <c r="B17" s="171"/>
      <c r="C17" s="171"/>
      <c r="D17" s="235"/>
      <c r="E17" s="259"/>
      <c r="F17" s="404"/>
      <c r="M17" s="161"/>
      <c r="N17" s="161"/>
      <c r="O17" s="161"/>
      <c r="P17" s="161"/>
      <c r="Q17" s="161"/>
      <c r="R17" s="161"/>
      <c r="S17" s="161"/>
      <c r="T17" s="161"/>
      <c r="U17" s="161"/>
      <c r="V17" s="161"/>
      <c r="W17" s="161"/>
      <c r="X17" s="161"/>
      <c r="Y17" s="161"/>
      <c r="Z17" s="161"/>
    </row>
    <row r="18" spans="1:32" ht="35.15" customHeight="1" x14ac:dyDescent="0.35">
      <c r="B18" s="171"/>
      <c r="C18" s="171"/>
      <c r="D18" s="235"/>
      <c r="E18" s="259"/>
      <c r="F18" s="404"/>
      <c r="M18" s="161"/>
      <c r="N18" s="161"/>
      <c r="O18" s="161"/>
      <c r="P18" s="161"/>
      <c r="Q18" s="161"/>
      <c r="R18" s="161"/>
      <c r="S18" s="161"/>
      <c r="T18" s="161"/>
      <c r="U18" s="161"/>
      <c r="V18" s="161"/>
      <c r="W18" s="161"/>
      <c r="X18" s="161"/>
      <c r="Y18" s="161"/>
      <c r="Z18" s="161"/>
    </row>
    <row r="19" spans="1:32" ht="35.15" customHeight="1" x14ac:dyDescent="0.35">
      <c r="B19" s="171"/>
      <c r="C19" s="171"/>
      <c r="D19" s="235"/>
      <c r="E19" s="259"/>
      <c r="F19" s="404"/>
      <c r="M19" s="161"/>
      <c r="N19" s="161"/>
      <c r="O19" s="161"/>
      <c r="P19" s="161"/>
      <c r="Q19" s="161"/>
      <c r="R19" s="161"/>
      <c r="S19" s="161"/>
      <c r="T19" s="161"/>
      <c r="U19" s="161"/>
      <c r="V19" s="161"/>
      <c r="W19" s="161"/>
      <c r="X19" s="161"/>
      <c r="Y19" s="161"/>
      <c r="Z19" s="161"/>
    </row>
    <row r="20" spans="1:32" ht="16.149999999999999" customHeight="1" x14ac:dyDescent="0.35">
      <c r="M20" s="161"/>
      <c r="N20" s="161"/>
      <c r="O20" s="161"/>
      <c r="P20" s="161"/>
      <c r="Q20" s="161"/>
      <c r="R20" s="161"/>
      <c r="S20" s="161"/>
      <c r="T20" s="161"/>
      <c r="U20" s="161"/>
      <c r="V20" s="161"/>
      <c r="W20" s="161"/>
      <c r="X20" s="161"/>
      <c r="Y20" s="161"/>
      <c r="Z20" s="161"/>
    </row>
    <row r="21" spans="1:32" ht="16.149999999999999" customHeight="1" x14ac:dyDescent="0.35">
      <c r="M21" s="161"/>
      <c r="N21" s="161"/>
      <c r="O21" s="161"/>
      <c r="P21" s="161"/>
      <c r="Q21" s="161"/>
      <c r="R21" s="161"/>
      <c r="S21" s="161"/>
      <c r="T21" s="161"/>
      <c r="U21" s="161"/>
      <c r="V21" s="161"/>
      <c r="W21" s="161"/>
      <c r="X21" s="161"/>
      <c r="Y21" s="161"/>
      <c r="Z21" s="161"/>
    </row>
    <row r="22" spans="1:32" x14ac:dyDescent="0.35">
      <c r="A22" s="19"/>
      <c r="B22" s="220" t="s">
        <v>50</v>
      </c>
      <c r="C22" s="743" t="str">
        <f>"500 merkkiä ("&amp;TEXT(LEN(B23),"0")&amp;" käytetty)"</f>
        <v>500 merkkiä (0 käytetty)</v>
      </c>
      <c r="D22" s="743"/>
      <c r="E22" s="743"/>
      <c r="F22" s="744"/>
      <c r="M22" s="161"/>
      <c r="N22" s="161"/>
      <c r="O22" s="161"/>
      <c r="P22" s="161"/>
      <c r="Q22" s="161"/>
      <c r="R22" s="161"/>
      <c r="S22" s="161"/>
      <c r="T22" s="161"/>
      <c r="U22" s="161"/>
      <c r="V22" s="161"/>
      <c r="W22" s="161"/>
      <c r="X22" s="161"/>
      <c r="Y22" s="161"/>
      <c r="Z22" s="161"/>
      <c r="AA22" s="161"/>
      <c r="AB22" s="161"/>
      <c r="AC22" s="161"/>
      <c r="AD22" s="161"/>
      <c r="AE22" s="161"/>
      <c r="AF22" s="161"/>
    </row>
    <row r="23" spans="1:32" ht="95.25" customHeight="1" x14ac:dyDescent="0.35">
      <c r="A23" s="19"/>
      <c r="B23" s="599"/>
      <c r="C23" s="600"/>
      <c r="D23" s="600"/>
      <c r="E23" s="600"/>
      <c r="F23" s="601"/>
      <c r="M23" s="161"/>
      <c r="N23" s="161"/>
      <c r="O23" s="161"/>
      <c r="P23" s="161"/>
      <c r="Q23" s="161"/>
      <c r="R23" s="161"/>
      <c r="S23" s="161"/>
      <c r="T23" s="161"/>
      <c r="U23" s="161"/>
      <c r="V23" s="161"/>
      <c r="W23" s="161"/>
      <c r="X23" s="161"/>
      <c r="Y23" s="161"/>
      <c r="Z23" s="161"/>
      <c r="AA23" s="161"/>
      <c r="AB23" s="161"/>
      <c r="AC23" s="161"/>
      <c r="AD23" s="161"/>
      <c r="AE23" s="161"/>
      <c r="AF23" s="161"/>
    </row>
    <row r="24" spans="1:32" x14ac:dyDescent="0.35">
      <c r="M24" s="161"/>
      <c r="N24" s="161"/>
      <c r="O24" s="161"/>
      <c r="P24" s="161"/>
      <c r="Q24" s="161"/>
      <c r="R24" s="161"/>
      <c r="S24" s="161"/>
      <c r="T24" s="161"/>
      <c r="U24" s="161"/>
      <c r="V24" s="161"/>
      <c r="W24" s="161"/>
      <c r="X24" s="161"/>
      <c r="Y24" s="161"/>
      <c r="Z24" s="161"/>
    </row>
    <row r="25" spans="1:32" x14ac:dyDescent="0.35">
      <c r="M25" s="161"/>
      <c r="N25" s="161"/>
      <c r="O25" s="161"/>
      <c r="P25" s="161"/>
      <c r="Q25" s="161"/>
      <c r="R25" s="161"/>
      <c r="S25" s="161"/>
      <c r="T25" s="161"/>
      <c r="U25" s="161"/>
      <c r="V25" s="161"/>
      <c r="W25" s="161"/>
      <c r="X25" s="161"/>
      <c r="Y25" s="161"/>
      <c r="Z25" s="161"/>
    </row>
    <row r="26" spans="1:32" x14ac:dyDescent="0.35">
      <c r="M26" s="161"/>
      <c r="N26" s="161"/>
      <c r="O26" s="161"/>
      <c r="P26" s="161"/>
      <c r="Q26" s="161"/>
      <c r="R26" s="161"/>
      <c r="S26" s="161"/>
      <c r="T26" s="161"/>
      <c r="U26" s="161"/>
      <c r="V26" s="161"/>
      <c r="W26" s="161"/>
      <c r="X26" s="161"/>
      <c r="Y26" s="161"/>
      <c r="Z26" s="161"/>
    </row>
    <row r="27" spans="1:32" x14ac:dyDescent="0.35">
      <c r="M27" s="161"/>
      <c r="N27" s="161"/>
      <c r="O27" s="161"/>
      <c r="P27" s="161"/>
      <c r="Q27" s="161"/>
      <c r="R27" s="161"/>
      <c r="S27" s="161"/>
      <c r="T27" s="161"/>
      <c r="U27" s="161"/>
      <c r="V27" s="161"/>
      <c r="W27" s="161"/>
      <c r="X27" s="161"/>
      <c r="Y27" s="161"/>
      <c r="Z27" s="161"/>
    </row>
    <row r="28" spans="1:32" x14ac:dyDescent="0.35">
      <c r="M28" s="161"/>
      <c r="N28" s="161"/>
      <c r="O28" s="161"/>
      <c r="P28" s="161"/>
      <c r="Q28" s="161"/>
      <c r="R28" s="161"/>
      <c r="S28" s="161"/>
      <c r="T28" s="161"/>
      <c r="U28" s="161"/>
      <c r="V28" s="161"/>
      <c r="W28" s="161"/>
      <c r="X28" s="161"/>
      <c r="Y28" s="161"/>
      <c r="Z28" s="161"/>
    </row>
    <row r="29" spans="1:32" x14ac:dyDescent="0.35">
      <c r="M29" s="161"/>
      <c r="N29" s="161"/>
      <c r="O29" s="161"/>
      <c r="P29" s="161"/>
      <c r="Q29" s="161"/>
      <c r="R29" s="161"/>
      <c r="S29" s="161"/>
      <c r="T29" s="161"/>
      <c r="U29" s="161"/>
      <c r="V29" s="161"/>
      <c r="W29" s="161"/>
      <c r="X29" s="161"/>
      <c r="Y29" s="161"/>
      <c r="Z29" s="161"/>
    </row>
    <row r="30" spans="1:32" x14ac:dyDescent="0.35">
      <c r="M30" s="161"/>
      <c r="N30" s="161"/>
      <c r="O30" s="161"/>
      <c r="P30" s="161"/>
      <c r="Q30" s="161"/>
      <c r="R30" s="161"/>
      <c r="S30" s="161"/>
      <c r="T30" s="161"/>
      <c r="U30" s="161"/>
      <c r="V30" s="161"/>
      <c r="W30" s="161"/>
      <c r="X30" s="161"/>
      <c r="Y30" s="161"/>
      <c r="Z30" s="161"/>
    </row>
    <row r="31" spans="1:32" x14ac:dyDescent="0.35">
      <c r="M31" s="161"/>
      <c r="N31" s="161"/>
      <c r="O31" s="161"/>
      <c r="P31" s="161"/>
      <c r="Q31" s="161"/>
      <c r="R31" s="161"/>
      <c r="S31" s="161"/>
      <c r="T31" s="161"/>
      <c r="U31" s="161"/>
      <c r="V31" s="161"/>
      <c r="W31" s="161"/>
      <c r="X31" s="161"/>
      <c r="Y31" s="161"/>
      <c r="Z31" s="161"/>
    </row>
    <row r="32" spans="1:32" x14ac:dyDescent="0.35">
      <c r="M32" s="161"/>
      <c r="N32" s="161"/>
      <c r="O32" s="161"/>
      <c r="P32" s="161"/>
      <c r="Q32" s="161"/>
      <c r="R32" s="161"/>
      <c r="S32" s="161"/>
      <c r="T32" s="161"/>
      <c r="U32" s="161"/>
      <c r="V32" s="161"/>
      <c r="W32" s="161"/>
      <c r="X32" s="161"/>
      <c r="Y32" s="161"/>
      <c r="Z32" s="161"/>
    </row>
    <row r="33" spans="13:26" x14ac:dyDescent="0.35">
      <c r="M33" s="161"/>
      <c r="N33" s="161"/>
      <c r="O33" s="161"/>
      <c r="P33" s="161"/>
      <c r="Q33" s="161"/>
      <c r="R33" s="161"/>
      <c r="S33" s="161"/>
      <c r="T33" s="161"/>
      <c r="U33" s="161"/>
      <c r="V33" s="161"/>
      <c r="W33" s="161"/>
      <c r="X33" s="161"/>
      <c r="Y33" s="161"/>
      <c r="Z33" s="161"/>
    </row>
    <row r="34" spans="13:26" x14ac:dyDescent="0.35">
      <c r="M34" s="161"/>
      <c r="N34" s="161"/>
      <c r="O34" s="161"/>
      <c r="P34" s="161"/>
      <c r="Q34" s="161"/>
      <c r="R34" s="161"/>
      <c r="S34" s="161"/>
      <c r="T34" s="161"/>
      <c r="U34" s="161"/>
      <c r="V34" s="161"/>
      <c r="W34" s="161"/>
      <c r="X34" s="161"/>
      <c r="Y34" s="161"/>
      <c r="Z34" s="161"/>
    </row>
    <row r="35" spans="13:26" x14ac:dyDescent="0.35">
      <c r="M35" s="161"/>
      <c r="N35" s="161"/>
      <c r="O35" s="161"/>
      <c r="P35" s="161"/>
      <c r="Q35" s="161"/>
      <c r="R35" s="161"/>
      <c r="S35" s="161"/>
      <c r="T35" s="161"/>
      <c r="U35" s="161"/>
      <c r="V35" s="161"/>
      <c r="W35" s="161"/>
      <c r="X35" s="161"/>
      <c r="Y35" s="161"/>
      <c r="Z35" s="161"/>
    </row>
    <row r="36" spans="13:26" x14ac:dyDescent="0.35">
      <c r="M36" s="161"/>
      <c r="N36" s="161"/>
      <c r="O36" s="161"/>
      <c r="P36" s="161"/>
      <c r="Q36" s="161"/>
      <c r="R36" s="161"/>
      <c r="S36" s="161"/>
      <c r="T36" s="161"/>
      <c r="U36" s="161"/>
      <c r="V36" s="161"/>
      <c r="W36" s="161"/>
      <c r="X36" s="161"/>
      <c r="Y36" s="161"/>
      <c r="Z36" s="161"/>
    </row>
    <row r="37" spans="13:26" x14ac:dyDescent="0.35">
      <c r="M37" s="161"/>
      <c r="N37" s="161"/>
      <c r="O37" s="161"/>
      <c r="P37" s="161"/>
      <c r="Q37" s="161"/>
      <c r="R37" s="161"/>
      <c r="S37" s="161"/>
      <c r="T37" s="161"/>
      <c r="U37" s="161"/>
      <c r="V37" s="161"/>
      <c r="W37" s="161"/>
      <c r="X37" s="161"/>
      <c r="Y37" s="161"/>
      <c r="Z37" s="161"/>
    </row>
    <row r="38" spans="13:26" x14ac:dyDescent="0.35">
      <c r="M38" s="161"/>
      <c r="N38" s="161"/>
      <c r="O38" s="161"/>
      <c r="P38" s="161"/>
      <c r="Q38" s="161"/>
      <c r="R38" s="161"/>
      <c r="S38" s="161"/>
      <c r="T38" s="161"/>
      <c r="U38" s="161"/>
      <c r="V38" s="161"/>
      <c r="W38" s="161"/>
      <c r="X38" s="161"/>
      <c r="Y38" s="161"/>
      <c r="Z38" s="161"/>
    </row>
    <row r="39" spans="13:26" x14ac:dyDescent="0.35">
      <c r="M39" s="161"/>
      <c r="N39" s="161"/>
      <c r="O39" s="161"/>
      <c r="P39" s="161"/>
      <c r="Q39" s="161"/>
      <c r="R39" s="161"/>
      <c r="S39" s="161"/>
      <c r="T39" s="161"/>
      <c r="U39" s="161"/>
      <c r="V39" s="161"/>
      <c r="W39" s="161"/>
      <c r="X39" s="161"/>
      <c r="Y39" s="161"/>
      <c r="Z39" s="161"/>
    </row>
    <row r="40" spans="13:26" x14ac:dyDescent="0.35">
      <c r="M40" s="161"/>
      <c r="N40" s="161"/>
      <c r="O40" s="161"/>
      <c r="P40" s="161"/>
      <c r="Q40" s="161"/>
      <c r="R40" s="161"/>
      <c r="S40" s="161"/>
      <c r="T40" s="161"/>
      <c r="U40" s="161"/>
      <c r="V40" s="161"/>
      <c r="W40" s="161"/>
      <c r="X40" s="161"/>
      <c r="Y40" s="161"/>
      <c r="Z40" s="161"/>
    </row>
    <row r="41" spans="13:26" x14ac:dyDescent="0.35">
      <c r="M41" s="161"/>
      <c r="N41" s="161"/>
      <c r="O41" s="161"/>
      <c r="P41" s="161"/>
      <c r="Q41" s="161"/>
      <c r="R41" s="161"/>
      <c r="S41" s="161"/>
      <c r="T41" s="161"/>
      <c r="U41" s="161"/>
      <c r="V41" s="161"/>
      <c r="W41" s="161"/>
      <c r="X41" s="161"/>
      <c r="Y41" s="161"/>
      <c r="Z41" s="161"/>
    </row>
    <row r="42" spans="13:26" x14ac:dyDescent="0.35">
      <c r="M42" s="161"/>
      <c r="N42" s="161"/>
      <c r="O42" s="161"/>
      <c r="P42" s="161"/>
      <c r="Q42" s="161"/>
      <c r="R42" s="161"/>
      <c r="S42" s="161"/>
      <c r="T42" s="161"/>
      <c r="U42" s="161"/>
      <c r="V42" s="161"/>
      <c r="W42" s="161"/>
      <c r="X42" s="161"/>
      <c r="Y42" s="161"/>
      <c r="Z42" s="161"/>
    </row>
    <row r="43" spans="13:26" x14ac:dyDescent="0.35">
      <c r="M43" s="161"/>
      <c r="N43" s="161"/>
      <c r="O43" s="161"/>
      <c r="P43" s="161"/>
      <c r="Q43" s="161"/>
      <c r="R43" s="161"/>
      <c r="S43" s="161"/>
      <c r="T43" s="161"/>
      <c r="U43" s="161"/>
      <c r="V43" s="161"/>
      <c r="W43" s="161"/>
      <c r="X43" s="161"/>
      <c r="Y43" s="161"/>
      <c r="Z43" s="161"/>
    </row>
    <row r="44" spans="13:26" x14ac:dyDescent="0.35">
      <c r="M44" s="161"/>
      <c r="N44" s="161"/>
      <c r="O44" s="161"/>
      <c r="P44" s="161"/>
      <c r="Q44" s="161"/>
      <c r="R44" s="161"/>
      <c r="S44" s="161"/>
      <c r="T44" s="161"/>
      <c r="U44" s="161"/>
      <c r="V44" s="161"/>
      <c r="W44" s="161"/>
      <c r="X44" s="161"/>
      <c r="Y44" s="161"/>
      <c r="Z44" s="161"/>
    </row>
    <row r="45" spans="13:26" x14ac:dyDescent="0.35">
      <c r="M45" s="161"/>
      <c r="N45" s="161"/>
      <c r="O45" s="161"/>
      <c r="P45" s="161"/>
      <c r="Q45" s="161"/>
      <c r="R45" s="161"/>
      <c r="S45" s="161"/>
      <c r="T45" s="161"/>
      <c r="U45" s="161"/>
      <c r="V45" s="161"/>
      <c r="W45" s="161"/>
      <c r="X45" s="161"/>
      <c r="Y45" s="161"/>
      <c r="Z45" s="161"/>
    </row>
    <row r="46" spans="13:26" x14ac:dyDescent="0.35">
      <c r="M46" s="161"/>
      <c r="N46" s="161"/>
      <c r="O46" s="161"/>
      <c r="P46" s="161"/>
      <c r="Q46" s="161"/>
      <c r="R46" s="161"/>
      <c r="S46" s="161"/>
      <c r="T46" s="161"/>
      <c r="U46" s="161"/>
      <c r="V46" s="161"/>
      <c r="W46" s="161"/>
      <c r="X46" s="161"/>
      <c r="Y46" s="161"/>
      <c r="Z46" s="161"/>
    </row>
    <row r="47" spans="13:26" x14ac:dyDescent="0.35">
      <c r="M47" s="161"/>
      <c r="N47" s="161"/>
      <c r="O47" s="161"/>
      <c r="P47" s="161"/>
      <c r="Q47" s="161"/>
      <c r="R47" s="161"/>
      <c r="S47" s="161"/>
      <c r="T47" s="161"/>
      <c r="U47" s="161"/>
      <c r="V47" s="161"/>
      <c r="W47" s="161"/>
      <c r="X47" s="161"/>
      <c r="Y47" s="161"/>
      <c r="Z47" s="161"/>
    </row>
    <row r="48" spans="13:26" x14ac:dyDescent="0.35">
      <c r="M48" s="161"/>
      <c r="N48" s="161"/>
      <c r="O48" s="161"/>
      <c r="P48" s="161"/>
      <c r="Q48" s="161"/>
      <c r="R48" s="161"/>
      <c r="S48" s="161"/>
      <c r="T48" s="161"/>
      <c r="U48" s="161"/>
      <c r="V48" s="161"/>
      <c r="W48" s="161"/>
      <c r="X48" s="161"/>
      <c r="Y48" s="161"/>
      <c r="Z48" s="161"/>
    </row>
    <row r="49" spans="13:26" x14ac:dyDescent="0.35">
      <c r="M49" s="161"/>
      <c r="N49" s="161"/>
      <c r="O49" s="161"/>
      <c r="P49" s="161"/>
      <c r="Q49" s="161"/>
      <c r="R49" s="161"/>
      <c r="S49" s="161"/>
      <c r="T49" s="161"/>
      <c r="U49" s="161"/>
      <c r="V49" s="161"/>
      <c r="W49" s="161"/>
      <c r="X49" s="161"/>
      <c r="Y49" s="161"/>
      <c r="Z49" s="161"/>
    </row>
    <row r="50" spans="13:26" x14ac:dyDescent="0.35">
      <c r="M50" s="161"/>
      <c r="N50" s="161"/>
      <c r="O50" s="161"/>
      <c r="P50" s="161"/>
      <c r="Q50" s="161"/>
      <c r="R50" s="161"/>
      <c r="S50" s="161"/>
      <c r="T50" s="161"/>
      <c r="U50" s="161"/>
      <c r="V50" s="161"/>
      <c r="W50" s="161"/>
      <c r="X50" s="161"/>
      <c r="Y50" s="161"/>
      <c r="Z50" s="161"/>
    </row>
    <row r="51" spans="13:26" x14ac:dyDescent="0.35">
      <c r="M51" s="161"/>
      <c r="N51" s="161"/>
      <c r="O51" s="161"/>
      <c r="P51" s="161"/>
      <c r="Q51" s="161"/>
      <c r="R51" s="161"/>
      <c r="S51" s="161"/>
      <c r="T51" s="161"/>
      <c r="U51" s="161"/>
      <c r="V51" s="161"/>
      <c r="W51" s="161"/>
      <c r="X51" s="161"/>
      <c r="Y51" s="161"/>
      <c r="Z51" s="161"/>
    </row>
    <row r="52" spans="13:26" x14ac:dyDescent="0.35">
      <c r="M52" s="161"/>
      <c r="N52" s="161"/>
      <c r="O52" s="161"/>
      <c r="P52" s="161"/>
      <c r="Q52" s="161"/>
      <c r="R52" s="161"/>
      <c r="S52" s="161"/>
      <c r="T52" s="161"/>
      <c r="U52" s="161"/>
      <c r="V52" s="161"/>
      <c r="W52" s="161"/>
      <c r="X52" s="161"/>
      <c r="Y52" s="161"/>
      <c r="Z52" s="161"/>
    </row>
    <row r="53" spans="13:26" x14ac:dyDescent="0.35">
      <c r="M53" s="161"/>
      <c r="N53" s="161"/>
      <c r="O53" s="161"/>
      <c r="P53" s="161"/>
      <c r="Q53" s="161"/>
      <c r="R53" s="161"/>
      <c r="S53" s="161"/>
      <c r="T53" s="161"/>
      <c r="U53" s="161"/>
      <c r="V53" s="161"/>
      <c r="W53" s="161"/>
      <c r="X53" s="161"/>
      <c r="Y53" s="161"/>
      <c r="Z53" s="161"/>
    </row>
    <row r="54" spans="13:26" x14ac:dyDescent="0.35">
      <c r="M54" s="161"/>
      <c r="N54" s="161"/>
      <c r="O54" s="161"/>
      <c r="P54" s="161"/>
      <c r="Q54" s="161"/>
      <c r="R54" s="161"/>
      <c r="S54" s="161"/>
      <c r="T54" s="161"/>
      <c r="U54" s="161"/>
      <c r="V54" s="161"/>
      <c r="W54" s="161"/>
      <c r="X54" s="161"/>
      <c r="Y54" s="161"/>
      <c r="Z54" s="161"/>
    </row>
    <row r="55" spans="13:26" x14ac:dyDescent="0.35">
      <c r="M55" s="161"/>
      <c r="N55" s="161"/>
      <c r="O55" s="161"/>
      <c r="P55" s="161"/>
      <c r="Q55" s="161"/>
      <c r="R55" s="161"/>
      <c r="S55" s="161"/>
      <c r="T55" s="161"/>
      <c r="U55" s="161"/>
      <c r="V55" s="161"/>
      <c r="W55" s="161"/>
      <c r="X55" s="161"/>
      <c r="Y55" s="161"/>
      <c r="Z55" s="161"/>
    </row>
    <row r="56" spans="13:26" x14ac:dyDescent="0.35">
      <c r="M56" s="161"/>
      <c r="N56" s="161"/>
      <c r="O56" s="161"/>
      <c r="P56" s="161"/>
      <c r="Q56" s="161"/>
      <c r="R56" s="161"/>
      <c r="S56" s="161"/>
      <c r="T56" s="161"/>
      <c r="U56" s="161"/>
      <c r="V56" s="161"/>
      <c r="W56" s="161"/>
      <c r="X56" s="161"/>
      <c r="Y56" s="161"/>
      <c r="Z56" s="161"/>
    </row>
    <row r="57" spans="13:26" x14ac:dyDescent="0.35">
      <c r="M57" s="161"/>
      <c r="N57" s="161"/>
      <c r="O57" s="161"/>
      <c r="P57" s="161"/>
      <c r="Q57" s="161"/>
      <c r="R57" s="161"/>
      <c r="S57" s="161"/>
      <c r="T57" s="161"/>
      <c r="U57" s="161"/>
      <c r="V57" s="161"/>
      <c r="W57" s="161"/>
      <c r="X57" s="161"/>
      <c r="Y57" s="161"/>
      <c r="Z57" s="161"/>
    </row>
    <row r="58" spans="13:26" x14ac:dyDescent="0.35">
      <c r="M58" s="161"/>
      <c r="N58" s="161"/>
      <c r="O58" s="161"/>
      <c r="P58" s="161"/>
      <c r="Q58" s="161"/>
      <c r="R58" s="161"/>
      <c r="S58" s="161"/>
      <c r="T58" s="161"/>
      <c r="U58" s="161"/>
      <c r="V58" s="161"/>
      <c r="W58" s="161"/>
      <c r="X58" s="161"/>
      <c r="Y58" s="161"/>
      <c r="Z58" s="161"/>
    </row>
    <row r="59" spans="13:26" x14ac:dyDescent="0.35">
      <c r="M59" s="161"/>
      <c r="N59" s="161"/>
      <c r="O59" s="161"/>
      <c r="P59" s="161"/>
      <c r="Q59" s="161"/>
      <c r="R59" s="161"/>
      <c r="S59" s="161"/>
      <c r="T59" s="161"/>
      <c r="U59" s="161"/>
      <c r="V59" s="161"/>
      <c r="W59" s="161"/>
      <c r="X59" s="161"/>
      <c r="Y59" s="161"/>
      <c r="Z59" s="161"/>
    </row>
    <row r="60" spans="13:26" x14ac:dyDescent="0.35">
      <c r="M60" s="161"/>
      <c r="N60" s="161"/>
      <c r="O60" s="161"/>
      <c r="P60" s="161"/>
      <c r="Q60" s="161"/>
      <c r="R60" s="161"/>
      <c r="S60" s="161"/>
      <c r="T60" s="161"/>
      <c r="U60" s="161"/>
      <c r="V60" s="161"/>
      <c r="W60" s="161"/>
      <c r="X60" s="161"/>
      <c r="Y60" s="161"/>
      <c r="Z60" s="161"/>
    </row>
    <row r="61" spans="13:26" x14ac:dyDescent="0.35">
      <c r="M61" s="161"/>
      <c r="N61" s="161"/>
      <c r="O61" s="161"/>
      <c r="P61" s="161"/>
      <c r="Q61" s="161"/>
      <c r="R61" s="161"/>
      <c r="S61" s="161"/>
      <c r="T61" s="161"/>
      <c r="U61" s="161"/>
      <c r="V61" s="161"/>
      <c r="W61" s="161"/>
      <c r="X61" s="161"/>
      <c r="Y61" s="161"/>
      <c r="Z61" s="161"/>
    </row>
    <row r="62" spans="13:26" x14ac:dyDescent="0.35">
      <c r="M62" s="161"/>
      <c r="N62" s="161"/>
      <c r="O62" s="161"/>
      <c r="P62" s="161"/>
      <c r="Q62" s="161"/>
      <c r="R62" s="161"/>
      <c r="S62" s="161"/>
      <c r="T62" s="161"/>
      <c r="U62" s="161"/>
      <c r="V62" s="161"/>
      <c r="W62" s="161"/>
      <c r="X62" s="161"/>
      <c r="Y62" s="161"/>
      <c r="Z62" s="161"/>
    </row>
    <row r="63" spans="13:26" x14ac:dyDescent="0.35">
      <c r="M63" s="161"/>
      <c r="N63" s="161"/>
      <c r="O63" s="161"/>
      <c r="P63" s="161"/>
      <c r="Q63" s="161"/>
      <c r="R63" s="161"/>
      <c r="S63" s="161"/>
      <c r="T63" s="161"/>
      <c r="U63" s="161"/>
      <c r="V63" s="161"/>
      <c r="W63" s="161"/>
      <c r="X63" s="161"/>
      <c r="Y63" s="161"/>
      <c r="Z63" s="161"/>
    </row>
    <row r="64" spans="13:26" x14ac:dyDescent="0.35">
      <c r="M64" s="161"/>
      <c r="N64" s="161"/>
      <c r="O64" s="161"/>
      <c r="P64" s="161"/>
      <c r="Q64" s="161"/>
      <c r="R64" s="161"/>
      <c r="S64" s="161"/>
      <c r="T64" s="161"/>
      <c r="U64" s="161"/>
      <c r="V64" s="161"/>
      <c r="W64" s="161"/>
      <c r="X64" s="161"/>
      <c r="Y64" s="161"/>
      <c r="Z64" s="161"/>
    </row>
    <row r="65" spans="13:26" x14ac:dyDescent="0.35">
      <c r="M65" s="161"/>
      <c r="N65" s="161"/>
      <c r="O65" s="161"/>
      <c r="P65" s="161"/>
      <c r="Q65" s="161"/>
      <c r="R65" s="161"/>
      <c r="S65" s="161"/>
      <c r="T65" s="161"/>
      <c r="U65" s="161"/>
      <c r="V65" s="161"/>
      <c r="W65" s="161"/>
      <c r="X65" s="161"/>
      <c r="Y65" s="161"/>
      <c r="Z65" s="161"/>
    </row>
    <row r="66" spans="13:26" x14ac:dyDescent="0.35">
      <c r="M66" s="161"/>
      <c r="N66" s="161"/>
      <c r="O66" s="161"/>
      <c r="P66" s="161"/>
      <c r="Q66" s="161"/>
      <c r="R66" s="161"/>
      <c r="S66" s="161"/>
      <c r="T66" s="161"/>
      <c r="U66" s="161"/>
      <c r="V66" s="161"/>
      <c r="W66" s="161"/>
      <c r="X66" s="161"/>
      <c r="Y66" s="161"/>
      <c r="Z66" s="161"/>
    </row>
    <row r="67" spans="13:26" x14ac:dyDescent="0.35">
      <c r="M67" s="161"/>
      <c r="N67" s="161"/>
      <c r="O67" s="161"/>
      <c r="P67" s="161"/>
      <c r="Q67" s="161"/>
      <c r="R67" s="161"/>
      <c r="S67" s="161"/>
      <c r="T67" s="161"/>
      <c r="U67" s="161"/>
      <c r="V67" s="161"/>
      <c r="W67" s="161"/>
      <c r="X67" s="161"/>
      <c r="Y67" s="161"/>
      <c r="Z67" s="161"/>
    </row>
    <row r="68" spans="13:26" x14ac:dyDescent="0.35">
      <c r="M68" s="161"/>
      <c r="N68" s="161"/>
      <c r="O68" s="161"/>
      <c r="P68" s="161"/>
      <c r="Q68" s="161"/>
      <c r="R68" s="161"/>
      <c r="S68" s="161"/>
      <c r="T68" s="161"/>
      <c r="U68" s="161"/>
      <c r="V68" s="161"/>
      <c r="W68" s="161"/>
      <c r="X68" s="161"/>
      <c r="Y68" s="161"/>
      <c r="Z68" s="161"/>
    </row>
    <row r="69" spans="13:26" x14ac:dyDescent="0.35">
      <c r="M69" s="161"/>
      <c r="N69" s="161"/>
      <c r="O69" s="161"/>
      <c r="P69" s="161"/>
      <c r="Q69" s="161"/>
      <c r="R69" s="161"/>
      <c r="S69" s="161"/>
      <c r="T69" s="161"/>
      <c r="U69" s="161"/>
      <c r="V69" s="161"/>
      <c r="W69" s="161"/>
      <c r="X69" s="161"/>
      <c r="Y69" s="161"/>
      <c r="Z69" s="161"/>
    </row>
    <row r="70" spans="13:26" x14ac:dyDescent="0.35">
      <c r="M70" s="161"/>
      <c r="N70" s="161"/>
      <c r="O70" s="161"/>
      <c r="P70" s="161"/>
      <c r="Q70" s="161"/>
      <c r="R70" s="161"/>
      <c r="S70" s="161"/>
      <c r="T70" s="161"/>
      <c r="U70" s="161"/>
      <c r="V70" s="161"/>
      <c r="W70" s="161"/>
      <c r="X70" s="161"/>
      <c r="Y70" s="161"/>
      <c r="Z70" s="161"/>
    </row>
    <row r="71" spans="13:26" x14ac:dyDescent="0.35">
      <c r="M71" s="161"/>
      <c r="N71" s="161"/>
      <c r="O71" s="161"/>
      <c r="P71" s="161"/>
      <c r="Q71" s="161"/>
      <c r="R71" s="161"/>
      <c r="S71" s="161"/>
      <c r="T71" s="161"/>
      <c r="U71" s="161"/>
      <c r="V71" s="161"/>
      <c r="W71" s="161"/>
      <c r="X71" s="161"/>
      <c r="Y71" s="161"/>
      <c r="Z71" s="161"/>
    </row>
    <row r="72" spans="13:26" x14ac:dyDescent="0.35">
      <c r="M72" s="161"/>
      <c r="N72" s="161"/>
      <c r="O72" s="161"/>
      <c r="P72" s="161"/>
      <c r="Q72" s="161"/>
      <c r="R72" s="161"/>
      <c r="S72" s="161"/>
      <c r="T72" s="161"/>
      <c r="U72" s="161"/>
      <c r="V72" s="161"/>
      <c r="W72" s="161"/>
      <c r="X72" s="161"/>
      <c r="Y72" s="161"/>
      <c r="Z72" s="161"/>
    </row>
    <row r="73" spans="13:26" x14ac:dyDescent="0.35">
      <c r="M73" s="161"/>
      <c r="N73" s="161"/>
      <c r="O73" s="161"/>
      <c r="P73" s="161"/>
      <c r="Q73" s="161"/>
      <c r="R73" s="161"/>
      <c r="S73" s="161"/>
      <c r="T73" s="161"/>
      <c r="U73" s="161"/>
      <c r="V73" s="161"/>
      <c r="W73" s="161"/>
      <c r="X73" s="161"/>
      <c r="Y73" s="161"/>
      <c r="Z73" s="161"/>
    </row>
    <row r="74" spans="13:26" x14ac:dyDescent="0.35">
      <c r="M74" s="161"/>
      <c r="N74" s="161"/>
      <c r="O74" s="161"/>
      <c r="P74" s="161"/>
      <c r="Q74" s="161"/>
      <c r="R74" s="161"/>
      <c r="S74" s="161"/>
      <c r="T74" s="161"/>
      <c r="U74" s="161"/>
      <c r="V74" s="161"/>
      <c r="W74" s="161"/>
      <c r="X74" s="161"/>
      <c r="Y74" s="161"/>
      <c r="Z74" s="161"/>
    </row>
    <row r="75" spans="13:26" x14ac:dyDescent="0.35">
      <c r="M75" s="161"/>
      <c r="N75" s="161"/>
      <c r="O75" s="161"/>
      <c r="P75" s="161"/>
      <c r="Q75" s="161"/>
      <c r="R75" s="161"/>
      <c r="S75" s="161"/>
      <c r="T75" s="161"/>
      <c r="U75" s="161"/>
      <c r="V75" s="161"/>
      <c r="W75" s="161"/>
      <c r="X75" s="161"/>
      <c r="Y75" s="161"/>
      <c r="Z75" s="161"/>
    </row>
    <row r="76" spans="13:26" x14ac:dyDescent="0.35">
      <c r="M76" s="161"/>
      <c r="N76" s="161"/>
      <c r="O76" s="161"/>
      <c r="P76" s="161"/>
      <c r="Q76" s="161"/>
      <c r="R76" s="161"/>
      <c r="S76" s="161"/>
      <c r="T76" s="161"/>
      <c r="U76" s="161"/>
      <c r="V76" s="161"/>
      <c r="W76" s="161"/>
      <c r="X76" s="161"/>
      <c r="Y76" s="161"/>
      <c r="Z76" s="161"/>
    </row>
    <row r="77" spans="13:26" x14ac:dyDescent="0.35">
      <c r="M77" s="161"/>
      <c r="N77" s="161"/>
      <c r="O77" s="161"/>
      <c r="P77" s="161"/>
      <c r="Q77" s="161"/>
      <c r="R77" s="161"/>
      <c r="S77" s="161"/>
      <c r="T77" s="161"/>
      <c r="U77" s="161"/>
      <c r="V77" s="161"/>
      <c r="W77" s="161"/>
      <c r="X77" s="161"/>
      <c r="Y77" s="161"/>
      <c r="Z77" s="161"/>
    </row>
    <row r="78" spans="13:26" x14ac:dyDescent="0.35">
      <c r="M78" s="161"/>
      <c r="N78" s="161"/>
      <c r="O78" s="161"/>
      <c r="P78" s="161"/>
      <c r="Q78" s="161"/>
      <c r="R78" s="161"/>
      <c r="S78" s="161"/>
      <c r="T78" s="161"/>
      <c r="U78" s="161"/>
      <c r="V78" s="161"/>
      <c r="W78" s="161"/>
      <c r="X78" s="161"/>
      <c r="Y78" s="161"/>
      <c r="Z78" s="161"/>
    </row>
    <row r="79" spans="13:26" x14ac:dyDescent="0.35">
      <c r="M79" s="161"/>
      <c r="N79" s="161"/>
      <c r="O79" s="161"/>
      <c r="P79" s="161"/>
      <c r="Q79" s="161"/>
      <c r="R79" s="161"/>
      <c r="S79" s="161"/>
      <c r="T79" s="161"/>
      <c r="U79" s="161"/>
      <c r="V79" s="161"/>
      <c r="W79" s="161"/>
      <c r="X79" s="161"/>
      <c r="Y79" s="161"/>
      <c r="Z79" s="161"/>
    </row>
    <row r="80" spans="13:26" x14ac:dyDescent="0.35">
      <c r="M80" s="161"/>
      <c r="N80" s="161"/>
      <c r="O80" s="161"/>
      <c r="P80" s="161"/>
      <c r="Q80" s="161"/>
      <c r="R80" s="161"/>
      <c r="S80" s="161"/>
      <c r="T80" s="161"/>
      <c r="U80" s="161"/>
      <c r="V80" s="161"/>
      <c r="W80" s="161"/>
      <c r="X80" s="161"/>
      <c r="Y80" s="161"/>
      <c r="Z80" s="161"/>
    </row>
    <row r="81" spans="13:26" x14ac:dyDescent="0.35">
      <c r="M81" s="161"/>
      <c r="N81" s="161"/>
      <c r="O81" s="161"/>
      <c r="P81" s="161"/>
      <c r="Q81" s="161"/>
      <c r="R81" s="161"/>
      <c r="S81" s="161"/>
      <c r="T81" s="161"/>
      <c r="U81" s="161"/>
      <c r="V81" s="161"/>
      <c r="W81" s="161"/>
      <c r="X81" s="161"/>
      <c r="Y81" s="161"/>
      <c r="Z81" s="161"/>
    </row>
    <row r="82" spans="13:26" x14ac:dyDescent="0.35">
      <c r="M82" s="161"/>
      <c r="N82" s="161"/>
      <c r="O82" s="161"/>
      <c r="P82" s="161"/>
      <c r="Q82" s="161"/>
      <c r="R82" s="161"/>
      <c r="S82" s="161"/>
      <c r="T82" s="161"/>
      <c r="U82" s="161"/>
      <c r="V82" s="161"/>
      <c r="W82" s="161"/>
      <c r="X82" s="161"/>
      <c r="Y82" s="161"/>
      <c r="Z82" s="161"/>
    </row>
    <row r="83" spans="13:26" x14ac:dyDescent="0.35">
      <c r="M83" s="161"/>
      <c r="N83" s="161"/>
      <c r="O83" s="161"/>
      <c r="P83" s="161"/>
      <c r="Q83" s="161"/>
      <c r="R83" s="161"/>
      <c r="S83" s="161"/>
      <c r="T83" s="161"/>
      <c r="U83" s="161"/>
      <c r="V83" s="161"/>
      <c r="W83" s="161"/>
      <c r="X83" s="161"/>
      <c r="Y83" s="161"/>
      <c r="Z83" s="161"/>
    </row>
    <row r="84" spans="13:26" x14ac:dyDescent="0.35">
      <c r="M84" s="161"/>
      <c r="N84" s="161"/>
      <c r="O84" s="161"/>
      <c r="P84" s="161"/>
      <c r="Q84" s="161"/>
      <c r="R84" s="161"/>
      <c r="S84" s="161"/>
      <c r="T84" s="161"/>
      <c r="U84" s="161"/>
      <c r="V84" s="161"/>
      <c r="W84" s="161"/>
      <c r="X84" s="161"/>
      <c r="Y84" s="161"/>
      <c r="Z84" s="161"/>
    </row>
    <row r="85" spans="13:26" x14ac:dyDescent="0.35">
      <c r="M85" s="161"/>
      <c r="N85" s="161"/>
      <c r="O85" s="161"/>
      <c r="P85" s="161"/>
      <c r="Q85" s="161"/>
      <c r="R85" s="161"/>
      <c r="S85" s="161"/>
      <c r="T85" s="161"/>
      <c r="U85" s="161"/>
      <c r="V85" s="161"/>
      <c r="W85" s="161"/>
      <c r="X85" s="161"/>
      <c r="Y85" s="161"/>
      <c r="Z85" s="161"/>
    </row>
    <row r="86" spans="13:26" x14ac:dyDescent="0.35">
      <c r="M86" s="161"/>
      <c r="N86" s="161"/>
      <c r="O86" s="161"/>
      <c r="P86" s="161"/>
      <c r="Q86" s="161"/>
      <c r="R86" s="161"/>
      <c r="S86" s="161"/>
      <c r="T86" s="161"/>
      <c r="U86" s="161"/>
      <c r="V86" s="161"/>
      <c r="W86" s="161"/>
      <c r="X86" s="161"/>
      <c r="Y86" s="161"/>
      <c r="Z86" s="161"/>
    </row>
    <row r="87" spans="13:26" x14ac:dyDescent="0.35">
      <c r="M87" s="161"/>
      <c r="N87" s="161"/>
      <c r="O87" s="161"/>
      <c r="P87" s="161"/>
      <c r="Q87" s="161"/>
      <c r="R87" s="161"/>
      <c r="S87" s="161"/>
      <c r="T87" s="161"/>
      <c r="U87" s="161"/>
      <c r="V87" s="161"/>
      <c r="W87" s="161"/>
      <c r="X87" s="161"/>
      <c r="Y87" s="161"/>
      <c r="Z87" s="161"/>
    </row>
    <row r="88" spans="13:26" x14ac:dyDescent="0.35">
      <c r="M88" s="161"/>
      <c r="N88" s="161"/>
      <c r="O88" s="161"/>
      <c r="P88" s="161"/>
      <c r="Q88" s="161"/>
      <c r="R88" s="161"/>
      <c r="S88" s="161"/>
      <c r="T88" s="161"/>
      <c r="U88" s="161"/>
      <c r="V88" s="161"/>
      <c r="W88" s="161"/>
      <c r="X88" s="161"/>
      <c r="Y88" s="161"/>
      <c r="Z88" s="161"/>
    </row>
    <row r="89" spans="13:26" x14ac:dyDescent="0.35">
      <c r="M89" s="161"/>
      <c r="N89" s="161"/>
      <c r="O89" s="161"/>
      <c r="P89" s="161"/>
      <c r="Q89" s="161"/>
      <c r="R89" s="161"/>
      <c r="S89" s="161"/>
      <c r="T89" s="161"/>
      <c r="U89" s="161"/>
      <c r="V89" s="161"/>
      <c r="W89" s="161"/>
      <c r="X89" s="161"/>
      <c r="Y89" s="161"/>
      <c r="Z89" s="161"/>
    </row>
    <row r="90" spans="13:26" x14ac:dyDescent="0.35">
      <c r="M90" s="161"/>
      <c r="N90" s="161"/>
      <c r="O90" s="161"/>
      <c r="P90" s="161"/>
      <c r="Q90" s="161"/>
      <c r="R90" s="161"/>
      <c r="S90" s="161"/>
      <c r="T90" s="161"/>
      <c r="U90" s="161"/>
      <c r="V90" s="161"/>
      <c r="W90" s="161"/>
      <c r="X90" s="161"/>
      <c r="Y90" s="161"/>
      <c r="Z90" s="161"/>
    </row>
    <row r="91" spans="13:26" x14ac:dyDescent="0.35">
      <c r="M91" s="161"/>
      <c r="N91" s="161"/>
      <c r="O91" s="161"/>
      <c r="P91" s="161"/>
      <c r="Q91" s="161"/>
      <c r="R91" s="161"/>
      <c r="S91" s="161"/>
      <c r="T91" s="161"/>
      <c r="U91" s="161"/>
      <c r="V91" s="161"/>
      <c r="W91" s="161"/>
      <c r="X91" s="161"/>
      <c r="Y91" s="161"/>
      <c r="Z91" s="161"/>
    </row>
    <row r="92" spans="13:26" x14ac:dyDescent="0.35">
      <c r="M92" s="161"/>
      <c r="N92" s="161"/>
      <c r="O92" s="161"/>
      <c r="P92" s="161"/>
      <c r="Q92" s="161"/>
      <c r="R92" s="161"/>
      <c r="S92" s="161"/>
      <c r="T92" s="161"/>
      <c r="U92" s="161"/>
      <c r="V92" s="161"/>
      <c r="W92" s="161"/>
      <c r="X92" s="161"/>
      <c r="Y92" s="161"/>
      <c r="Z92" s="161"/>
    </row>
    <row r="93" spans="13:26" x14ac:dyDescent="0.35">
      <c r="M93" s="161"/>
      <c r="N93" s="161"/>
      <c r="O93" s="161"/>
      <c r="P93" s="161"/>
      <c r="Q93" s="161"/>
      <c r="R93" s="161"/>
      <c r="S93" s="161"/>
      <c r="T93" s="161"/>
      <c r="U93" s="161"/>
      <c r="V93" s="161"/>
      <c r="W93" s="161"/>
      <c r="X93" s="161"/>
      <c r="Y93" s="161"/>
      <c r="Z93" s="161"/>
    </row>
    <row r="94" spans="13:26" x14ac:dyDescent="0.35">
      <c r="M94" s="161"/>
      <c r="N94" s="161"/>
      <c r="O94" s="161"/>
      <c r="P94" s="161"/>
      <c r="Q94" s="161"/>
      <c r="R94" s="161"/>
      <c r="S94" s="161"/>
      <c r="T94" s="161"/>
      <c r="U94" s="161"/>
      <c r="V94" s="161"/>
      <c r="W94" s="161"/>
      <c r="X94" s="161"/>
      <c r="Y94" s="161"/>
      <c r="Z94" s="161"/>
    </row>
    <row r="95" spans="13:26" x14ac:dyDescent="0.35">
      <c r="M95" s="161"/>
      <c r="N95" s="161"/>
      <c r="O95" s="161"/>
      <c r="P95" s="161"/>
      <c r="Q95" s="161"/>
      <c r="R95" s="161"/>
      <c r="S95" s="161"/>
      <c r="T95" s="161"/>
      <c r="U95" s="161"/>
      <c r="V95" s="161"/>
      <c r="W95" s="161"/>
      <c r="X95" s="161"/>
      <c r="Y95" s="161"/>
      <c r="Z95" s="161"/>
    </row>
    <row r="96" spans="13:26" x14ac:dyDescent="0.35">
      <c r="M96" s="161"/>
      <c r="N96" s="161"/>
      <c r="O96" s="161"/>
      <c r="P96" s="161"/>
      <c r="Q96" s="161"/>
      <c r="R96" s="161"/>
      <c r="S96" s="161"/>
      <c r="T96" s="161"/>
      <c r="U96" s="161"/>
      <c r="V96" s="161"/>
      <c r="W96" s="161"/>
      <c r="X96" s="161"/>
      <c r="Y96" s="161"/>
      <c r="Z96" s="161"/>
    </row>
    <row r="97" spans="13:26" x14ac:dyDescent="0.35">
      <c r="M97" s="161"/>
      <c r="N97" s="161"/>
      <c r="O97" s="161"/>
      <c r="P97" s="161"/>
      <c r="Q97" s="161"/>
      <c r="R97" s="161"/>
      <c r="S97" s="161"/>
      <c r="T97" s="161"/>
      <c r="U97" s="161"/>
      <c r="V97" s="161"/>
      <c r="W97" s="161"/>
      <c r="X97" s="161"/>
      <c r="Y97" s="161"/>
      <c r="Z97" s="161"/>
    </row>
    <row r="98" spans="13:26" x14ac:dyDescent="0.35">
      <c r="M98" s="161"/>
      <c r="N98" s="161"/>
      <c r="O98" s="161"/>
      <c r="P98" s="161"/>
      <c r="Q98" s="161"/>
      <c r="R98" s="161"/>
      <c r="S98" s="161"/>
      <c r="T98" s="161"/>
      <c r="U98" s="161"/>
      <c r="V98" s="161"/>
      <c r="W98" s="161"/>
      <c r="X98" s="161"/>
      <c r="Y98" s="161"/>
      <c r="Z98" s="161"/>
    </row>
    <row r="99" spans="13:26" x14ac:dyDescent="0.35">
      <c r="M99" s="161"/>
      <c r="N99" s="161"/>
      <c r="O99" s="161"/>
      <c r="P99" s="161"/>
      <c r="Q99" s="161"/>
      <c r="R99" s="161"/>
      <c r="S99" s="161"/>
      <c r="T99" s="161"/>
      <c r="U99" s="161"/>
      <c r="V99" s="161"/>
      <c r="W99" s="161"/>
      <c r="X99" s="161"/>
      <c r="Y99" s="161"/>
      <c r="Z99" s="161"/>
    </row>
    <row r="100" spans="13:26" x14ac:dyDescent="0.35">
      <c r="M100" s="161"/>
      <c r="N100" s="161"/>
      <c r="O100" s="161"/>
      <c r="P100" s="161"/>
      <c r="Q100" s="161"/>
      <c r="R100" s="161"/>
      <c r="S100" s="161"/>
      <c r="T100" s="161"/>
      <c r="U100" s="161"/>
      <c r="V100" s="161"/>
      <c r="W100" s="161"/>
      <c r="X100" s="161"/>
      <c r="Y100" s="161"/>
      <c r="Z100" s="161"/>
    </row>
    <row r="101" spans="13:26" x14ac:dyDescent="0.35">
      <c r="M101" s="161"/>
      <c r="N101" s="161"/>
      <c r="O101" s="161"/>
      <c r="P101" s="161"/>
      <c r="Q101" s="161"/>
      <c r="R101" s="161"/>
      <c r="S101" s="161"/>
      <c r="T101" s="161"/>
      <c r="U101" s="161"/>
      <c r="V101" s="161"/>
      <c r="W101" s="161"/>
      <c r="X101" s="161"/>
      <c r="Y101" s="161"/>
      <c r="Z101" s="161"/>
    </row>
    <row r="102" spans="13:26" x14ac:dyDescent="0.35">
      <c r="M102" s="161"/>
      <c r="N102" s="161"/>
      <c r="O102" s="161"/>
      <c r="P102" s="161"/>
      <c r="Q102" s="161"/>
      <c r="R102" s="161"/>
      <c r="S102" s="161"/>
      <c r="T102" s="161"/>
      <c r="U102" s="161"/>
      <c r="V102" s="161"/>
      <c r="W102" s="161"/>
      <c r="X102" s="161"/>
      <c r="Y102" s="161"/>
      <c r="Z102" s="161"/>
    </row>
    <row r="103" spans="13:26" x14ac:dyDescent="0.35">
      <c r="M103" s="161"/>
      <c r="N103" s="161"/>
      <c r="O103" s="161"/>
      <c r="P103" s="161"/>
      <c r="Q103" s="161"/>
      <c r="R103" s="161"/>
      <c r="S103" s="161"/>
      <c r="T103" s="161"/>
      <c r="U103" s="161"/>
      <c r="V103" s="161"/>
      <c r="W103" s="161"/>
      <c r="X103" s="161"/>
      <c r="Y103" s="161"/>
      <c r="Z103" s="161"/>
    </row>
    <row r="104" spans="13:26" x14ac:dyDescent="0.35">
      <c r="M104" s="161"/>
      <c r="N104" s="161"/>
      <c r="O104" s="161"/>
      <c r="P104" s="161"/>
      <c r="Q104" s="161"/>
      <c r="R104" s="161"/>
      <c r="S104" s="161"/>
      <c r="T104" s="161"/>
      <c r="U104" s="161"/>
      <c r="V104" s="161"/>
      <c r="W104" s="161"/>
      <c r="X104" s="161"/>
      <c r="Y104" s="161"/>
      <c r="Z104" s="161"/>
    </row>
    <row r="105" spans="13:26" x14ac:dyDescent="0.35">
      <c r="M105" s="161"/>
      <c r="N105" s="161"/>
      <c r="O105" s="161"/>
      <c r="P105" s="161"/>
      <c r="Q105" s="161"/>
      <c r="R105" s="161"/>
      <c r="S105" s="161"/>
      <c r="T105" s="161"/>
      <c r="U105" s="161"/>
      <c r="V105" s="161"/>
      <c r="W105" s="161"/>
      <c r="X105" s="161"/>
      <c r="Y105" s="161"/>
      <c r="Z105" s="161"/>
    </row>
    <row r="106" spans="13:26" x14ac:dyDescent="0.35">
      <c r="M106" s="161"/>
      <c r="N106" s="161"/>
      <c r="O106" s="161"/>
      <c r="P106" s="161"/>
      <c r="Q106" s="161"/>
      <c r="R106" s="161"/>
      <c r="S106" s="161"/>
      <c r="T106" s="161"/>
      <c r="U106" s="161"/>
      <c r="V106" s="161"/>
      <c r="W106" s="161"/>
      <c r="X106" s="161"/>
      <c r="Y106" s="161"/>
      <c r="Z106" s="161"/>
    </row>
    <row r="107" spans="13:26" x14ac:dyDescent="0.35">
      <c r="M107" s="161"/>
      <c r="N107" s="161"/>
      <c r="O107" s="161"/>
      <c r="P107" s="161"/>
      <c r="Q107" s="161"/>
      <c r="R107" s="161"/>
      <c r="S107" s="161"/>
      <c r="T107" s="161"/>
      <c r="U107" s="161"/>
      <c r="V107" s="161"/>
      <c r="W107" s="161"/>
      <c r="X107" s="161"/>
      <c r="Y107" s="161"/>
      <c r="Z107" s="161"/>
    </row>
    <row r="108" spans="13:26" x14ac:dyDescent="0.35">
      <c r="M108" s="161"/>
      <c r="N108" s="161"/>
      <c r="O108" s="161"/>
      <c r="P108" s="161"/>
      <c r="Q108" s="161"/>
      <c r="R108" s="161"/>
      <c r="S108" s="161"/>
      <c r="T108" s="161"/>
      <c r="U108" s="161"/>
      <c r="V108" s="161"/>
      <c r="W108" s="161"/>
      <c r="X108" s="161"/>
      <c r="Y108" s="161"/>
      <c r="Z108" s="161"/>
    </row>
    <row r="109" spans="13:26" x14ac:dyDescent="0.35">
      <c r="M109" s="161"/>
      <c r="N109" s="161"/>
      <c r="O109" s="161"/>
      <c r="P109" s="161"/>
      <c r="Q109" s="161"/>
      <c r="R109" s="161"/>
      <c r="S109" s="161"/>
      <c r="T109" s="161"/>
      <c r="U109" s="161"/>
      <c r="V109" s="161"/>
      <c r="W109" s="161"/>
      <c r="X109" s="161"/>
      <c r="Y109" s="161"/>
      <c r="Z109" s="161"/>
    </row>
    <row r="110" spans="13:26" x14ac:dyDescent="0.35">
      <c r="M110" s="161"/>
      <c r="N110" s="161"/>
      <c r="O110" s="161"/>
      <c r="P110" s="161"/>
      <c r="Q110" s="161"/>
      <c r="R110" s="161"/>
      <c r="S110" s="161"/>
      <c r="T110" s="161"/>
      <c r="U110" s="161"/>
      <c r="V110" s="161"/>
      <c r="W110" s="161"/>
      <c r="X110" s="161"/>
      <c r="Y110" s="161"/>
      <c r="Z110" s="161"/>
    </row>
    <row r="111" spans="13:26" x14ac:dyDescent="0.35">
      <c r="M111" s="161"/>
      <c r="N111" s="161"/>
      <c r="O111" s="161"/>
      <c r="P111" s="161"/>
      <c r="Q111" s="161"/>
      <c r="R111" s="161"/>
      <c r="S111" s="161"/>
      <c r="T111" s="161"/>
      <c r="U111" s="161"/>
      <c r="V111" s="161"/>
      <c r="W111" s="161"/>
      <c r="X111" s="161"/>
      <c r="Y111" s="161"/>
      <c r="Z111" s="161"/>
    </row>
    <row r="112" spans="13:26" x14ac:dyDescent="0.35">
      <c r="M112" s="161"/>
      <c r="N112" s="161"/>
      <c r="O112" s="161"/>
      <c r="P112" s="161"/>
      <c r="Q112" s="161"/>
      <c r="R112" s="161"/>
      <c r="S112" s="161"/>
      <c r="T112" s="161"/>
      <c r="U112" s="161"/>
      <c r="V112" s="161"/>
      <c r="W112" s="161"/>
      <c r="X112" s="161"/>
      <c r="Y112" s="161"/>
      <c r="Z112" s="161"/>
    </row>
    <row r="113" spans="13:26" x14ac:dyDescent="0.35">
      <c r="M113" s="161"/>
      <c r="N113" s="161"/>
      <c r="O113" s="161"/>
      <c r="P113" s="161"/>
      <c r="Q113" s="161"/>
      <c r="R113" s="161"/>
      <c r="S113" s="161"/>
      <c r="T113" s="161"/>
      <c r="U113" s="161"/>
      <c r="V113" s="161"/>
      <c r="W113" s="161"/>
      <c r="X113" s="161"/>
      <c r="Y113" s="161"/>
      <c r="Z113" s="161"/>
    </row>
    <row r="114" spans="13:26" x14ac:dyDescent="0.35">
      <c r="M114" s="161"/>
      <c r="N114" s="161"/>
      <c r="O114" s="161"/>
      <c r="P114" s="161"/>
      <c r="Q114" s="161"/>
      <c r="R114" s="161"/>
      <c r="S114" s="161"/>
      <c r="T114" s="161"/>
      <c r="U114" s="161"/>
      <c r="V114" s="161"/>
      <c r="W114" s="161"/>
      <c r="X114" s="161"/>
      <c r="Y114" s="161"/>
      <c r="Z114" s="161"/>
    </row>
    <row r="115" spans="13:26" x14ac:dyDescent="0.35">
      <c r="M115" s="161"/>
      <c r="N115" s="161"/>
      <c r="O115" s="161"/>
      <c r="P115" s="161"/>
      <c r="Q115" s="161"/>
      <c r="R115" s="161"/>
      <c r="S115" s="161"/>
      <c r="T115" s="161"/>
      <c r="U115" s="161"/>
      <c r="V115" s="161"/>
      <c r="W115" s="161"/>
      <c r="X115" s="161"/>
      <c r="Y115" s="161"/>
      <c r="Z115" s="161"/>
    </row>
    <row r="116" spans="13:26" x14ac:dyDescent="0.35">
      <c r="M116" s="161"/>
      <c r="N116" s="161"/>
      <c r="O116" s="161"/>
      <c r="P116" s="161"/>
      <c r="Q116" s="161"/>
      <c r="R116" s="161"/>
      <c r="S116" s="161"/>
      <c r="T116" s="161"/>
      <c r="U116" s="161"/>
      <c r="V116" s="161"/>
      <c r="W116" s="161"/>
      <c r="X116" s="161"/>
      <c r="Y116" s="161"/>
      <c r="Z116" s="161"/>
    </row>
    <row r="117" spans="13:26" x14ac:dyDescent="0.35">
      <c r="M117" s="161"/>
      <c r="N117" s="161"/>
      <c r="O117" s="161"/>
      <c r="P117" s="161"/>
      <c r="Q117" s="161"/>
      <c r="R117" s="161"/>
      <c r="S117" s="161"/>
      <c r="T117" s="161"/>
      <c r="U117" s="161"/>
      <c r="V117" s="161"/>
      <c r="W117" s="161"/>
      <c r="X117" s="161"/>
      <c r="Y117" s="161"/>
      <c r="Z117" s="161"/>
    </row>
    <row r="118" spans="13:26" x14ac:dyDescent="0.35">
      <c r="M118" s="161"/>
      <c r="N118" s="161"/>
      <c r="O118" s="161"/>
      <c r="P118" s="161"/>
      <c r="Q118" s="161"/>
      <c r="R118" s="161"/>
      <c r="S118" s="161"/>
      <c r="T118" s="161"/>
      <c r="U118" s="161"/>
      <c r="V118" s="161"/>
      <c r="W118" s="161"/>
      <c r="X118" s="161"/>
      <c r="Y118" s="161"/>
      <c r="Z118" s="161"/>
    </row>
    <row r="119" spans="13:26" x14ac:dyDescent="0.35">
      <c r="M119" s="161"/>
      <c r="N119" s="161"/>
      <c r="O119" s="161"/>
      <c r="P119" s="161"/>
      <c r="Q119" s="161"/>
      <c r="R119" s="161"/>
      <c r="S119" s="161"/>
      <c r="T119" s="161"/>
      <c r="U119" s="161"/>
      <c r="V119" s="161"/>
      <c r="W119" s="161"/>
      <c r="X119" s="161"/>
      <c r="Y119" s="161"/>
      <c r="Z119" s="161"/>
    </row>
  </sheetData>
  <sheetProtection sheet="1" selectLockedCells="1"/>
  <mergeCells count="4">
    <mergeCell ref="B23:F23"/>
    <mergeCell ref="C22:F22"/>
    <mergeCell ref="B2:C2"/>
    <mergeCell ref="H1:J1"/>
  </mergeCells>
  <dataValidations count="7">
    <dataValidation allowBlank="1" showErrorMessage="1" promptTitle="OHJE" prompt="Kirjaa kustannuksen selite." sqref="E5" xr:uid="{00000000-0002-0000-1400-000000000000}"/>
    <dataValidation allowBlank="1" showInputMessage="1" showErrorMessage="1" promptTitle="OHJE" prompt="Jos tarkka kustannus ei ole tiedossa, budjetoi kustannus parhaan käytettävissä olevan arvion mukaisesti." sqref="F6:F19" xr:uid="{00000000-0002-0000-1400-000001000000}"/>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23" xr:uid="{00000000-0002-0000-1400-000002000000}">
      <formula1>500</formula1>
    </dataValidation>
    <dataValidation allowBlank="1" showInputMessage="1" showErrorMessage="1" promptTitle="OHJE" prompt="Kerro mikä käyttöomaisuuden tai kiinteän omaisuuden kustannus on kyseessä." sqref="B6:B19" xr:uid="{00000000-0002-0000-1400-000004000000}"/>
    <dataValidation allowBlank="1" showInputMessage="1" showErrorMessage="1" promptTitle="OHJE" prompt="Kuvaa lyhyesti hankittavaa käyttöomaisuutta tai kiinteää omaisuutta." sqref="C6:C19" xr:uid="{00000000-0002-0000-1400-000005000000}"/>
    <dataValidation allowBlank="1" showInputMessage="1" showErrorMessage="1" promptTitle="OHJE" prompt="Ilmoita prosentteina käyttöomaisuuden tai kiinteän omaisuuden käyttöaste tässä hankkeessa." sqref="D6:D19" xr:uid="{00000000-0002-0000-1400-000006000000}"/>
    <dataValidation allowBlank="1" showInputMessage="1" showErrorMessage="1" promptTitle="OHJE" prompt="Merkitse suunnitelma-välilehden mukaisin numeroin hankinnan kohde, joihin kustannus liittyy. Esim. 1 (Hankinnan kohde 1)" sqref="E6:E19" xr:uid="{F1BBC75F-1459-4BB5-AEB6-BB93C107C20E}"/>
  </dataValidations>
  <hyperlinks>
    <hyperlink ref="H1:J1" location="'Aloita tästä'!A1" display="PALAA TÄSTÄ KANSISIVULLE" xr:uid="{00000000-0004-0000-1400-000000000000}"/>
  </hyperlinks>
  <pageMargins left="0.39370078740157483" right="0.39370078740157483" top="0.78740157480314965" bottom="0.78740157480314965" header="0.39370078740157483" footer="0.31496062992125984"/>
  <pageSetup paperSize="8" orientation="landscape" r:id="rId1"/>
  <headerFooter>
    <oddHeader>&amp;L&amp;A&amp;R&amp;P(&amp;N)</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ul12"/>
  <dimension ref="A1:AE21"/>
  <sheetViews>
    <sheetView zoomScale="70" zoomScaleNormal="70" workbookViewId="0">
      <selection activeCell="G1" sqref="G1:I1"/>
    </sheetView>
  </sheetViews>
  <sheetFormatPr defaultColWidth="9.23046875" defaultRowHeight="15.5" x14ac:dyDescent="0.35"/>
  <cols>
    <col min="1" max="1" width="3.765625" style="161" customWidth="1"/>
    <col min="2" max="2" width="35.765625" style="161" customWidth="1"/>
    <col min="3" max="3" width="27.765625" style="161" customWidth="1"/>
    <col min="4" max="4" width="32.765625" style="161" customWidth="1"/>
    <col min="5" max="5" width="12.765625" style="161" customWidth="1"/>
    <col min="6" max="10" width="9.23046875" style="161"/>
    <col min="11" max="16384" width="9.23046875" style="19"/>
  </cols>
  <sheetData>
    <row r="1" spans="1:31" ht="16.149999999999999" customHeight="1" x14ac:dyDescent="0.35">
      <c r="A1" s="10" t="s">
        <v>127</v>
      </c>
      <c r="B1" s="10"/>
      <c r="G1" s="747" t="s">
        <v>73</v>
      </c>
      <c r="H1" s="748"/>
      <c r="I1" s="749"/>
      <c r="K1" s="152"/>
    </row>
    <row r="2" spans="1:31" ht="16.149999999999999" customHeight="1" x14ac:dyDescent="0.35">
      <c r="B2" s="745" t="s">
        <v>382</v>
      </c>
      <c r="C2" s="746"/>
      <c r="D2" s="258" t="s">
        <v>56</v>
      </c>
      <c r="E2" s="173">
        <f>SUM(E6:E6)</f>
        <v>0</v>
      </c>
      <c r="K2" s="152"/>
    </row>
    <row r="3" spans="1:31" ht="16.149999999999999" customHeight="1" x14ac:dyDescent="0.35">
      <c r="D3" s="458"/>
      <c r="K3" s="152"/>
    </row>
    <row r="4" spans="1:31" ht="16.149999999999999" customHeight="1" x14ac:dyDescent="0.35">
      <c r="K4" s="152"/>
    </row>
    <row r="5" spans="1:31" ht="16.149999999999999" customHeight="1" x14ac:dyDescent="0.35">
      <c r="B5" s="168" t="s">
        <v>85</v>
      </c>
      <c r="C5" s="168" t="s">
        <v>57</v>
      </c>
      <c r="D5" s="169" t="s">
        <v>487</v>
      </c>
      <c r="E5" s="170" t="s">
        <v>235</v>
      </c>
      <c r="F5" s="164"/>
      <c r="K5" s="152"/>
    </row>
    <row r="6" spans="1:31" ht="35.15" customHeight="1" x14ac:dyDescent="0.35">
      <c r="B6" s="489" t="s">
        <v>485</v>
      </c>
      <c r="C6" s="234"/>
      <c r="D6" s="404"/>
      <c r="E6" s="404"/>
      <c r="K6" s="152"/>
    </row>
    <row r="7" spans="1:31" ht="35.15" customHeight="1" x14ac:dyDescent="0.35">
      <c r="K7" s="152"/>
    </row>
    <row r="8" spans="1:31" ht="16.149999999999999" customHeight="1" x14ac:dyDescent="0.35">
      <c r="B8" s="220" t="s">
        <v>50</v>
      </c>
      <c r="C8" s="221" t="str">
        <f>"500 merkkiä ("&amp;TEXT(LEN(B9),"0")&amp;" käytetty)"</f>
        <v>500 merkkiä (0 käytetty)</v>
      </c>
      <c r="D8" s="222"/>
      <c r="K8" s="152"/>
    </row>
    <row r="9" spans="1:31" ht="138.75" customHeight="1" x14ac:dyDescent="0.35">
      <c r="A9" s="19"/>
      <c r="B9" s="599"/>
      <c r="C9" s="600"/>
      <c r="D9" s="601"/>
      <c r="K9" s="161"/>
      <c r="L9" s="161"/>
      <c r="M9" s="161"/>
      <c r="N9" s="161"/>
      <c r="O9" s="161"/>
      <c r="P9" s="161"/>
      <c r="Q9" s="161"/>
      <c r="R9" s="161"/>
      <c r="S9" s="161"/>
      <c r="T9" s="161"/>
      <c r="U9" s="161"/>
      <c r="V9" s="161"/>
      <c r="W9" s="161"/>
      <c r="X9" s="161"/>
      <c r="Y9" s="161"/>
      <c r="Z9" s="161"/>
      <c r="AA9" s="161"/>
      <c r="AB9" s="161"/>
      <c r="AC9" s="161"/>
      <c r="AD9" s="161"/>
      <c r="AE9" s="161"/>
    </row>
    <row r="10" spans="1:31" ht="113.15" customHeight="1" x14ac:dyDescent="0.35">
      <c r="A10" s="19"/>
      <c r="K10" s="161"/>
      <c r="L10" s="161"/>
      <c r="M10" s="161"/>
      <c r="N10" s="161"/>
      <c r="O10" s="161"/>
      <c r="P10" s="161"/>
      <c r="Q10" s="161"/>
      <c r="R10" s="161"/>
      <c r="S10" s="161"/>
      <c r="T10" s="161"/>
      <c r="U10" s="161"/>
      <c r="V10" s="161"/>
      <c r="W10" s="161"/>
      <c r="X10" s="161"/>
      <c r="Y10" s="161"/>
      <c r="Z10" s="161"/>
      <c r="AA10" s="161"/>
      <c r="AB10" s="161"/>
      <c r="AC10" s="161"/>
      <c r="AD10" s="161"/>
      <c r="AE10" s="161"/>
    </row>
    <row r="11" spans="1:31" ht="16.149999999999999" customHeight="1" x14ac:dyDescent="0.35">
      <c r="K11" s="152"/>
    </row>
    <row r="12" spans="1:31" ht="16.149999999999999" customHeight="1" x14ac:dyDescent="0.35">
      <c r="K12" s="152"/>
    </row>
    <row r="13" spans="1:31" ht="16.149999999999999" customHeight="1" x14ac:dyDescent="0.35">
      <c r="K13" s="152"/>
    </row>
    <row r="14" spans="1:31" ht="16.149999999999999" customHeight="1" x14ac:dyDescent="0.35">
      <c r="K14" s="152"/>
    </row>
    <row r="15" spans="1:31" ht="16.149999999999999" customHeight="1" x14ac:dyDescent="0.35">
      <c r="K15" s="152"/>
    </row>
    <row r="16" spans="1:31" ht="16.149999999999999" customHeight="1" x14ac:dyDescent="0.35">
      <c r="K16" s="152"/>
    </row>
    <row r="17" spans="11:11" ht="16.149999999999999" customHeight="1" x14ac:dyDescent="0.35">
      <c r="K17" s="152"/>
    </row>
    <row r="18" spans="11:11" ht="16.149999999999999" customHeight="1" x14ac:dyDescent="0.35">
      <c r="K18" s="152"/>
    </row>
    <row r="19" spans="11:11" ht="16.149999999999999" customHeight="1" x14ac:dyDescent="0.35">
      <c r="K19" s="152"/>
    </row>
    <row r="20" spans="11:11" ht="16.149999999999999" customHeight="1" x14ac:dyDescent="0.35">
      <c r="K20" s="152"/>
    </row>
    <row r="21" spans="11:11" ht="16.149999999999999" customHeight="1" x14ac:dyDescent="0.35">
      <c r="K21" s="152"/>
    </row>
  </sheetData>
  <sheetProtection sheet="1" selectLockedCells="1"/>
  <mergeCells count="3">
    <mergeCell ref="B9:D9"/>
    <mergeCell ref="B2:C2"/>
    <mergeCell ref="G1:I1"/>
  </mergeCells>
  <dataValidations xWindow="539" yWindow="430" count="5">
    <dataValidation allowBlank="1" showErrorMessage="1" promptTitle="OHJE" prompt="Kirjaa kustannuksen selite." sqref="D5" xr:uid="{00000000-0002-0000-1600-000000000000}"/>
    <dataValidation allowBlank="1" showInputMessage="1" showErrorMessage="1" promptTitle="OHJE" prompt="Jos tarkka kustannus ei ole tiedossa, budjetoi kustannus parhaan käytettävissä olevan arvion mukaisesti." sqref="E6" xr:uid="{00000000-0002-0000-1600-000001000000}"/>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9" xr:uid="{00000000-0002-0000-1600-000002000000}">
      <formula1>500</formula1>
    </dataValidation>
    <dataValidation allowBlank="1" showInputMessage="1" showErrorMessage="1" promptTitle="OHJE" prompt="Kuvaa lyhyesti hankittavaa käyttö- ja kiinteää omaisuutta." sqref="C6" xr:uid="{1636D06E-16B1-41B7-83E6-D9D20BD81C02}"/>
    <dataValidation allowBlank="1" showInputMessage="1" showErrorMessage="1" promptTitle="OHJE" prompt="Merkitse suunnitelma-välilehden mukaisin numeroin hankinnan kohde, joihin kustannus liittyy. Esim. 1 (Hankinnan kohde 1)" sqref="D6" xr:uid="{29C17293-6AB6-4EEF-8D77-4C2240647ECE}"/>
  </dataValidations>
  <hyperlinks>
    <hyperlink ref="G1:I1" location="'Aloita tästä'!A1" display="PALAA TÄSTÄ KANSISIVULLE" xr:uid="{00000000-0004-0000-1600-000000000000}"/>
  </hyperlinks>
  <pageMargins left="0.39370078740157483" right="0.39370078740157483" top="0.78740157480314965" bottom="0.78740157480314965" header="0.39370078740157483" footer="0.31496062992125984"/>
  <pageSetup paperSize="9" orientation="landscape" r:id="rId1"/>
  <headerFooter>
    <oddHeader>&amp;L&amp;A&amp;R&amp;P(&amp;N)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ul1"/>
  <dimension ref="A1:W39"/>
  <sheetViews>
    <sheetView topLeftCell="O1" zoomScaleNormal="100" workbookViewId="0">
      <selection activeCell="U4" sqref="U4"/>
    </sheetView>
  </sheetViews>
  <sheetFormatPr defaultColWidth="8.765625" defaultRowHeight="12.5" x14ac:dyDescent="0.25"/>
  <cols>
    <col min="1" max="1" width="3.765625" style="1" customWidth="1"/>
    <col min="2" max="2" width="3.4609375" style="1" customWidth="1"/>
    <col min="3" max="3" width="8.765625" style="1"/>
    <col min="4" max="4" width="72.765625" style="1" bestFit="1" customWidth="1"/>
    <col min="5" max="5" width="3.4609375" style="1" customWidth="1"/>
    <col min="6" max="6" width="31.53515625" style="1" bestFit="1" customWidth="1"/>
    <col min="7" max="7" width="2.765625" style="1" customWidth="1"/>
    <col min="8" max="8" width="19.53515625" style="1" bestFit="1" customWidth="1"/>
    <col min="9" max="9" width="2.765625" style="1" customWidth="1"/>
    <col min="10" max="10" width="12.23046875" style="1" bestFit="1" customWidth="1"/>
    <col min="11" max="11" width="2.765625" style="1" customWidth="1"/>
    <col min="12" max="12" width="40.765625" style="1" bestFit="1" customWidth="1"/>
    <col min="13" max="13" width="2.765625" style="1" customWidth="1"/>
    <col min="14" max="14" width="29.765625" style="1" bestFit="1" customWidth="1"/>
    <col min="15" max="15" width="2.765625" style="1" customWidth="1"/>
    <col min="16" max="16" width="96.4609375" style="1" customWidth="1"/>
    <col min="17" max="17" width="38.07421875" style="1" customWidth="1"/>
    <col min="18" max="18" width="28.765625" style="1" customWidth="1"/>
    <col min="19" max="16384" width="8.765625" style="1"/>
  </cols>
  <sheetData>
    <row r="1" spans="1:23" ht="13" x14ac:dyDescent="0.3">
      <c r="A1" s="15" t="s">
        <v>262</v>
      </c>
      <c r="N1" s="15" t="s">
        <v>262</v>
      </c>
    </row>
    <row r="2" spans="1:23" x14ac:dyDescent="0.25">
      <c r="A2" s="1" t="s">
        <v>91</v>
      </c>
      <c r="C2" s="1" t="s">
        <v>104</v>
      </c>
      <c r="D2" s="1" t="s">
        <v>105</v>
      </c>
      <c r="F2" s="1" t="s">
        <v>106</v>
      </c>
      <c r="H2" s="1" t="s">
        <v>112</v>
      </c>
      <c r="J2" s="1" t="s">
        <v>113</v>
      </c>
      <c r="L2" s="1" t="s">
        <v>54</v>
      </c>
      <c r="N2" s="1" t="s">
        <v>132</v>
      </c>
      <c r="P2" s="1" t="s">
        <v>121</v>
      </c>
      <c r="Q2" s="1" t="s">
        <v>122</v>
      </c>
      <c r="R2" s="1" t="s">
        <v>206</v>
      </c>
      <c r="S2" s="1" t="s">
        <v>261</v>
      </c>
      <c r="U2" s="564" t="s">
        <v>309</v>
      </c>
      <c r="V2" s="564"/>
      <c r="W2" s="1" t="s">
        <v>318</v>
      </c>
    </row>
    <row r="3" spans="1:23" ht="15.5" x14ac:dyDescent="0.35">
      <c r="F3"/>
    </row>
    <row r="4" spans="1:23" x14ac:dyDescent="0.25">
      <c r="A4" s="1" t="s">
        <v>77</v>
      </c>
      <c r="C4" s="1" t="s">
        <v>2</v>
      </c>
      <c r="D4" s="1" t="s">
        <v>141</v>
      </c>
      <c r="F4" s="1" t="s">
        <v>107</v>
      </c>
      <c r="H4" s="1" t="s">
        <v>413</v>
      </c>
      <c r="J4" s="111">
        <v>0.75</v>
      </c>
      <c r="L4" s="1" t="s">
        <v>406</v>
      </c>
      <c r="N4" s="1" t="s">
        <v>389</v>
      </c>
      <c r="P4" s="9" t="s">
        <v>158</v>
      </c>
      <c r="Q4" s="9" t="s">
        <v>160</v>
      </c>
      <c r="R4" s="1" t="s">
        <v>23</v>
      </c>
      <c r="S4" s="1">
        <v>0</v>
      </c>
      <c r="U4" s="1" t="s">
        <v>273</v>
      </c>
      <c r="V4" s="1" t="s">
        <v>60</v>
      </c>
      <c r="W4" s="1" t="s">
        <v>319</v>
      </c>
    </row>
    <row r="5" spans="1:23" x14ac:dyDescent="0.25">
      <c r="A5" s="1" t="s">
        <v>92</v>
      </c>
      <c r="C5" s="1" t="s">
        <v>3</v>
      </c>
      <c r="D5" s="1" t="s">
        <v>78</v>
      </c>
      <c r="F5" s="1" t="s">
        <v>108</v>
      </c>
      <c r="H5" s="1" t="s">
        <v>414</v>
      </c>
      <c r="J5" s="111">
        <v>0.9</v>
      </c>
      <c r="L5" s="1" t="s">
        <v>407</v>
      </c>
      <c r="N5" s="424" t="s">
        <v>388</v>
      </c>
      <c r="P5" s="9" t="s">
        <v>159</v>
      </c>
      <c r="Q5" s="9" t="s">
        <v>161</v>
      </c>
      <c r="R5" s="1" t="s">
        <v>24</v>
      </c>
      <c r="S5" s="1">
        <v>1</v>
      </c>
      <c r="U5" s="1" t="s">
        <v>274</v>
      </c>
      <c r="V5" s="1" t="s">
        <v>59</v>
      </c>
      <c r="W5" s="1" t="s">
        <v>320</v>
      </c>
    </row>
    <row r="6" spans="1:23" x14ac:dyDescent="0.25">
      <c r="A6" s="1" t="s">
        <v>83</v>
      </c>
      <c r="D6" s="1" t="s">
        <v>79</v>
      </c>
      <c r="F6" s="1" t="s">
        <v>109</v>
      </c>
      <c r="J6" s="111"/>
      <c r="L6" s="1" t="s">
        <v>408</v>
      </c>
      <c r="N6" s="424" t="s">
        <v>390</v>
      </c>
      <c r="P6" s="9" t="s">
        <v>174</v>
      </c>
      <c r="Q6" s="9" t="s">
        <v>162</v>
      </c>
      <c r="R6" s="1" t="s">
        <v>25</v>
      </c>
      <c r="S6" s="1">
        <v>2</v>
      </c>
      <c r="U6" s="1" t="s">
        <v>271</v>
      </c>
      <c r="W6" s="1" t="s">
        <v>321</v>
      </c>
    </row>
    <row r="7" spans="1:23" x14ac:dyDescent="0.25">
      <c r="A7" s="1" t="s">
        <v>76</v>
      </c>
      <c r="D7" s="1" t="s">
        <v>80</v>
      </c>
      <c r="F7" s="1" t="s">
        <v>368</v>
      </c>
      <c r="L7" s="1" t="s">
        <v>409</v>
      </c>
      <c r="P7" s="9" t="s">
        <v>173</v>
      </c>
      <c r="Q7" s="9" t="s">
        <v>163</v>
      </c>
      <c r="R7" s="1" t="s">
        <v>26</v>
      </c>
      <c r="S7" s="1">
        <v>3</v>
      </c>
    </row>
    <row r="8" spans="1:23" x14ac:dyDescent="0.25">
      <c r="A8" s="1" t="s">
        <v>93</v>
      </c>
      <c r="D8" s="1" t="s">
        <v>81</v>
      </c>
      <c r="L8" s="1" t="s">
        <v>410</v>
      </c>
      <c r="P8" s="9" t="s">
        <v>175</v>
      </c>
      <c r="Q8" s="9" t="s">
        <v>164</v>
      </c>
      <c r="R8" s="1" t="s">
        <v>27</v>
      </c>
      <c r="S8" s="1">
        <v>4</v>
      </c>
    </row>
    <row r="9" spans="1:23" x14ac:dyDescent="0.25">
      <c r="D9" s="1" t="s">
        <v>82</v>
      </c>
      <c r="P9" s="9" t="s">
        <v>176</v>
      </c>
      <c r="Q9" s="9" t="s">
        <v>165</v>
      </c>
      <c r="R9" s="1" t="s">
        <v>28</v>
      </c>
      <c r="S9" s="1">
        <v>5</v>
      </c>
    </row>
    <row r="10" spans="1:23" x14ac:dyDescent="0.25">
      <c r="P10" s="9" t="s">
        <v>177</v>
      </c>
      <c r="Q10" s="9" t="s">
        <v>166</v>
      </c>
      <c r="R10" s="1" t="s">
        <v>29</v>
      </c>
    </row>
    <row r="11" spans="1:23" x14ac:dyDescent="0.25">
      <c r="P11" s="9" t="s">
        <v>178</v>
      </c>
      <c r="Q11" s="9" t="s">
        <v>167</v>
      </c>
      <c r="R11" s="1" t="s">
        <v>30</v>
      </c>
    </row>
    <row r="12" spans="1:23" x14ac:dyDescent="0.25">
      <c r="P12" s="9" t="s">
        <v>179</v>
      </c>
      <c r="Q12" s="9" t="s">
        <v>168</v>
      </c>
      <c r="R12" s="1" t="s">
        <v>233</v>
      </c>
    </row>
    <row r="13" spans="1:23" x14ac:dyDescent="0.25">
      <c r="P13" s="9" t="s">
        <v>180</v>
      </c>
      <c r="Q13" s="9" t="s">
        <v>169</v>
      </c>
    </row>
    <row r="14" spans="1:23" x14ac:dyDescent="0.25">
      <c r="P14" s="9" t="s">
        <v>181</v>
      </c>
      <c r="Q14" s="9" t="s">
        <v>170</v>
      </c>
    </row>
    <row r="15" spans="1:23" x14ac:dyDescent="0.25">
      <c r="P15" s="9" t="s">
        <v>182</v>
      </c>
      <c r="Q15" s="9" t="s">
        <v>171</v>
      </c>
    </row>
    <row r="16" spans="1:23" x14ac:dyDescent="0.25">
      <c r="P16" s="9" t="s">
        <v>183</v>
      </c>
      <c r="Q16" s="9" t="s">
        <v>172</v>
      </c>
    </row>
    <row r="17" spans="16:16" x14ac:dyDescent="0.25">
      <c r="P17" s="9" t="s">
        <v>184</v>
      </c>
    </row>
    <row r="18" spans="16:16" x14ac:dyDescent="0.25">
      <c r="P18" s="9" t="s">
        <v>185</v>
      </c>
    </row>
    <row r="19" spans="16:16" x14ac:dyDescent="0.25">
      <c r="P19" s="9" t="s">
        <v>186</v>
      </c>
    </row>
    <row r="20" spans="16:16" x14ac:dyDescent="0.25">
      <c r="P20" s="9" t="s">
        <v>187</v>
      </c>
    </row>
    <row r="21" spans="16:16" x14ac:dyDescent="0.25">
      <c r="P21" s="9" t="s">
        <v>188</v>
      </c>
    </row>
    <row r="22" spans="16:16" x14ac:dyDescent="0.25">
      <c r="P22" s="9" t="s">
        <v>189</v>
      </c>
    </row>
    <row r="23" spans="16:16" x14ac:dyDescent="0.25">
      <c r="P23" s="9" t="s">
        <v>190</v>
      </c>
    </row>
    <row r="24" spans="16:16" x14ac:dyDescent="0.25">
      <c r="P24" s="9" t="s">
        <v>191</v>
      </c>
    </row>
    <row r="25" spans="16:16" x14ac:dyDescent="0.25">
      <c r="P25" s="9" t="s">
        <v>192</v>
      </c>
    </row>
    <row r="26" spans="16:16" x14ac:dyDescent="0.25">
      <c r="P26" s="9" t="s">
        <v>193</v>
      </c>
    </row>
    <row r="27" spans="16:16" x14ac:dyDescent="0.25">
      <c r="P27" s="9" t="s">
        <v>194</v>
      </c>
    </row>
    <row r="28" spans="16:16" x14ac:dyDescent="0.25">
      <c r="P28" s="9" t="s">
        <v>195</v>
      </c>
    </row>
    <row r="29" spans="16:16" x14ac:dyDescent="0.25">
      <c r="P29" s="9" t="s">
        <v>196</v>
      </c>
    </row>
    <row r="30" spans="16:16" x14ac:dyDescent="0.25">
      <c r="P30" s="9" t="s">
        <v>197</v>
      </c>
    </row>
    <row r="31" spans="16:16" x14ac:dyDescent="0.25">
      <c r="P31" s="9" t="s">
        <v>198</v>
      </c>
    </row>
    <row r="32" spans="16:16" x14ac:dyDescent="0.25">
      <c r="P32" s="9" t="s">
        <v>199</v>
      </c>
    </row>
    <row r="33" spans="16:16" x14ac:dyDescent="0.25">
      <c r="P33" s="9" t="s">
        <v>200</v>
      </c>
    </row>
    <row r="34" spans="16:16" x14ac:dyDescent="0.25">
      <c r="P34" s="1" t="s">
        <v>369</v>
      </c>
    </row>
    <row r="35" spans="16:16" x14ac:dyDescent="0.25">
      <c r="P35" s="1" t="s">
        <v>370</v>
      </c>
    </row>
    <row r="36" spans="16:16" x14ac:dyDescent="0.25">
      <c r="P36" s="413" t="s">
        <v>371</v>
      </c>
    </row>
    <row r="37" spans="16:16" x14ac:dyDescent="0.25">
      <c r="P37" s="1" t="s">
        <v>372</v>
      </c>
    </row>
    <row r="38" spans="16:16" x14ac:dyDescent="0.25">
      <c r="P38" s="1" t="s">
        <v>373</v>
      </c>
    </row>
    <row r="39" spans="16:16" x14ac:dyDescent="0.25">
      <c r="P39" s="1" t="s">
        <v>374</v>
      </c>
    </row>
  </sheetData>
  <mergeCells count="1">
    <mergeCell ref="U2:V2"/>
  </mergeCells>
  <pageMargins left="0.39370078740157483" right="0.39370078740157483" top="0.78740157480314965" bottom="0.78740157480314965" header="0.39370078740157483" footer="0.31496062992125984"/>
  <pageSetup paperSize="9" orientation="portrait" r:id="rId1"/>
  <headerFooter>
    <oddHeader>&amp;L&amp;A&amp;R&amp;P(&amp;N)</oddHeader>
  </headerFooter>
  <tableParts count="2">
    <tablePart r:id="rId2"/>
    <tablePart r:id="rId3"/>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8"/>
  <dimension ref="A1:H25"/>
  <sheetViews>
    <sheetView showGridLines="0" zoomScaleNormal="100" workbookViewId="0">
      <selection activeCell="C15" sqref="C15"/>
    </sheetView>
  </sheetViews>
  <sheetFormatPr defaultColWidth="9.23046875" defaultRowHeight="12.75" customHeight="1" x14ac:dyDescent="0.35"/>
  <cols>
    <col min="1" max="1" width="3.765625" style="19" customWidth="1"/>
    <col min="2" max="2" width="30" style="19" customWidth="1"/>
    <col min="3" max="3" width="30.765625" style="19" customWidth="1"/>
    <col min="4" max="4" width="15.53515625" style="19" customWidth="1"/>
    <col min="5" max="16384" width="9.23046875" style="19"/>
  </cols>
  <sheetData>
    <row r="1" spans="1:8" ht="16.149999999999999" customHeight="1" x14ac:dyDescent="0.35">
      <c r="A1" s="2" t="s">
        <v>253</v>
      </c>
    </row>
    <row r="2" spans="1:8" ht="16.149999999999999" customHeight="1" x14ac:dyDescent="0.35">
      <c r="B2" s="175" t="s">
        <v>254</v>
      </c>
      <c r="C2" s="176"/>
      <c r="D2" s="177"/>
      <c r="F2" s="747" t="s">
        <v>73</v>
      </c>
      <c r="G2" s="748"/>
      <c r="H2" s="749"/>
    </row>
    <row r="3" spans="1:8" ht="16.149999999999999" customHeight="1" x14ac:dyDescent="0.35"/>
    <row r="4" spans="1:8" ht="16.149999999999999" customHeight="1" x14ac:dyDescent="0.35">
      <c r="B4" s="178" t="s">
        <v>62</v>
      </c>
      <c r="C4" s="144" t="s">
        <v>56</v>
      </c>
      <c r="D4" s="405">
        <f>SUM(D5+D9)</f>
        <v>0</v>
      </c>
    </row>
    <row r="5" spans="1:8" ht="16.149999999999999" customHeight="1" x14ac:dyDescent="0.35">
      <c r="B5" s="179"/>
      <c r="C5" s="180" t="s">
        <v>63</v>
      </c>
      <c r="D5" s="405">
        <f>SUM(D6:D8)</f>
        <v>0</v>
      </c>
    </row>
    <row r="6" spans="1:8" ht="16.149999999999999" customHeight="1" x14ac:dyDescent="0.35">
      <c r="B6" s="179"/>
      <c r="C6" s="181" t="s">
        <v>114</v>
      </c>
      <c r="D6" s="405">
        <f>Ostopalvelut!E2</f>
        <v>0</v>
      </c>
    </row>
    <row r="7" spans="1:8" ht="16.149999999999999" customHeight="1" x14ac:dyDescent="0.35">
      <c r="B7" s="179"/>
      <c r="C7" s="181" t="s">
        <v>115</v>
      </c>
      <c r="D7" s="405">
        <f>'Käyttö- ja kiinteä omaisuus'!F2</f>
        <v>0</v>
      </c>
    </row>
    <row r="8" spans="1:8" ht="16.149999999999999" customHeight="1" x14ac:dyDescent="0.35">
      <c r="B8" s="179"/>
      <c r="C8" s="181" t="s">
        <v>116</v>
      </c>
      <c r="D8" s="405">
        <f>'Muut hankekustannukset'!E2</f>
        <v>0</v>
      </c>
    </row>
    <row r="9" spans="1:8" ht="16.149999999999999" customHeight="1" x14ac:dyDescent="0.35">
      <c r="B9" s="182"/>
      <c r="C9" s="180" t="s">
        <v>64</v>
      </c>
      <c r="D9" s="405">
        <f>ROUNDDOWN(D5*0.01,2)</f>
        <v>0</v>
      </c>
    </row>
    <row r="10" spans="1:8" ht="16.149999999999999" customHeight="1" x14ac:dyDescent="0.35"/>
    <row r="11" spans="1:8" ht="16.149999999999999" customHeight="1" x14ac:dyDescent="0.35"/>
    <row r="12" spans="1:8" ht="16.149999999999999" customHeight="1" x14ac:dyDescent="0.35">
      <c r="C12" s="183"/>
    </row>
    <row r="13" spans="1:8" ht="16.149999999999999" customHeight="1" x14ac:dyDescent="0.35">
      <c r="B13" s="184" t="s">
        <v>65</v>
      </c>
      <c r="C13" s="185"/>
    </row>
    <row r="14" spans="1:8" ht="16.149999999999999" customHeight="1" x14ac:dyDescent="0.35">
      <c r="B14" s="181" t="s">
        <v>66</v>
      </c>
      <c r="C14" s="181" t="s">
        <v>55</v>
      </c>
    </row>
    <row r="15" spans="1:8" ht="16.149999999999999" customHeight="1" x14ac:dyDescent="0.35">
      <c r="B15" s="393">
        <v>2021</v>
      </c>
      <c r="C15" s="392">
        <v>0</v>
      </c>
    </row>
    <row r="16" spans="1:8" ht="16.149999999999999" customHeight="1" x14ac:dyDescent="0.35">
      <c r="B16" s="393">
        <v>2022</v>
      </c>
      <c r="C16" s="392">
        <v>0</v>
      </c>
    </row>
    <row r="17" spans="2:4" ht="16.149999999999999" customHeight="1" x14ac:dyDescent="0.35">
      <c r="B17" s="393">
        <v>2023</v>
      </c>
      <c r="C17" s="392">
        <v>0</v>
      </c>
    </row>
    <row r="18" spans="2:4" ht="16.149999999999999" customHeight="1" x14ac:dyDescent="0.35">
      <c r="B18" s="393">
        <v>2024</v>
      </c>
      <c r="C18" s="392">
        <v>0</v>
      </c>
    </row>
    <row r="19" spans="2:4" ht="16.149999999999999" customHeight="1" x14ac:dyDescent="0.35">
      <c r="B19" s="393">
        <v>2025</v>
      </c>
      <c r="C19" s="392">
        <v>0</v>
      </c>
    </row>
    <row r="20" spans="2:4" ht="16.149999999999999" customHeight="1" x14ac:dyDescent="0.35">
      <c r="B20" s="393">
        <v>2026</v>
      </c>
      <c r="C20" s="392">
        <v>0</v>
      </c>
    </row>
    <row r="21" spans="2:4" ht="16.149999999999999" customHeight="1" x14ac:dyDescent="0.35">
      <c r="B21" s="393">
        <v>2027</v>
      </c>
      <c r="C21" s="392">
        <v>0</v>
      </c>
    </row>
    <row r="22" spans="2:4" ht="16.149999999999999" customHeight="1" x14ac:dyDescent="0.35">
      <c r="B22" s="393">
        <v>2028</v>
      </c>
      <c r="C22" s="392">
        <v>0</v>
      </c>
    </row>
    <row r="23" spans="2:4" ht="16.149999999999999" customHeight="1" x14ac:dyDescent="0.35">
      <c r="B23" s="393">
        <v>2029</v>
      </c>
      <c r="C23" s="392">
        <v>0</v>
      </c>
    </row>
    <row r="24" spans="2:4" ht="16.149999999999999" customHeight="1" x14ac:dyDescent="0.35"/>
    <row r="25" spans="2:4" ht="16.149999999999999" customHeight="1" x14ac:dyDescent="0.35">
      <c r="B25" s="186" t="s">
        <v>61</v>
      </c>
      <c r="C25" s="187">
        <f>D4-(C15+C16+C17+C18+C19+C20+C21+C22+C23)</f>
        <v>0</v>
      </c>
      <c r="D25" s="188"/>
    </row>
  </sheetData>
  <sheetProtection sheet="1" selectLockedCells="1"/>
  <mergeCells count="1">
    <mergeCell ref="F2:H2"/>
  </mergeCells>
  <dataValidations xWindow="474" yWindow="434" count="2">
    <dataValidation allowBlank="1" showInputMessage="1" showErrorMessage="1" promptTitle="OHJE" prompt="Hankkeen kustannukset jaotellaan kalenterivuosille. Kalenterivuosille budjetoitujen summien tulee täsmätä hankkeen budjetoituihin kokonaiskustannuksiin._x000a_" sqref="C16:C23" xr:uid="{00000000-0002-0000-1700-000000000000}"/>
    <dataValidation allowBlank="1" showInputMessage="1" showErrorMessage="1" promptTitle="OHJE" prompt="Hankkeen kustannukset jaotellaan kalenterivuosille. Kalenterivuosille budjetoitujen summien tulee täsmätä hankkeen budjetoituihin kokonaiskustannuksiin (tarkistusruudussa tulee olla 0,00)._x000a_" sqref="C15" xr:uid="{00000000-0002-0000-1700-000001000000}"/>
  </dataValidations>
  <hyperlinks>
    <hyperlink ref="F2:H2" location="'Aloita tästä'!A1" display="PALAA TÄSTÄ KANSISIVULLE" xr:uid="{00000000-0004-0000-1700-000000000000}"/>
  </hyperlinks>
  <pageMargins left="0.39370078740157483" right="0.39370078740157483" top="0.78740157480314965" bottom="0.78740157480314965" header="0.39370078740157483" footer="0.31496062992125984"/>
  <pageSetup paperSize="9" fitToWidth="0" fitToHeight="0" orientation="portrait" r:id="rId1"/>
  <headerFooter>
    <oddHeader>&amp;L&amp;A&amp;R&amp;P(&amp;N)</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ul15"/>
  <dimension ref="A1:V45"/>
  <sheetViews>
    <sheetView zoomScale="70" zoomScaleNormal="70" workbookViewId="0">
      <selection activeCell="G8" sqref="G8:I8"/>
    </sheetView>
  </sheetViews>
  <sheetFormatPr defaultColWidth="8.765625" defaultRowHeight="15.5" x14ac:dyDescent="0.35"/>
  <cols>
    <col min="1" max="1" width="3.765625" style="161" customWidth="1"/>
    <col min="2" max="4" width="8.765625" style="161" hidden="1" customWidth="1"/>
    <col min="5" max="5" width="8.07421875" style="161" hidden="1" customWidth="1"/>
    <col min="6" max="6" width="8.765625" style="161" hidden="1" customWidth="1"/>
    <col min="7" max="7" width="26.765625" style="161" customWidth="1"/>
    <col min="8" max="8" width="33.765625" style="161" customWidth="1"/>
    <col min="9" max="9" width="22.07421875" style="161" customWidth="1"/>
    <col min="10" max="10" width="14.4609375" style="161" customWidth="1"/>
    <col min="11" max="11" width="4.4609375" style="161" customWidth="1"/>
    <col min="12" max="12" width="11.765625" style="161" customWidth="1"/>
    <col min="13" max="16384" width="8.765625" style="161"/>
  </cols>
  <sheetData>
    <row r="1" spans="1:22" ht="16.149999999999999" customHeight="1" x14ac:dyDescent="0.35">
      <c r="A1" s="10" t="s">
        <v>298</v>
      </c>
    </row>
    <row r="2" spans="1:22" ht="16.149999999999999" customHeight="1" x14ac:dyDescent="0.35">
      <c r="A2" s="10"/>
      <c r="J2" s="747" t="s">
        <v>73</v>
      </c>
      <c r="K2" s="748"/>
      <c r="L2" s="748"/>
      <c r="M2" s="749"/>
    </row>
    <row r="3" spans="1:22" ht="16.149999999999999" customHeight="1" x14ac:dyDescent="0.35">
      <c r="A3" s="10"/>
    </row>
    <row r="4" spans="1:22" ht="16.149999999999999" customHeight="1" x14ac:dyDescent="0.35">
      <c r="G4" s="189" t="s">
        <v>280</v>
      </c>
      <c r="H4" s="190">
        <f>'Hankkeen kustannukset'!D4</f>
        <v>0</v>
      </c>
      <c r="I4" s="191"/>
      <c r="J4" s="162"/>
      <c r="L4" s="595" t="s">
        <v>517</v>
      </c>
      <c r="M4" s="595"/>
      <c r="N4" s="595"/>
      <c r="O4" s="595"/>
      <c r="P4" s="454"/>
      <c r="Q4" s="454"/>
      <c r="R4" s="454"/>
      <c r="S4" s="454"/>
      <c r="T4" s="454"/>
      <c r="U4" s="454"/>
      <c r="V4" s="454"/>
    </row>
    <row r="5" spans="1:22" ht="16.149999999999999" customHeight="1" x14ac:dyDescent="0.35">
      <c r="G5" s="141"/>
      <c r="H5" s="143"/>
      <c r="I5" s="143"/>
      <c r="J5" s="145"/>
      <c r="L5" s="595"/>
      <c r="M5" s="595"/>
      <c r="N5" s="595"/>
      <c r="O5" s="595"/>
      <c r="P5" s="454"/>
      <c r="Q5" s="454"/>
      <c r="R5" s="454"/>
      <c r="S5" s="454"/>
      <c r="T5" s="454"/>
      <c r="U5" s="454"/>
      <c r="V5" s="454"/>
    </row>
    <row r="6" spans="1:22" ht="16.149999999999999" customHeight="1" x14ac:dyDescent="0.35">
      <c r="G6" s="141" t="s">
        <v>272</v>
      </c>
      <c r="H6" s="143"/>
      <c r="I6" s="143"/>
      <c r="J6" s="145"/>
      <c r="L6" s="595"/>
      <c r="M6" s="595"/>
      <c r="N6" s="595"/>
      <c r="O6" s="595"/>
      <c r="P6" s="454"/>
      <c r="Q6" s="454"/>
      <c r="R6" s="454"/>
      <c r="S6" s="454"/>
      <c r="T6" s="454"/>
      <c r="U6" s="454"/>
      <c r="V6" s="454"/>
    </row>
    <row r="7" spans="1:22" ht="16.149999999999999" customHeight="1" x14ac:dyDescent="0.35">
      <c r="G7" s="141" t="s">
        <v>57</v>
      </c>
      <c r="H7" s="370" t="str">
        <f>"1000 merkkiä ("&amp;TEXT(LEN(G8),"0")&amp;" käytetty)"</f>
        <v>1000 merkkiä (0 käytetty)</v>
      </c>
      <c r="I7" s="143"/>
      <c r="J7" s="145"/>
      <c r="L7" s="595"/>
      <c r="M7" s="595"/>
      <c r="N7" s="595"/>
      <c r="O7" s="595"/>
      <c r="P7" s="454"/>
      <c r="Q7" s="454"/>
      <c r="R7" s="454"/>
      <c r="S7" s="454"/>
      <c r="T7" s="454"/>
      <c r="U7" s="454"/>
      <c r="V7" s="454"/>
    </row>
    <row r="8" spans="1:22" ht="158.5" customHeight="1" x14ac:dyDescent="0.35">
      <c r="G8" s="599"/>
      <c r="H8" s="600"/>
      <c r="I8" s="601"/>
      <c r="J8" s="145"/>
      <c r="L8" s="595"/>
      <c r="M8" s="595"/>
      <c r="N8" s="595"/>
      <c r="O8" s="595"/>
      <c r="P8" s="454"/>
      <c r="Q8" s="454"/>
      <c r="R8" s="454"/>
      <c r="S8" s="454"/>
      <c r="T8" s="454"/>
      <c r="U8" s="454"/>
      <c r="V8" s="454"/>
    </row>
    <row r="9" spans="1:22" ht="19.5" customHeight="1" x14ac:dyDescent="0.35">
      <c r="G9" s="396" t="s">
        <v>133</v>
      </c>
      <c r="H9" s="371"/>
      <c r="I9" s="397"/>
      <c r="J9" s="145"/>
    </row>
    <row r="10" spans="1:22" ht="16.149999999999999" customHeight="1" x14ac:dyDescent="0.35">
      <c r="G10" s="192"/>
      <c r="H10" s="193"/>
      <c r="I10" s="143"/>
      <c r="J10" s="145"/>
    </row>
    <row r="11" spans="1:22" ht="16.149999999999999" customHeight="1" x14ac:dyDescent="0.35">
      <c r="G11" s="141" t="s">
        <v>137</v>
      </c>
      <c r="H11" s="143"/>
      <c r="I11" s="194">
        <f>H4-H9</f>
        <v>0</v>
      </c>
      <c r="J11" s="145"/>
    </row>
    <row r="12" spans="1:22" ht="16.149999999999999" customHeight="1" x14ac:dyDescent="0.35">
      <c r="G12" s="141"/>
      <c r="H12" s="143"/>
      <c r="I12" s="194"/>
      <c r="J12" s="145"/>
    </row>
    <row r="13" spans="1:22" ht="16.149999999999999" customHeight="1" x14ac:dyDescent="0.35">
      <c r="G13" s="195" t="s">
        <v>516</v>
      </c>
      <c r="H13" s="143"/>
      <c r="I13" s="194"/>
      <c r="J13" s="145"/>
    </row>
    <row r="14" spans="1:22" ht="16.149999999999999" customHeight="1" x14ac:dyDescent="0.35">
      <c r="G14" s="141"/>
      <c r="H14" s="143"/>
      <c r="I14" s="143"/>
      <c r="J14" s="145"/>
      <c r="L14" s="595" t="s">
        <v>512</v>
      </c>
      <c r="M14" s="595"/>
      <c r="N14" s="595"/>
      <c r="O14" s="595"/>
    </row>
    <row r="15" spans="1:22" ht="16.149999999999999" customHeight="1" x14ac:dyDescent="0.35">
      <c r="G15" s="141" t="s">
        <v>53</v>
      </c>
      <c r="H15" s="196"/>
      <c r="I15" s="197"/>
      <c r="J15" s="145"/>
      <c r="L15" s="595"/>
      <c r="M15" s="595"/>
      <c r="N15" s="595"/>
      <c r="O15" s="595"/>
    </row>
    <row r="16" spans="1:22" ht="16.149999999999999" customHeight="1" x14ac:dyDescent="0.35">
      <c r="G16" s="141" t="s">
        <v>270</v>
      </c>
      <c r="H16" s="196"/>
      <c r="I16" s="198">
        <f>ROUNDDOWN(I15*I11,2)</f>
        <v>0</v>
      </c>
      <c r="J16" s="145"/>
    </row>
    <row r="17" spans="2:17" ht="16.149999999999999" customHeight="1" x14ac:dyDescent="0.35">
      <c r="G17" s="141"/>
      <c r="H17" s="196"/>
      <c r="I17" s="143"/>
      <c r="J17" s="199"/>
    </row>
    <row r="18" spans="2:17" ht="16.149999999999999" customHeight="1" x14ac:dyDescent="0.35">
      <c r="G18" s="195" t="s">
        <v>279</v>
      </c>
      <c r="H18" s="196"/>
      <c r="I18" s="143"/>
      <c r="J18" s="199"/>
    </row>
    <row r="19" spans="2:17" ht="16.149999999999999" customHeight="1" x14ac:dyDescent="0.35">
      <c r="G19" s="141"/>
      <c r="H19" s="196"/>
      <c r="I19" s="143"/>
      <c r="J19" s="199"/>
      <c r="M19" s="454"/>
      <c r="N19" s="454"/>
      <c r="O19" s="454"/>
      <c r="P19" s="454"/>
      <c r="Q19" s="454"/>
    </row>
    <row r="20" spans="2:17" ht="16.149999999999999" customHeight="1" x14ac:dyDescent="0.35">
      <c r="B20" s="161" t="s">
        <v>60</v>
      </c>
      <c r="C20" s="161" t="s">
        <v>59</v>
      </c>
      <c r="D20" s="161" t="s">
        <v>117</v>
      </c>
      <c r="E20" s="161" t="s">
        <v>1</v>
      </c>
      <c r="F20" s="161" t="s">
        <v>266</v>
      </c>
      <c r="G20" s="141" t="s">
        <v>278</v>
      </c>
      <c r="H20" s="143" t="s">
        <v>263</v>
      </c>
      <c r="I20" s="143" t="s">
        <v>264</v>
      </c>
      <c r="J20" s="145" t="s">
        <v>265</v>
      </c>
      <c r="M20" s="454"/>
      <c r="N20" s="454"/>
      <c r="O20" s="454"/>
      <c r="P20" s="454"/>
      <c r="Q20" s="454"/>
    </row>
    <row r="21" spans="2:17" ht="16.149999999999999" customHeight="1" x14ac:dyDescent="0.35">
      <c r="B21" s="200">
        <f>IF(I21="Julkinen",J21,0)</f>
        <v>0</v>
      </c>
      <c r="C21" s="200">
        <f>IF(I21="Yksityinen",J21,0)</f>
        <v>0</v>
      </c>
      <c r="D21" s="200">
        <f>IF(G21="Muu rahoittaja",J21,0)</f>
        <v>0</v>
      </c>
      <c r="E21" s="200">
        <f>IF(G21="Hakijan omarahoitus",J21,0)</f>
        <v>0</v>
      </c>
      <c r="F21" s="200">
        <f>IF(G21="Siirron saajan omarahoitus",J21,0)</f>
        <v>0</v>
      </c>
      <c r="G21" s="201"/>
      <c r="H21" s="201"/>
      <c r="I21" s="201"/>
      <c r="J21" s="403"/>
      <c r="L21" s="595" t="s">
        <v>415</v>
      </c>
      <c r="M21" s="595"/>
      <c r="N21" s="595"/>
      <c r="O21" s="595"/>
      <c r="P21" s="454"/>
      <c r="Q21" s="454"/>
    </row>
    <row r="22" spans="2:17" ht="16.149999999999999" customHeight="1" x14ac:dyDescent="0.35">
      <c r="B22" s="200">
        <f t="shared" ref="B22:B26" si="0">IF(I22="Julkinen",J22,0)</f>
        <v>0</v>
      </c>
      <c r="C22" s="200">
        <f t="shared" ref="C22:C26" si="1">IF(I22="Yksityinen",J22,0)</f>
        <v>0</v>
      </c>
      <c r="D22" s="200">
        <f t="shared" ref="D22:D26" si="2">IF(G22="Muu rahoittaja",J22,0)</f>
        <v>0</v>
      </c>
      <c r="E22" s="200">
        <f t="shared" ref="E22:E26" si="3">IF(G22="Hakijan omarahoitus",J22,0)</f>
        <v>0</v>
      </c>
      <c r="F22" s="200">
        <f t="shared" ref="F22:F26" si="4">IF(G22="Siirron saajan omarahoitus",J22,0)</f>
        <v>0</v>
      </c>
      <c r="G22" s="201"/>
      <c r="H22" s="201"/>
      <c r="I22" s="201"/>
      <c r="J22" s="403"/>
      <c r="L22" s="595"/>
      <c r="M22" s="595"/>
      <c r="N22" s="595"/>
      <c r="O22" s="595"/>
      <c r="P22" s="454"/>
      <c r="Q22" s="454"/>
    </row>
    <row r="23" spans="2:17" ht="16.149999999999999" customHeight="1" x14ac:dyDescent="0.35">
      <c r="B23" s="200">
        <f t="shared" si="0"/>
        <v>0</v>
      </c>
      <c r="C23" s="200">
        <f t="shared" si="1"/>
        <v>0</v>
      </c>
      <c r="D23" s="200">
        <f t="shared" si="2"/>
        <v>0</v>
      </c>
      <c r="E23" s="200">
        <f t="shared" si="3"/>
        <v>0</v>
      </c>
      <c r="F23" s="200">
        <f t="shared" si="4"/>
        <v>0</v>
      </c>
      <c r="G23" s="201"/>
      <c r="H23" s="201"/>
      <c r="I23" s="201"/>
      <c r="J23" s="403"/>
      <c r="L23" s="595"/>
      <c r="M23" s="595"/>
      <c r="N23" s="595"/>
      <c r="O23" s="595"/>
      <c r="P23" s="454"/>
      <c r="Q23" s="454"/>
    </row>
    <row r="24" spans="2:17" ht="16.149999999999999" customHeight="1" x14ac:dyDescent="0.35">
      <c r="B24" s="200">
        <f t="shared" si="0"/>
        <v>0</v>
      </c>
      <c r="C24" s="200">
        <f t="shared" si="1"/>
        <v>0</v>
      </c>
      <c r="D24" s="200">
        <f t="shared" si="2"/>
        <v>0</v>
      </c>
      <c r="E24" s="200">
        <f t="shared" si="3"/>
        <v>0</v>
      </c>
      <c r="F24" s="200">
        <f t="shared" si="4"/>
        <v>0</v>
      </c>
      <c r="G24" s="201"/>
      <c r="H24" s="201"/>
      <c r="I24" s="201"/>
      <c r="J24" s="403"/>
      <c r="L24" s="595"/>
      <c r="M24" s="595"/>
      <c r="N24" s="595"/>
      <c r="O24" s="595"/>
      <c r="P24" s="454"/>
      <c r="Q24" s="454"/>
    </row>
    <row r="25" spans="2:17" ht="16.149999999999999" customHeight="1" x14ac:dyDescent="0.35">
      <c r="B25" s="200">
        <f t="shared" si="0"/>
        <v>0</v>
      </c>
      <c r="C25" s="200">
        <f t="shared" si="1"/>
        <v>0</v>
      </c>
      <c r="D25" s="200">
        <f t="shared" si="2"/>
        <v>0</v>
      </c>
      <c r="E25" s="200">
        <f t="shared" si="3"/>
        <v>0</v>
      </c>
      <c r="F25" s="200">
        <f t="shared" si="4"/>
        <v>0</v>
      </c>
      <c r="G25" s="201"/>
      <c r="H25" s="201"/>
      <c r="I25" s="201"/>
      <c r="J25" s="403"/>
      <c r="L25" s="595"/>
      <c r="M25" s="595"/>
      <c r="N25" s="595"/>
      <c r="O25" s="595"/>
      <c r="P25" s="454"/>
      <c r="Q25" s="454"/>
    </row>
    <row r="26" spans="2:17" ht="16.149999999999999" customHeight="1" x14ac:dyDescent="0.35">
      <c r="B26" s="200">
        <f t="shared" si="0"/>
        <v>0</v>
      </c>
      <c r="C26" s="200">
        <f t="shared" si="1"/>
        <v>0</v>
      </c>
      <c r="D26" s="200">
        <f t="shared" si="2"/>
        <v>0</v>
      </c>
      <c r="E26" s="200">
        <f t="shared" si="3"/>
        <v>0</v>
      </c>
      <c r="F26" s="200">
        <f t="shared" si="4"/>
        <v>0</v>
      </c>
      <c r="G26" s="201"/>
      <c r="H26" s="201"/>
      <c r="I26" s="201"/>
      <c r="J26" s="403"/>
      <c r="L26" s="595"/>
      <c r="M26" s="595"/>
      <c r="N26" s="595"/>
      <c r="O26" s="595"/>
      <c r="P26" s="454"/>
      <c r="Q26" s="454"/>
    </row>
    <row r="27" spans="2:17" ht="16.149999999999999" customHeight="1" x14ac:dyDescent="0.35">
      <c r="B27" s="200">
        <f t="shared" ref="B27:B31" si="5">IF(I27="Julkinen",J27,0)</f>
        <v>0</v>
      </c>
      <c r="C27" s="200">
        <f t="shared" ref="C27:C31" si="6">IF(I27="Yksityinen",J27,0)</f>
        <v>0</v>
      </c>
      <c r="D27" s="200">
        <f t="shared" ref="D27:D31" si="7">IF(G27="Muu rahoittaja",J27,0)</f>
        <v>0</v>
      </c>
      <c r="E27" s="200">
        <f t="shared" ref="E27:E31" si="8">IF(G27="Hakijan omarahoitus",J27,0)</f>
        <v>0</v>
      </c>
      <c r="F27" s="200">
        <f t="shared" ref="F27:F31" si="9">IF(G27="Siirron saajan omarahoitus",J27,0)</f>
        <v>0</v>
      </c>
      <c r="G27" s="201"/>
      <c r="H27" s="201"/>
      <c r="I27" s="201"/>
      <c r="J27" s="403"/>
      <c r="L27" s="595"/>
      <c r="M27" s="595"/>
      <c r="N27" s="595"/>
      <c r="O27" s="595"/>
      <c r="P27" s="454"/>
      <c r="Q27" s="454"/>
    </row>
    <row r="28" spans="2:17" ht="16.149999999999999" customHeight="1" x14ac:dyDescent="0.35">
      <c r="B28" s="200">
        <f t="shared" si="5"/>
        <v>0</v>
      </c>
      <c r="C28" s="200">
        <f t="shared" si="6"/>
        <v>0</v>
      </c>
      <c r="D28" s="200">
        <f t="shared" si="7"/>
        <v>0</v>
      </c>
      <c r="E28" s="200">
        <f t="shared" si="8"/>
        <v>0</v>
      </c>
      <c r="F28" s="200">
        <f t="shared" si="9"/>
        <v>0</v>
      </c>
      <c r="G28" s="201"/>
      <c r="H28" s="201"/>
      <c r="I28" s="201"/>
      <c r="J28" s="403"/>
      <c r="L28" s="595"/>
      <c r="M28" s="595"/>
      <c r="N28" s="595"/>
      <c r="O28" s="595"/>
      <c r="P28" s="453"/>
      <c r="Q28" s="453"/>
    </row>
    <row r="29" spans="2:17" ht="16.149999999999999" customHeight="1" x14ac:dyDescent="0.35">
      <c r="B29" s="200">
        <f t="shared" si="5"/>
        <v>0</v>
      </c>
      <c r="C29" s="200">
        <f t="shared" si="6"/>
        <v>0</v>
      </c>
      <c r="D29" s="200">
        <f t="shared" si="7"/>
        <v>0</v>
      </c>
      <c r="E29" s="200">
        <f t="shared" si="8"/>
        <v>0</v>
      </c>
      <c r="F29" s="200">
        <f t="shared" si="9"/>
        <v>0</v>
      </c>
      <c r="G29" s="201"/>
      <c r="H29" s="201"/>
      <c r="I29" s="201"/>
      <c r="J29" s="403"/>
      <c r="L29" s="595"/>
      <c r="M29" s="595"/>
      <c r="N29" s="595"/>
      <c r="O29" s="595"/>
      <c r="P29" s="453"/>
      <c r="Q29" s="453"/>
    </row>
    <row r="30" spans="2:17" ht="16.149999999999999" customHeight="1" x14ac:dyDescent="0.35">
      <c r="B30" s="200">
        <f t="shared" si="5"/>
        <v>0</v>
      </c>
      <c r="C30" s="200">
        <f t="shared" si="6"/>
        <v>0</v>
      </c>
      <c r="D30" s="200">
        <f t="shared" si="7"/>
        <v>0</v>
      </c>
      <c r="E30" s="200">
        <f t="shared" si="8"/>
        <v>0</v>
      </c>
      <c r="F30" s="200">
        <f t="shared" si="9"/>
        <v>0</v>
      </c>
      <c r="G30" s="201"/>
      <c r="H30" s="201"/>
      <c r="I30" s="201"/>
      <c r="J30" s="403"/>
      <c r="L30" s="595"/>
      <c r="M30" s="595"/>
      <c r="N30" s="595"/>
      <c r="O30" s="595"/>
      <c r="P30" s="453"/>
      <c r="Q30" s="453"/>
    </row>
    <row r="31" spans="2:17" ht="16.149999999999999" customHeight="1" x14ac:dyDescent="0.35">
      <c r="B31" s="200">
        <f t="shared" si="5"/>
        <v>0</v>
      </c>
      <c r="C31" s="200">
        <f t="shared" si="6"/>
        <v>0</v>
      </c>
      <c r="D31" s="200">
        <f t="shared" si="7"/>
        <v>0</v>
      </c>
      <c r="E31" s="200">
        <f t="shared" si="8"/>
        <v>0</v>
      </c>
      <c r="F31" s="200">
        <f t="shared" si="9"/>
        <v>0</v>
      </c>
      <c r="G31" s="201"/>
      <c r="H31" s="201"/>
      <c r="I31" s="201"/>
      <c r="J31" s="403"/>
      <c r="L31" s="595"/>
      <c r="M31" s="595"/>
      <c r="N31" s="595"/>
      <c r="O31" s="595"/>
      <c r="P31" s="453"/>
      <c r="Q31" s="453"/>
    </row>
    <row r="32" spans="2:17" ht="16.149999999999999" customHeight="1" x14ac:dyDescent="0.35">
      <c r="B32" s="163"/>
      <c r="C32" s="163"/>
      <c r="D32" s="163"/>
      <c r="E32" s="163"/>
      <c r="F32" s="163"/>
      <c r="G32" s="203"/>
      <c r="H32" s="143"/>
      <c r="I32" s="143"/>
      <c r="J32" s="204">
        <f>SUM(J21:J31)</f>
        <v>0</v>
      </c>
      <c r="M32" s="453"/>
      <c r="N32" s="453"/>
      <c r="O32" s="453"/>
      <c r="P32" s="453"/>
      <c r="Q32" s="453"/>
    </row>
    <row r="33" spans="1:17" ht="16.149999999999999" customHeight="1" x14ac:dyDescent="0.35">
      <c r="B33" s="202">
        <f>SUM(B21:B31)</f>
        <v>0</v>
      </c>
      <c r="C33" s="202">
        <f>SUM(C21:C31)</f>
        <v>0</v>
      </c>
      <c r="D33" s="202">
        <f>SUM(D21:D31)</f>
        <v>0</v>
      </c>
      <c r="E33" s="202">
        <f>SUM(E21:E31)</f>
        <v>0</v>
      </c>
      <c r="F33" s="202">
        <f>SUM(F21:F31)</f>
        <v>0</v>
      </c>
      <c r="G33" s="141"/>
      <c r="H33" s="143"/>
      <c r="I33" s="143"/>
      <c r="J33" s="145"/>
      <c r="M33" s="453"/>
      <c r="N33" s="453"/>
      <c r="O33" s="453"/>
      <c r="P33" s="453"/>
      <c r="Q33" s="453"/>
    </row>
    <row r="34" spans="1:17" ht="16.149999999999999" customHeight="1" x14ac:dyDescent="0.35">
      <c r="A34" s="202"/>
      <c r="B34" s="202"/>
      <c r="C34" s="202"/>
      <c r="D34" s="202"/>
      <c r="E34" s="202"/>
      <c r="G34" s="205" t="s">
        <v>277</v>
      </c>
      <c r="H34" s="206"/>
      <c r="I34" s="143"/>
      <c r="J34" s="145"/>
      <c r="M34" s="453"/>
      <c r="N34" s="453"/>
      <c r="O34" s="453"/>
      <c r="P34" s="453"/>
      <c r="Q34" s="453"/>
    </row>
    <row r="35" spans="1:17" ht="16.149999999999999" customHeight="1" x14ac:dyDescent="0.35">
      <c r="G35" s="207" t="s">
        <v>267</v>
      </c>
      <c r="H35" s="208">
        <f>B33</f>
        <v>0</v>
      </c>
      <c r="I35" s="143"/>
      <c r="J35" s="145"/>
      <c r="M35" s="453"/>
      <c r="N35" s="453"/>
      <c r="O35" s="453"/>
      <c r="P35" s="453"/>
      <c r="Q35" s="453"/>
    </row>
    <row r="36" spans="1:17" ht="16.149999999999999" customHeight="1" x14ac:dyDescent="0.35">
      <c r="G36" s="207" t="s">
        <v>268</v>
      </c>
      <c r="H36" s="208">
        <f>C33</f>
        <v>0</v>
      </c>
      <c r="I36" s="143"/>
      <c r="J36" s="145"/>
      <c r="M36" s="453"/>
      <c r="N36" s="453"/>
      <c r="O36" s="453"/>
      <c r="P36" s="453"/>
      <c r="Q36" s="453"/>
    </row>
    <row r="37" spans="1:17" ht="16.149999999999999" customHeight="1" x14ac:dyDescent="0.35">
      <c r="G37" s="207" t="s">
        <v>117</v>
      </c>
      <c r="H37" s="208">
        <f>D33</f>
        <v>0</v>
      </c>
      <c r="I37" s="143"/>
      <c r="J37" s="145"/>
      <c r="M37" s="453"/>
      <c r="N37" s="453"/>
      <c r="O37" s="453"/>
      <c r="P37" s="453"/>
      <c r="Q37" s="453"/>
    </row>
    <row r="38" spans="1:17" ht="16.149999999999999" customHeight="1" x14ac:dyDescent="0.35">
      <c r="G38" s="209" t="s">
        <v>269</v>
      </c>
      <c r="H38" s="210">
        <f>E33+F33</f>
        <v>0</v>
      </c>
      <c r="I38" s="143"/>
      <c r="J38" s="145"/>
      <c r="M38" s="453"/>
      <c r="N38" s="453"/>
      <c r="O38" s="453"/>
      <c r="P38" s="453"/>
      <c r="Q38" s="453"/>
    </row>
    <row r="39" spans="1:17" ht="16.149999999999999" customHeight="1" x14ac:dyDescent="0.35">
      <c r="G39" s="141"/>
      <c r="H39" s="143"/>
      <c r="I39" s="143"/>
      <c r="J39" s="145"/>
      <c r="M39" s="453"/>
      <c r="N39" s="453"/>
      <c r="O39" s="453"/>
      <c r="P39" s="453"/>
      <c r="Q39" s="453"/>
    </row>
    <row r="40" spans="1:17" ht="16.149999999999999" customHeight="1" x14ac:dyDescent="0.35">
      <c r="G40" s="141" t="s">
        <v>134</v>
      </c>
      <c r="H40" s="143"/>
      <c r="I40" s="143"/>
      <c r="J40" s="199">
        <f>SUM(J32,I16)</f>
        <v>0</v>
      </c>
      <c r="L40" s="595" t="s">
        <v>513</v>
      </c>
      <c r="M40" s="595"/>
      <c r="N40" s="595"/>
      <c r="O40" s="595"/>
      <c r="P40" s="453"/>
      <c r="Q40" s="453"/>
    </row>
    <row r="41" spans="1:17" ht="16.149999999999999" customHeight="1" x14ac:dyDescent="0.35">
      <c r="G41" s="141" t="s">
        <v>519</v>
      </c>
      <c r="H41" s="143"/>
      <c r="I41" s="143"/>
      <c r="J41" s="204">
        <f>ROUNDDOWN(I11-J40,2)</f>
        <v>0</v>
      </c>
      <c r="L41" s="595"/>
      <c r="M41" s="595"/>
      <c r="N41" s="595"/>
      <c r="O41" s="595"/>
      <c r="P41" s="453"/>
      <c r="Q41" s="453"/>
    </row>
    <row r="42" spans="1:17" ht="16.149999999999999" customHeight="1" x14ac:dyDescent="0.35">
      <c r="G42" s="211"/>
      <c r="H42" s="212"/>
      <c r="I42" s="212"/>
      <c r="J42" s="213"/>
      <c r="L42" s="595"/>
      <c r="M42" s="595"/>
      <c r="N42" s="595"/>
      <c r="O42" s="595"/>
      <c r="P42" s="453"/>
      <c r="Q42" s="453"/>
    </row>
    <row r="43" spans="1:17" ht="16.149999999999999" customHeight="1" x14ac:dyDescent="0.35">
      <c r="L43" s="595"/>
      <c r="M43" s="595"/>
      <c r="N43" s="595"/>
      <c r="O43" s="595"/>
    </row>
    <row r="44" spans="1:17" x14ac:dyDescent="0.35">
      <c r="G44" s="220" t="s">
        <v>50</v>
      </c>
      <c r="H44" s="221" t="str">
        <f>"500 merkkiä ("&amp;TEXT(LEN(G45),"0")&amp;" käytetty)"</f>
        <v>500 merkkiä (0 käytetty)</v>
      </c>
      <c r="I44" s="221"/>
      <c r="J44" s="222"/>
      <c r="L44" s="595"/>
      <c r="M44" s="595"/>
      <c r="N44" s="595"/>
      <c r="O44" s="595"/>
    </row>
    <row r="45" spans="1:17" ht="95.25" customHeight="1" x14ac:dyDescent="0.35">
      <c r="G45" s="599"/>
      <c r="H45" s="600"/>
      <c r="I45" s="600"/>
      <c r="J45" s="601"/>
    </row>
  </sheetData>
  <sheetProtection sheet="1" selectLockedCells="1"/>
  <mergeCells count="7">
    <mergeCell ref="G45:J45"/>
    <mergeCell ref="G8:I8"/>
    <mergeCell ref="J2:M2"/>
    <mergeCell ref="L4:O8"/>
    <mergeCell ref="L21:O31"/>
    <mergeCell ref="L14:O15"/>
    <mergeCell ref="L40:O44"/>
  </mergeCells>
  <conditionalFormatting sqref="J41">
    <cfRule type="cellIs" dxfId="1" priority="1" operator="lessThan">
      <formula>0</formula>
    </cfRule>
    <cfRule type="cellIs" dxfId="0" priority="2" operator="greaterThan">
      <formula>0</formula>
    </cfRule>
  </conditionalFormatting>
  <dataValidations count="2">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G45:J45" xr:uid="{00000000-0002-0000-1800-000000000000}">
      <formula1>500</formula1>
    </dataValidation>
    <dataValidation type="textLength" allowBlank="1" showInputMessage="1" showErrorMessage="1" errorTitle="Virhesanoma" error="Tähän kenttään voi kirjoittaa vain 1000 merkkiä._x000a__x000a_Yritä uudelleen (Retry), vähennä merkkejä ja hyväksy teksti sitten uudelleen." sqref="G8:I8" xr:uid="{00000000-0002-0000-1800-000001000000}">
      <formula1>0</formula1>
      <formula2>1000</formula2>
    </dataValidation>
  </dataValidations>
  <hyperlinks>
    <hyperlink ref="J2:M2" location="'Aloita tästä'!A1" display="PALAA TÄSTÄ KANSISIVULLE" xr:uid="{00000000-0004-0000-1800-000000000000}"/>
  </hyperlinks>
  <pageMargins left="0.39370078740157483" right="0.39370078740157483" top="0.78740157480314965" bottom="0.78740157480314965" header="0.39370078740157483" footer="0.31496062992125984"/>
  <pageSetup paperSize="9" orientation="landscape" r:id="rId1"/>
  <headerFooter>
    <oddHeader>&amp;L&amp;A&amp;R&amp;P(&amp;N)</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800-000002000000}">
          <x14:formula1>
            <xm:f>'Metatiedot (piiloon)'!$U$3:$U$6</xm:f>
          </x14:formula1>
          <xm:sqref>G21:G31</xm:sqref>
        </x14:dataValidation>
        <x14:dataValidation type="list" allowBlank="1" showInputMessage="1" showErrorMessage="1" xr:uid="{00000000-0002-0000-1800-000003000000}">
          <x14:formula1>
            <xm:f>'Metatiedot (piiloon)'!$V$3:$V$5</xm:f>
          </x14:formula1>
          <xm:sqref>I21:I31</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ul16"/>
  <dimension ref="A1:AF27"/>
  <sheetViews>
    <sheetView zoomScaleNormal="100" workbookViewId="0">
      <selection activeCell="G2" sqref="G2:I2"/>
    </sheetView>
  </sheetViews>
  <sheetFormatPr defaultColWidth="8.765625" defaultRowHeight="15.5" x14ac:dyDescent="0.35"/>
  <cols>
    <col min="1" max="1" width="4.765625" style="3" customWidth="1"/>
    <col min="2" max="2" width="19.765625" style="3" customWidth="1"/>
    <col min="3" max="3" width="21.23046875" style="3" customWidth="1"/>
    <col min="4" max="4" width="18.765625" style="3" customWidth="1"/>
    <col min="5" max="5" width="15.765625" style="3" customWidth="1"/>
    <col min="6" max="16384" width="8.765625" style="3"/>
  </cols>
  <sheetData>
    <row r="1" spans="1:10" x14ac:dyDescent="0.35">
      <c r="A1" s="4" t="s">
        <v>299</v>
      </c>
      <c r="C1" s="16"/>
    </row>
    <row r="2" spans="1:10" x14ac:dyDescent="0.35">
      <c r="B2" s="342" t="s">
        <v>297</v>
      </c>
      <c r="C2" s="343"/>
      <c r="D2" s="343"/>
      <c r="E2" s="160"/>
      <c r="G2" s="747" t="s">
        <v>73</v>
      </c>
      <c r="H2" s="748"/>
      <c r="I2" s="749"/>
    </row>
    <row r="3" spans="1:10" x14ac:dyDescent="0.35">
      <c r="B3" s="195"/>
      <c r="C3" s="143"/>
      <c r="D3" s="143"/>
      <c r="E3" s="145"/>
    </row>
    <row r="4" spans="1:10" x14ac:dyDescent="0.35">
      <c r="B4" s="195" t="s">
        <v>113</v>
      </c>
      <c r="C4" s="142"/>
      <c r="D4" s="204">
        <f>Rahoitus!I16</f>
        <v>0</v>
      </c>
      <c r="E4" s="145"/>
    </row>
    <row r="5" spans="1:10" x14ac:dyDescent="0.35">
      <c r="B5" s="211"/>
      <c r="C5" s="212"/>
      <c r="D5" s="212"/>
      <c r="E5" s="213"/>
    </row>
    <row r="6" spans="1:10" s="14" customFormat="1" ht="12.5" x14ac:dyDescent="0.25">
      <c r="B6" s="760" t="s">
        <v>136</v>
      </c>
      <c r="C6" s="761"/>
      <c r="D6" s="756" t="s">
        <v>285</v>
      </c>
      <c r="E6" s="757"/>
      <c r="G6" s="766"/>
      <c r="H6" s="766"/>
      <c r="I6" s="766"/>
      <c r="J6" s="766"/>
    </row>
    <row r="7" spans="1:10" s="14" customFormat="1" ht="12.5" x14ac:dyDescent="0.25">
      <c r="B7" s="762"/>
      <c r="C7" s="763"/>
      <c r="D7" s="758"/>
      <c r="E7" s="759"/>
      <c r="G7" s="766"/>
      <c r="H7" s="766"/>
      <c r="I7" s="766"/>
      <c r="J7" s="766"/>
    </row>
    <row r="8" spans="1:10" s="14" customFormat="1" x14ac:dyDescent="0.35">
      <c r="B8" s="764"/>
      <c r="C8" s="765"/>
      <c r="D8" s="398" t="s">
        <v>281</v>
      </c>
      <c r="E8" s="344" t="s">
        <v>283</v>
      </c>
      <c r="G8" s="766"/>
      <c r="H8" s="766"/>
      <c r="I8" s="766"/>
      <c r="J8" s="766"/>
    </row>
    <row r="9" spans="1:10" s="14" customFormat="1" x14ac:dyDescent="0.35">
      <c r="B9" s="750" t="s">
        <v>275</v>
      </c>
      <c r="C9" s="751"/>
      <c r="D9" s="345"/>
      <c r="E9" s="346">
        <f>$D$4*D9</f>
        <v>0</v>
      </c>
      <c r="G9" s="766"/>
      <c r="H9" s="766"/>
      <c r="I9" s="766"/>
      <c r="J9" s="766"/>
    </row>
    <row r="10" spans="1:10" s="14" customFormat="1" x14ac:dyDescent="0.35">
      <c r="B10" s="750" t="s">
        <v>276</v>
      </c>
      <c r="C10" s="751"/>
      <c r="D10" s="347"/>
      <c r="E10" s="346">
        <f t="shared" ref="E10:E22" si="0">$D$4*D10</f>
        <v>0</v>
      </c>
      <c r="G10" s="766"/>
      <c r="H10" s="766"/>
      <c r="I10" s="766"/>
      <c r="J10" s="766"/>
    </row>
    <row r="11" spans="1:10" s="14" customFormat="1" x14ac:dyDescent="0.35">
      <c r="B11" s="750" t="s">
        <v>282</v>
      </c>
      <c r="C11" s="751"/>
      <c r="D11" s="347"/>
      <c r="E11" s="346">
        <f t="shared" si="0"/>
        <v>0</v>
      </c>
      <c r="G11" s="766"/>
      <c r="H11" s="766"/>
      <c r="I11" s="766"/>
      <c r="J11" s="766"/>
    </row>
    <row r="12" spans="1:10" s="14" customFormat="1" x14ac:dyDescent="0.35">
      <c r="B12" s="750" t="s">
        <v>286</v>
      </c>
      <c r="C12" s="751"/>
      <c r="D12" s="347"/>
      <c r="E12" s="346">
        <f t="shared" si="0"/>
        <v>0</v>
      </c>
      <c r="G12" s="766"/>
      <c r="H12" s="766"/>
      <c r="I12" s="766"/>
      <c r="J12" s="766"/>
    </row>
    <row r="13" spans="1:10" s="14" customFormat="1" x14ac:dyDescent="0.35">
      <c r="B13" s="750" t="s">
        <v>287</v>
      </c>
      <c r="C13" s="751"/>
      <c r="D13" s="347"/>
      <c r="E13" s="346">
        <f t="shared" si="0"/>
        <v>0</v>
      </c>
      <c r="G13" s="766"/>
      <c r="H13" s="766"/>
      <c r="I13" s="766"/>
      <c r="J13" s="766"/>
    </row>
    <row r="14" spans="1:10" s="14" customFormat="1" x14ac:dyDescent="0.35">
      <c r="B14" s="750" t="s">
        <v>288</v>
      </c>
      <c r="C14" s="751"/>
      <c r="D14" s="347"/>
      <c r="E14" s="346">
        <f t="shared" si="0"/>
        <v>0</v>
      </c>
      <c r="G14" s="766"/>
      <c r="H14" s="766"/>
      <c r="I14" s="766"/>
      <c r="J14" s="766"/>
    </row>
    <row r="15" spans="1:10" s="14" customFormat="1" x14ac:dyDescent="0.35">
      <c r="B15" s="750" t="s">
        <v>289</v>
      </c>
      <c r="C15" s="751"/>
      <c r="D15" s="347"/>
      <c r="E15" s="346">
        <f t="shared" si="0"/>
        <v>0</v>
      </c>
      <c r="G15" s="766"/>
      <c r="H15" s="766"/>
      <c r="I15" s="766"/>
      <c r="J15" s="766"/>
    </row>
    <row r="16" spans="1:10" s="14" customFormat="1" x14ac:dyDescent="0.35">
      <c r="B16" s="750" t="s">
        <v>290</v>
      </c>
      <c r="C16" s="751"/>
      <c r="D16" s="347"/>
      <c r="E16" s="346">
        <f t="shared" si="0"/>
        <v>0</v>
      </c>
      <c r="G16" s="766"/>
      <c r="H16" s="766"/>
      <c r="I16" s="766"/>
      <c r="J16" s="766"/>
    </row>
    <row r="17" spans="2:32" s="14" customFormat="1" x14ac:dyDescent="0.35">
      <c r="B17" s="750" t="s">
        <v>291</v>
      </c>
      <c r="C17" s="751"/>
      <c r="D17" s="347"/>
      <c r="E17" s="346">
        <f t="shared" si="0"/>
        <v>0</v>
      </c>
      <c r="G17" s="766"/>
      <c r="H17" s="766"/>
      <c r="I17" s="766"/>
      <c r="J17" s="766"/>
    </row>
    <row r="18" spans="2:32" s="14" customFormat="1" ht="14.25" customHeight="1" x14ac:dyDescent="0.35">
      <c r="B18" s="750" t="s">
        <v>292</v>
      </c>
      <c r="C18" s="751"/>
      <c r="D18" s="347"/>
      <c r="E18" s="346">
        <f t="shared" si="0"/>
        <v>0</v>
      </c>
      <c r="G18" s="766"/>
      <c r="H18" s="766"/>
      <c r="I18" s="766"/>
      <c r="J18" s="766"/>
    </row>
    <row r="19" spans="2:32" s="14" customFormat="1" ht="14.25" customHeight="1" x14ac:dyDescent="0.35">
      <c r="B19" s="750" t="s">
        <v>293</v>
      </c>
      <c r="C19" s="751"/>
      <c r="D19" s="347"/>
      <c r="E19" s="346">
        <f t="shared" si="0"/>
        <v>0</v>
      </c>
    </row>
    <row r="20" spans="2:32" s="14" customFormat="1" ht="14.25" customHeight="1" x14ac:dyDescent="0.35">
      <c r="B20" s="750" t="s">
        <v>294</v>
      </c>
      <c r="C20" s="751"/>
      <c r="D20" s="347"/>
      <c r="E20" s="346">
        <f t="shared" si="0"/>
        <v>0</v>
      </c>
    </row>
    <row r="21" spans="2:32" s="14" customFormat="1" ht="14.25" customHeight="1" x14ac:dyDescent="0.35">
      <c r="B21" s="750" t="s">
        <v>295</v>
      </c>
      <c r="C21" s="751"/>
      <c r="D21" s="347"/>
      <c r="E21" s="346">
        <f t="shared" si="0"/>
        <v>0</v>
      </c>
    </row>
    <row r="22" spans="2:32" s="14" customFormat="1" ht="14.25" customHeight="1" x14ac:dyDescent="0.35">
      <c r="B22" s="750" t="s">
        <v>296</v>
      </c>
      <c r="C22" s="751"/>
      <c r="D22" s="347"/>
      <c r="E22" s="346">
        <f t="shared" si="0"/>
        <v>0</v>
      </c>
    </row>
    <row r="23" spans="2:32" s="14" customFormat="1" x14ac:dyDescent="0.35">
      <c r="B23" s="752" t="s">
        <v>84</v>
      </c>
      <c r="C23" s="753"/>
      <c r="D23" s="349">
        <f>SUM(D9:D22)</f>
        <v>0</v>
      </c>
      <c r="E23" s="348">
        <f>SUM(E9:E22)</f>
        <v>0</v>
      </c>
    </row>
    <row r="24" spans="2:32" s="14" customFormat="1" x14ac:dyDescent="0.35">
      <c r="B24" s="754" t="s">
        <v>284</v>
      </c>
      <c r="C24" s="755"/>
      <c r="D24" s="349">
        <f>1-D23</f>
        <v>1</v>
      </c>
      <c r="E24" s="348">
        <f>D4-E23</f>
        <v>0</v>
      </c>
    </row>
    <row r="25" spans="2:32" x14ac:dyDescent="0.35">
      <c r="B25" s="152"/>
      <c r="C25" s="152"/>
      <c r="D25" s="152"/>
      <c r="E25" s="152"/>
    </row>
    <row r="26" spans="2:32" s="19" customFormat="1" x14ac:dyDescent="0.35">
      <c r="B26" s="220" t="s">
        <v>50</v>
      </c>
      <c r="C26" s="221" t="str">
        <f>"500 merkkiä ("&amp;TEXT(LEN(B27),"0")&amp;" käytetty)"</f>
        <v>500 merkkiä (0 käytetty)</v>
      </c>
      <c r="D26" s="221"/>
      <c r="E26" s="222"/>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row>
    <row r="27" spans="2:32" s="19" customFormat="1" ht="95.25" customHeight="1" x14ac:dyDescent="0.35">
      <c r="B27" s="648"/>
      <c r="C27" s="649"/>
      <c r="D27" s="649"/>
      <c r="E27" s="650"/>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row>
  </sheetData>
  <sheetProtection sheet="1" selectLockedCells="1"/>
  <mergeCells count="21">
    <mergeCell ref="G2:I2"/>
    <mergeCell ref="D6:E7"/>
    <mergeCell ref="B6:C8"/>
    <mergeCell ref="B9:C9"/>
    <mergeCell ref="B10:C10"/>
    <mergeCell ref="G6:J18"/>
    <mergeCell ref="B27:E27"/>
    <mergeCell ref="B11:C11"/>
    <mergeCell ref="B23:C23"/>
    <mergeCell ref="B24:C24"/>
    <mergeCell ref="B12:C12"/>
    <mergeCell ref="B13:C13"/>
    <mergeCell ref="B14:C14"/>
    <mergeCell ref="B15:C15"/>
    <mergeCell ref="B16:C16"/>
    <mergeCell ref="B19:C19"/>
    <mergeCell ref="B20:C20"/>
    <mergeCell ref="B17:C17"/>
    <mergeCell ref="B18:C18"/>
    <mergeCell ref="B21:C21"/>
    <mergeCell ref="B22:C22"/>
  </mergeCells>
  <dataValidations count="2">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27" xr:uid="{00000000-0002-0000-1900-000000000000}">
      <formula1>500</formula1>
    </dataValidation>
    <dataValidation allowBlank="1" showInputMessage="1" showErrorMessage="1" promptTitle="OHJE" prompt="Kirjoita tähän siirron saajan (hankekumppanin) nimi" sqref="B9:C22" xr:uid="{00000000-0002-0000-1900-000001000000}"/>
  </dataValidations>
  <hyperlinks>
    <hyperlink ref="G2:I2" location="'Aloita tästä'!A1" display="PALAA TÄSTÄ KANSISIVULLE" xr:uid="{00000000-0004-0000-1900-000000000000}"/>
  </hyperlinks>
  <pageMargins left="0.7" right="0.7" top="0.75" bottom="0.75" header="0.3" footer="0.3"/>
  <pageSetup paperSize="9" orientation="landscape" horizontalDpi="300"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9"/>
  <dimension ref="A1:AF15"/>
  <sheetViews>
    <sheetView showGridLines="0" zoomScaleNormal="100" workbookViewId="0">
      <selection activeCell="F2" sqref="F2:H2"/>
    </sheetView>
  </sheetViews>
  <sheetFormatPr defaultColWidth="9.23046875" defaultRowHeight="15.5" x14ac:dyDescent="0.35"/>
  <cols>
    <col min="1" max="1" width="3.765625" style="19" customWidth="1"/>
    <col min="2" max="2" width="23.765625" style="19" customWidth="1"/>
    <col min="3" max="3" width="10.23046875" style="19" customWidth="1"/>
    <col min="4" max="4" width="39.765625" style="19" customWidth="1"/>
    <col min="5" max="5" width="3.765625" style="399" customWidth="1"/>
    <col min="6" max="16384" width="9.23046875" style="19"/>
  </cols>
  <sheetData>
    <row r="1" spans="1:32" ht="16.149999999999999" customHeight="1" x14ac:dyDescent="0.35">
      <c r="A1" s="2" t="s">
        <v>128</v>
      </c>
    </row>
    <row r="2" spans="1:32" ht="16.149999999999999" customHeight="1" x14ac:dyDescent="0.35">
      <c r="F2" s="747" t="s">
        <v>73</v>
      </c>
      <c r="G2" s="748"/>
      <c r="H2" s="749"/>
    </row>
    <row r="3" spans="1:32" ht="16.149999999999999" customHeight="1" x14ac:dyDescent="0.35">
      <c r="B3" s="214" t="s">
        <v>255</v>
      </c>
      <c r="C3" s="215"/>
      <c r="D3" s="216"/>
    </row>
    <row r="4" spans="1:32" ht="16.149999999999999" customHeight="1" x14ac:dyDescent="0.35">
      <c r="B4" s="195"/>
      <c r="C4" s="143"/>
      <c r="D4" s="145"/>
    </row>
    <row r="5" spans="1:32" ht="16.149999999999999" customHeight="1" x14ac:dyDescent="0.35">
      <c r="B5" s="217" t="s">
        <v>67</v>
      </c>
      <c r="C5" s="212"/>
      <c r="D5" s="148" t="str">
        <f>"1000 merkkiä ("&amp;TEXT(LEN(B6),"0")&amp;" käytetty)"</f>
        <v>1000 merkkiä (0 käytetty)</v>
      </c>
    </row>
    <row r="6" spans="1:32" ht="174.75" customHeight="1" x14ac:dyDescent="0.35">
      <c r="B6" s="648"/>
      <c r="C6" s="649"/>
      <c r="D6" s="650"/>
      <c r="F6" s="592" t="s">
        <v>416</v>
      </c>
      <c r="G6" s="592"/>
      <c r="H6" s="592"/>
      <c r="I6" s="592"/>
      <c r="J6" s="592"/>
    </row>
    <row r="7" spans="1:32" ht="16.149999999999999" customHeight="1" x14ac:dyDescent="0.35">
      <c r="B7" s="218" t="s">
        <v>68</v>
      </c>
      <c r="C7" s="767"/>
      <c r="D7" s="768"/>
      <c r="F7" s="399"/>
      <c r="G7" s="399"/>
      <c r="H7" s="399"/>
      <c r="I7" s="399"/>
      <c r="J7" s="399"/>
      <c r="K7" s="399"/>
      <c r="L7" s="399"/>
    </row>
    <row r="8" spans="1:32" ht="16.149999999999999" customHeight="1" x14ac:dyDescent="0.35">
      <c r="C8" s="56" t="str">
        <f>IF(C7&gt;Rahoitus!I16*0.3,"HAETTU ENNAKKO YLITTÄÄ SALLITUN RAJAN"," ")</f>
        <v xml:space="preserve"> </v>
      </c>
      <c r="F8" s="399"/>
      <c r="G8" s="399"/>
      <c r="H8" s="399"/>
      <c r="I8" s="399"/>
      <c r="J8" s="399"/>
      <c r="K8" s="399"/>
      <c r="L8" s="399"/>
    </row>
    <row r="9" spans="1:32" x14ac:dyDescent="0.35">
      <c r="B9" s="220" t="s">
        <v>50</v>
      </c>
      <c r="C9" s="221" t="str">
        <f>"500 merkkiä ("&amp;TEXT(LEN(B10),"0")&amp;" käytetty)"</f>
        <v>500 merkkiä (0 käytetty)</v>
      </c>
      <c r="D9" s="222"/>
      <c r="F9" s="161"/>
      <c r="G9" s="161"/>
      <c r="H9" s="161"/>
      <c r="I9" s="161"/>
      <c r="J9" s="161"/>
      <c r="K9" s="161"/>
      <c r="L9" s="161"/>
      <c r="M9" s="161"/>
      <c r="N9" s="161"/>
      <c r="O9" s="161"/>
      <c r="P9" s="161"/>
      <c r="Q9" s="161"/>
      <c r="R9" s="161"/>
      <c r="S9" s="161"/>
      <c r="T9" s="161"/>
      <c r="U9" s="161"/>
      <c r="V9" s="161"/>
      <c r="W9" s="161"/>
      <c r="X9" s="161"/>
      <c r="Y9" s="161"/>
      <c r="Z9" s="161"/>
      <c r="AA9" s="161"/>
      <c r="AB9" s="161"/>
      <c r="AC9" s="161"/>
      <c r="AD9" s="161"/>
      <c r="AE9" s="161"/>
      <c r="AF9" s="161"/>
    </row>
    <row r="10" spans="1:32" ht="95.25" customHeight="1" x14ac:dyDescent="0.35">
      <c r="B10" s="648"/>
      <c r="C10" s="649"/>
      <c r="D10" s="650"/>
      <c r="F10" s="161"/>
      <c r="G10" s="161"/>
      <c r="H10" s="161"/>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row>
    <row r="11" spans="1:32" ht="16.149999999999999" customHeight="1" x14ac:dyDescent="0.35">
      <c r="F11" s="161"/>
      <c r="G11" s="161"/>
      <c r="H11" s="161"/>
      <c r="I11" s="161"/>
      <c r="J11" s="161"/>
      <c r="K11" s="161"/>
      <c r="L11" s="161"/>
    </row>
    <row r="12" spans="1:32" ht="16.149999999999999" customHeight="1" x14ac:dyDescent="0.35">
      <c r="F12" s="161"/>
      <c r="G12" s="161"/>
      <c r="H12" s="161"/>
      <c r="I12" s="161"/>
      <c r="J12" s="161"/>
      <c r="K12" s="161"/>
      <c r="L12" s="161"/>
    </row>
    <row r="13" spans="1:32" ht="16.149999999999999" customHeight="1" x14ac:dyDescent="0.35">
      <c r="F13" s="161"/>
      <c r="G13" s="161"/>
      <c r="H13" s="161"/>
      <c r="I13" s="161"/>
      <c r="J13" s="161"/>
      <c r="K13" s="161"/>
      <c r="L13" s="161"/>
    </row>
    <row r="14" spans="1:32" x14ac:dyDescent="0.35">
      <c r="F14" s="161"/>
      <c r="G14" s="161"/>
      <c r="H14" s="161"/>
      <c r="I14" s="161"/>
      <c r="J14" s="161"/>
      <c r="K14" s="161"/>
      <c r="L14" s="161"/>
    </row>
    <row r="15" spans="1:32" x14ac:dyDescent="0.35">
      <c r="F15" s="161"/>
      <c r="G15" s="161"/>
      <c r="H15" s="161"/>
      <c r="I15" s="161"/>
      <c r="J15" s="161"/>
      <c r="K15" s="161"/>
      <c r="L15" s="161"/>
    </row>
  </sheetData>
  <sheetProtection sheet="1" selectLockedCells="1"/>
  <mergeCells count="5">
    <mergeCell ref="B6:D6"/>
    <mergeCell ref="C7:D7"/>
    <mergeCell ref="B10:D10"/>
    <mergeCell ref="F2:H2"/>
    <mergeCell ref="F6:J6"/>
  </mergeCells>
  <dataValidations count="3">
    <dataValidation type="textLength" allowBlank="1" showInputMessage="1" showErrorMessage="1" errorTitle="Virhesanoma" error="Tähän kenttään voi kirjoittaa vain 1000 merkkiä._x000a__x000a_Yritä uudelleen (Retry), vähennä merkkejä ja hyväksy teksti sitten uudelleen." promptTitle="OHJE" prompt="Perustele tarve ennakon hakemiselle." sqref="B6:D6" xr:uid="{00000000-0002-0000-1A00-000000000000}">
      <formula1>0</formula1>
      <formula2>1000</formula2>
    </dataValidation>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10" xr:uid="{00000000-0002-0000-1A00-000001000000}">
      <formula1>500</formula1>
    </dataValidation>
    <dataValidation allowBlank="1" showInputMessage="1" showErrorMessage="1" promptTitle="OHJE" prompt="Ennakon suuruus voi olla enintään 30 prosenttia haetun EU-avustuksen määrästä." sqref="C7:D7" xr:uid="{00000000-0002-0000-1A00-000002000000}"/>
  </dataValidations>
  <hyperlinks>
    <hyperlink ref="F2:H2" location="'Aloita tästä'!A1" display="PALAA TÄSTÄ KANSISIVULLE" xr:uid="{00000000-0004-0000-1A00-000000000000}"/>
  </hyperlinks>
  <pageMargins left="0.39370078740157483" right="0.39370078740157483" top="0.78740157480314965" bottom="0.78740157480314965" header="0.39370078740157483" footer="0.31496062992125984"/>
  <pageSetup paperSize="9" fitToWidth="0" fitToHeight="0" orientation="portrait" r:id="rId1"/>
  <headerFooter>
    <oddHeader>&amp;L&amp;A&amp;R&amp;P(&amp;N)</oddHead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ADF5C8-F1B8-46C0-83B9-45CA9AF7B65B}">
  <dimension ref="A1:M56"/>
  <sheetViews>
    <sheetView showGridLines="0" zoomScale="70" zoomScaleNormal="70" workbookViewId="0">
      <selection activeCell="I3" sqref="I3:K3"/>
    </sheetView>
  </sheetViews>
  <sheetFormatPr defaultColWidth="9.23046875" defaultRowHeight="15.5" x14ac:dyDescent="0.35"/>
  <cols>
    <col min="1" max="1" width="3.765625" style="19" customWidth="1"/>
    <col min="2" max="5" width="9.23046875" style="19"/>
    <col min="6" max="7" width="9.765625" style="19" customWidth="1"/>
    <col min="8" max="8" width="15.07421875" style="19" customWidth="1"/>
    <col min="9" max="9" width="9.765625" style="19" customWidth="1"/>
    <col min="10" max="10" width="9.23046875" style="19"/>
    <col min="11" max="11" width="7.765625" style="19" customWidth="1"/>
    <col min="12" max="12" width="14.4609375" style="19" customWidth="1"/>
    <col min="13" max="16384" width="9.23046875" style="19"/>
  </cols>
  <sheetData>
    <row r="1" spans="1:13" ht="16.149999999999999" customHeight="1" x14ac:dyDescent="0.35">
      <c r="A1" s="507" t="s">
        <v>257</v>
      </c>
      <c r="B1" s="516"/>
      <c r="C1" s="516"/>
      <c r="D1" s="516"/>
      <c r="E1" s="516"/>
      <c r="F1" s="516"/>
      <c r="G1" s="516"/>
      <c r="H1" s="516"/>
      <c r="I1" s="770"/>
      <c r="J1" s="770"/>
      <c r="K1" s="770"/>
    </row>
    <row r="2" spans="1:13" ht="16.149999999999999" customHeight="1" x14ac:dyDescent="0.35">
      <c r="B2" s="516"/>
      <c r="C2" s="516"/>
      <c r="D2" s="516"/>
      <c r="E2" s="516"/>
      <c r="F2" s="516"/>
      <c r="G2" s="516"/>
      <c r="H2" s="516"/>
      <c r="I2" s="516"/>
      <c r="J2" s="516"/>
      <c r="K2" s="516"/>
    </row>
    <row r="3" spans="1:13" ht="16.149999999999999" customHeight="1" x14ac:dyDescent="0.35">
      <c r="B3" s="516"/>
      <c r="C3" s="516"/>
      <c r="D3" s="516"/>
      <c r="E3" s="516"/>
      <c r="F3" s="516"/>
      <c r="G3" s="516"/>
      <c r="H3" s="516"/>
      <c r="I3" s="565" t="s">
        <v>73</v>
      </c>
      <c r="J3" s="566"/>
      <c r="K3" s="567"/>
    </row>
    <row r="4" spans="1:13" ht="16.149999999999999" customHeight="1" x14ac:dyDescent="0.35">
      <c r="B4" s="516"/>
      <c r="C4" s="516"/>
      <c r="D4" s="516"/>
      <c r="E4" s="516"/>
      <c r="F4" s="516"/>
      <c r="G4" s="516"/>
      <c r="H4" s="516"/>
      <c r="I4" s="516"/>
      <c r="J4" s="516"/>
      <c r="K4" s="516"/>
    </row>
    <row r="5" spans="1:13" ht="16.149999999999999" customHeight="1" x14ac:dyDescent="0.35">
      <c r="B5" s="219"/>
      <c r="C5" s="219"/>
      <c r="D5" s="219"/>
      <c r="E5" s="219"/>
      <c r="F5" s="219"/>
      <c r="G5" s="219"/>
      <c r="H5" s="219"/>
      <c r="I5" s="219"/>
      <c r="J5" s="219"/>
      <c r="K5" s="219"/>
    </row>
    <row r="6" spans="1:13" ht="16.149999999999999" customHeight="1" x14ac:dyDescent="0.35">
      <c r="B6" s="150"/>
      <c r="C6" s="516"/>
      <c r="D6" s="516"/>
      <c r="E6" s="516"/>
      <c r="F6" s="516"/>
      <c r="G6" s="516"/>
      <c r="H6" s="516"/>
      <c r="I6" s="516"/>
      <c r="J6" s="516"/>
      <c r="K6" s="516"/>
    </row>
    <row r="7" spans="1:13" ht="16.149999999999999" customHeight="1" x14ac:dyDescent="0.35">
      <c r="B7" s="129" t="s">
        <v>256</v>
      </c>
      <c r="C7" s="130"/>
      <c r="D7" s="146"/>
      <c r="E7" s="146"/>
      <c r="F7" s="146"/>
      <c r="G7" s="146"/>
      <c r="H7" s="146"/>
      <c r="I7" s="146"/>
      <c r="J7" s="146"/>
      <c r="K7" s="153"/>
    </row>
    <row r="8" spans="1:13" ht="24.75" customHeight="1" x14ac:dyDescent="0.35">
      <c r="B8" s="85" t="s">
        <v>46</v>
      </c>
      <c r="C8" s="513"/>
      <c r="D8" s="513"/>
      <c r="E8" s="513"/>
      <c r="F8" s="513"/>
      <c r="G8" s="513"/>
      <c r="H8" s="513"/>
      <c r="I8" s="513"/>
      <c r="J8" s="513"/>
      <c r="K8" s="48"/>
    </row>
    <row r="9" spans="1:13" ht="24.75" customHeight="1" x14ac:dyDescent="0.35">
      <c r="B9" s="85"/>
      <c r="C9" s="513"/>
      <c r="D9" s="513"/>
      <c r="E9" s="513"/>
      <c r="F9" s="513"/>
      <c r="G9" s="513"/>
      <c r="H9" s="513"/>
      <c r="I9" s="513"/>
      <c r="J9" s="513"/>
      <c r="K9" s="48"/>
    </row>
    <row r="10" spans="1:13" ht="59.65" customHeight="1" x14ac:dyDescent="0.35">
      <c r="B10" s="644" t="s">
        <v>45</v>
      </c>
      <c r="C10" s="645"/>
      <c r="D10" s="645"/>
      <c r="E10" s="645"/>
      <c r="F10" s="645"/>
      <c r="G10" s="645"/>
      <c r="H10" s="645"/>
      <c r="I10" s="645"/>
      <c r="J10" s="645"/>
      <c r="K10" s="646"/>
    </row>
    <row r="11" spans="1:13" ht="118.15" customHeight="1" x14ac:dyDescent="0.35">
      <c r="B11" s="644" t="s">
        <v>499</v>
      </c>
      <c r="C11" s="645"/>
      <c r="D11" s="645"/>
      <c r="E11" s="645"/>
      <c r="F11" s="645"/>
      <c r="G11" s="645"/>
      <c r="H11" s="645"/>
      <c r="I11" s="645"/>
      <c r="J11" s="645"/>
      <c r="K11" s="646"/>
    </row>
    <row r="12" spans="1:13" ht="32.5" customHeight="1" x14ac:dyDescent="0.35">
      <c r="B12" s="771" t="s">
        <v>514</v>
      </c>
      <c r="C12" s="772"/>
      <c r="D12" s="772"/>
      <c r="E12" s="772"/>
      <c r="F12" s="772"/>
      <c r="G12" s="772"/>
      <c r="H12" s="772"/>
      <c r="I12" s="772"/>
      <c r="J12" s="772"/>
      <c r="K12" s="773"/>
      <c r="M12" s="528"/>
    </row>
    <row r="13" spans="1:13" ht="16.149999999999999" customHeight="1" x14ac:dyDescent="0.35">
      <c r="B13" s="524"/>
      <c r="C13" s="525"/>
      <c r="D13" s="525"/>
      <c r="E13" s="525"/>
      <c r="F13" s="525"/>
      <c r="G13" s="525"/>
      <c r="H13" s="525"/>
      <c r="I13" s="525"/>
      <c r="J13" s="525"/>
      <c r="K13" s="526"/>
      <c r="M13" s="528"/>
    </row>
    <row r="14" spans="1:13" ht="16.149999999999999" customHeight="1" x14ac:dyDescent="0.35">
      <c r="B14" s="85"/>
      <c r="C14" s="513" t="s">
        <v>237</v>
      </c>
      <c r="D14" s="513"/>
      <c r="E14" s="513"/>
      <c r="F14" s="513"/>
      <c r="G14" s="513"/>
      <c r="H14" s="513"/>
      <c r="I14" s="513"/>
      <c r="J14" s="513"/>
      <c r="K14" s="48"/>
    </row>
    <row r="15" spans="1:13" ht="16.149999999999999" customHeight="1" x14ac:dyDescent="0.35">
      <c r="B15" s="85"/>
      <c r="C15" s="513"/>
      <c r="D15" s="513"/>
      <c r="E15" s="513"/>
      <c r="F15" s="513"/>
      <c r="G15" s="513"/>
      <c r="H15" s="513"/>
      <c r="I15" s="513"/>
      <c r="J15" s="513"/>
      <c r="K15" s="48"/>
    </row>
    <row r="16" spans="1:13" ht="16.149999999999999" customHeight="1" x14ac:dyDescent="0.35">
      <c r="B16" s="85"/>
      <c r="C16" s="529" t="s">
        <v>463</v>
      </c>
      <c r="D16" s="151"/>
      <c r="E16" s="151"/>
      <c r="F16" s="513"/>
      <c r="G16" s="513"/>
      <c r="H16" s="513"/>
      <c r="I16" s="513"/>
      <c r="J16" s="513"/>
      <c r="K16" s="48"/>
    </row>
    <row r="17" spans="2:13" ht="16.149999999999999" customHeight="1" x14ac:dyDescent="0.35">
      <c r="B17" s="84"/>
      <c r="C17" s="529"/>
      <c r="D17" s="151"/>
      <c r="E17" s="151"/>
      <c r="F17" s="513"/>
      <c r="G17" s="513"/>
      <c r="H17" s="513"/>
      <c r="I17" s="513"/>
      <c r="J17" s="513"/>
      <c r="K17" s="48"/>
      <c r="M17" s="530"/>
    </row>
    <row r="18" spans="2:13" s="532" customFormat="1" ht="46.9" customHeight="1" x14ac:dyDescent="0.35">
      <c r="B18" s="85"/>
      <c r="C18" s="676" t="s">
        <v>461</v>
      </c>
      <c r="D18" s="676"/>
      <c r="E18" s="676"/>
      <c r="F18" s="676"/>
      <c r="G18" s="676"/>
      <c r="H18" s="676"/>
      <c r="I18" s="676"/>
      <c r="J18" s="676"/>
      <c r="K18" s="531"/>
    </row>
    <row r="19" spans="2:13" s="532" customFormat="1" ht="16.149999999999999" customHeight="1" x14ac:dyDescent="0.35">
      <c r="B19" s="84"/>
      <c r="C19" s="26"/>
      <c r="D19" s="533"/>
      <c r="E19" s="529"/>
      <c r="F19" s="529"/>
      <c r="G19" s="529"/>
      <c r="H19" s="529"/>
      <c r="I19" s="529"/>
      <c r="J19" s="529"/>
      <c r="K19" s="531"/>
    </row>
    <row r="20" spans="2:13" s="532" customFormat="1" ht="52.5" customHeight="1" x14ac:dyDescent="0.35">
      <c r="B20" s="85"/>
      <c r="C20" s="676" t="s">
        <v>500</v>
      </c>
      <c r="D20" s="676"/>
      <c r="E20" s="676"/>
      <c r="F20" s="676"/>
      <c r="G20" s="676"/>
      <c r="H20" s="676"/>
      <c r="I20" s="676"/>
      <c r="J20" s="676"/>
      <c r="K20" s="531"/>
    </row>
    <row r="21" spans="2:13" ht="16.149999999999999" customHeight="1" x14ac:dyDescent="0.35">
      <c r="B21" s="85"/>
      <c r="C21" s="513"/>
      <c r="D21" s="513"/>
      <c r="E21" s="513"/>
      <c r="F21" s="513"/>
      <c r="G21" s="513"/>
      <c r="H21" s="513"/>
      <c r="I21" s="513"/>
      <c r="J21" s="513"/>
      <c r="K21" s="48"/>
    </row>
    <row r="22" spans="2:13" s="532" customFormat="1" ht="52.5" customHeight="1" x14ac:dyDescent="0.35">
      <c r="B22" s="85"/>
      <c r="C22" s="676" t="s">
        <v>515</v>
      </c>
      <c r="D22" s="676"/>
      <c r="E22" s="676"/>
      <c r="F22" s="676"/>
      <c r="G22" s="676"/>
      <c r="H22" s="676"/>
      <c r="I22" s="676"/>
      <c r="J22" s="676"/>
      <c r="K22" s="531"/>
    </row>
    <row r="23" spans="2:13" ht="16.149999999999999" customHeight="1" x14ac:dyDescent="0.35">
      <c r="B23" s="85"/>
      <c r="C23" s="513"/>
      <c r="D23" s="513"/>
      <c r="E23" s="513"/>
      <c r="F23" s="513"/>
      <c r="G23" s="513"/>
      <c r="H23" s="513"/>
      <c r="I23" s="513"/>
      <c r="J23" s="513"/>
      <c r="K23" s="48"/>
    </row>
    <row r="24" spans="2:13" s="532" customFormat="1" ht="61.9" customHeight="1" x14ac:dyDescent="0.35">
      <c r="B24" s="85"/>
      <c r="C24" s="676" t="s">
        <v>501</v>
      </c>
      <c r="D24" s="676"/>
      <c r="E24" s="676"/>
      <c r="F24" s="676"/>
      <c r="G24" s="676"/>
      <c r="H24" s="676"/>
      <c r="I24" s="676"/>
      <c r="J24" s="676"/>
      <c r="K24" s="531"/>
    </row>
    <row r="25" spans="2:13" ht="16.149999999999999" customHeight="1" x14ac:dyDescent="0.35">
      <c r="B25" s="85"/>
      <c r="C25" s="513"/>
      <c r="D25" s="513"/>
      <c r="E25" s="513"/>
      <c r="F25" s="513"/>
      <c r="G25" s="513"/>
      <c r="H25" s="513"/>
      <c r="I25" s="513"/>
      <c r="J25" s="513"/>
      <c r="K25" s="48"/>
    </row>
    <row r="26" spans="2:13" s="532" customFormat="1" ht="52.5" customHeight="1" x14ac:dyDescent="0.35">
      <c r="B26" s="85"/>
      <c r="C26" s="676" t="s">
        <v>462</v>
      </c>
      <c r="D26" s="676"/>
      <c r="E26" s="676"/>
      <c r="F26" s="676"/>
      <c r="G26" s="676"/>
      <c r="H26" s="676"/>
      <c r="I26" s="676"/>
      <c r="J26" s="676"/>
      <c r="K26" s="531"/>
    </row>
    <row r="27" spans="2:13" ht="16.149999999999999" customHeight="1" x14ac:dyDescent="0.35">
      <c r="B27" s="85"/>
      <c r="C27" s="513"/>
      <c r="D27" s="513"/>
      <c r="E27" s="513"/>
      <c r="F27" s="513"/>
      <c r="G27" s="513"/>
      <c r="H27" s="513"/>
      <c r="I27" s="513"/>
      <c r="J27" s="513"/>
      <c r="K27" s="48"/>
    </row>
    <row r="28" spans="2:13" ht="16.149999999999999" customHeight="1" x14ac:dyDescent="0.35">
      <c r="B28" s="85"/>
      <c r="C28" s="511" t="s">
        <v>502</v>
      </c>
      <c r="D28" s="513"/>
      <c r="E28" s="513"/>
      <c r="F28" s="513"/>
      <c r="G28" s="513"/>
      <c r="H28" s="513"/>
      <c r="I28" s="513"/>
      <c r="J28" s="513"/>
      <c r="K28" s="48"/>
      <c r="M28" s="528"/>
    </row>
    <row r="29" spans="2:13" ht="16.149999999999999" customHeight="1" x14ac:dyDescent="0.35">
      <c r="B29" s="84"/>
      <c r="C29" s="513"/>
      <c r="D29" s="513"/>
      <c r="E29" s="513"/>
      <c r="F29" s="513"/>
      <c r="G29" s="513"/>
      <c r="H29" s="513"/>
      <c r="I29" s="513"/>
      <c r="J29" s="513"/>
      <c r="K29" s="48"/>
    </row>
    <row r="30" spans="2:13" s="532" customFormat="1" ht="16.149999999999999" customHeight="1" x14ac:dyDescent="0.35">
      <c r="B30" s="85" t="s">
        <v>460</v>
      </c>
      <c r="C30" s="513"/>
      <c r="D30" s="513"/>
      <c r="E30" s="513"/>
      <c r="F30" s="513"/>
      <c r="G30" s="529"/>
      <c r="H30" s="529"/>
      <c r="I30" s="529"/>
      <c r="J30" s="529"/>
      <c r="K30" s="531"/>
      <c r="L30" s="534"/>
    </row>
    <row r="31" spans="2:13" s="532" customFormat="1" ht="16.149999999999999" customHeight="1" x14ac:dyDescent="0.35">
      <c r="B31" s="85"/>
      <c r="C31" s="513"/>
      <c r="D31" s="513"/>
      <c r="E31" s="513"/>
      <c r="F31" s="513"/>
      <c r="G31" s="529"/>
      <c r="H31" s="529"/>
      <c r="I31" s="529"/>
      <c r="J31" s="529"/>
      <c r="K31" s="531"/>
      <c r="L31" s="534"/>
    </row>
    <row r="32" spans="2:13" s="532" customFormat="1" ht="58.5" customHeight="1" x14ac:dyDescent="0.35">
      <c r="B32" s="535" t="s">
        <v>48</v>
      </c>
      <c r="C32" s="26"/>
      <c r="D32" s="533"/>
      <c r="E32" s="769"/>
      <c r="F32" s="769"/>
      <c r="G32" s="769"/>
      <c r="H32" s="769"/>
      <c r="I32" s="769"/>
      <c r="J32" s="769"/>
      <c r="K32" s="531"/>
      <c r="L32" s="536"/>
    </row>
    <row r="33" spans="2:12" s="532" customFormat="1" ht="16.149999999999999" customHeight="1" x14ac:dyDescent="0.35">
      <c r="B33" s="537"/>
      <c r="C33" s="529"/>
      <c r="D33" s="529"/>
      <c r="E33" s="529"/>
      <c r="F33" s="529"/>
      <c r="G33" s="529"/>
      <c r="H33" s="529"/>
      <c r="I33" s="529"/>
      <c r="J33" s="529"/>
      <c r="K33" s="531"/>
      <c r="L33" s="536"/>
    </row>
    <row r="34" spans="2:12" s="541" customFormat="1" ht="68.25" customHeight="1" x14ac:dyDescent="0.35">
      <c r="B34" s="535" t="s">
        <v>49</v>
      </c>
      <c r="C34" s="538"/>
      <c r="D34" s="538"/>
      <c r="E34" s="769"/>
      <c r="F34" s="769"/>
      <c r="G34" s="769"/>
      <c r="H34" s="769"/>
      <c r="I34" s="769"/>
      <c r="J34" s="769"/>
      <c r="K34" s="539"/>
      <c r="L34" s="540"/>
    </row>
    <row r="35" spans="2:12" ht="16.149999999999999" customHeight="1" x14ac:dyDescent="0.35">
      <c r="B35" s="84"/>
      <c r="C35" s="513"/>
      <c r="D35" s="513"/>
      <c r="E35" s="513"/>
      <c r="F35" s="513"/>
      <c r="G35" s="513"/>
      <c r="H35" s="513"/>
      <c r="I35" s="513"/>
      <c r="J35" s="513"/>
      <c r="K35" s="48"/>
      <c r="L35" s="22"/>
    </row>
    <row r="36" spans="2:12" ht="16.149999999999999" customHeight="1" x14ac:dyDescent="0.35">
      <c r="B36" s="84"/>
      <c r="C36" s="513"/>
      <c r="D36" s="513"/>
      <c r="E36" s="513"/>
      <c r="F36" s="513"/>
      <c r="G36" s="513"/>
      <c r="H36" s="513"/>
      <c r="I36" s="513"/>
      <c r="J36" s="513"/>
      <c r="K36" s="48"/>
      <c r="L36" s="22"/>
    </row>
    <row r="37" spans="2:12" ht="30.75" customHeight="1" x14ac:dyDescent="0.35">
      <c r="B37" s="84" t="s">
        <v>42</v>
      </c>
      <c r="C37" s="513"/>
      <c r="D37" s="774"/>
      <c r="E37" s="774"/>
      <c r="F37" s="774"/>
      <c r="G37" s="513"/>
      <c r="H37" s="513" t="s">
        <v>44</v>
      </c>
      <c r="I37" s="775"/>
      <c r="J37" s="775"/>
      <c r="K37" s="48"/>
      <c r="L37" s="22"/>
    </row>
    <row r="38" spans="2:12" ht="16.149999999999999" customHeight="1" x14ac:dyDescent="0.35">
      <c r="B38" s="84"/>
      <c r="C38" s="513"/>
      <c r="D38" s="513"/>
      <c r="E38" s="513"/>
      <c r="F38" s="513"/>
      <c r="G38" s="513"/>
      <c r="H38" s="513"/>
      <c r="I38" s="513"/>
      <c r="J38" s="513"/>
      <c r="K38" s="48"/>
      <c r="L38" s="22"/>
    </row>
    <row r="39" spans="2:12" ht="30" customHeight="1" x14ac:dyDescent="0.35">
      <c r="B39" s="84" t="s">
        <v>41</v>
      </c>
      <c r="C39" s="513"/>
      <c r="D39" s="774"/>
      <c r="E39" s="774"/>
      <c r="F39" s="774"/>
      <c r="G39" s="774"/>
      <c r="H39" s="774"/>
      <c r="I39" s="774"/>
      <c r="J39" s="774"/>
      <c r="K39" s="48"/>
      <c r="L39" s="22"/>
    </row>
    <row r="40" spans="2:12" ht="16.149999999999999" customHeight="1" x14ac:dyDescent="0.35">
      <c r="B40" s="84"/>
      <c r="C40" s="513"/>
      <c r="D40" s="513"/>
      <c r="E40" s="513"/>
      <c r="F40" s="513"/>
      <c r="G40" s="513"/>
      <c r="H40" s="513"/>
      <c r="I40" s="513"/>
      <c r="J40" s="513"/>
      <c r="K40" s="48"/>
      <c r="L40" s="22"/>
    </row>
    <row r="41" spans="2:12" ht="16.149999999999999" customHeight="1" x14ac:dyDescent="0.35">
      <c r="B41" s="84"/>
      <c r="C41" s="513"/>
      <c r="D41" s="513"/>
      <c r="E41" s="513"/>
      <c r="F41" s="513"/>
      <c r="G41" s="513"/>
      <c r="H41" s="513"/>
      <c r="I41" s="513"/>
      <c r="J41" s="513"/>
      <c r="K41" s="48"/>
      <c r="L41" s="22"/>
    </row>
    <row r="42" spans="2:12" ht="30" customHeight="1" x14ac:dyDescent="0.35">
      <c r="B42" s="84" t="s">
        <v>43</v>
      </c>
      <c r="C42" s="513"/>
      <c r="D42" s="774"/>
      <c r="E42" s="774"/>
      <c r="F42" s="774"/>
      <c r="G42" s="774"/>
      <c r="H42" s="774"/>
      <c r="I42" s="774"/>
      <c r="J42" s="774"/>
      <c r="K42" s="48"/>
      <c r="L42" s="22"/>
    </row>
    <row r="43" spans="2:12" ht="26.25" customHeight="1" x14ac:dyDescent="0.35">
      <c r="B43" s="84"/>
      <c r="C43" s="513"/>
      <c r="D43" s="513"/>
      <c r="E43" s="513"/>
      <c r="F43" s="513"/>
      <c r="G43" s="513"/>
      <c r="H43" s="513"/>
      <c r="I43" s="513"/>
      <c r="J43" s="513"/>
      <c r="K43" s="48"/>
      <c r="L43" s="22"/>
    </row>
    <row r="44" spans="2:12" ht="16.149999999999999" customHeight="1" x14ac:dyDescent="0.35">
      <c r="B44" s="84" t="s">
        <v>47</v>
      </c>
      <c r="C44" s="513"/>
      <c r="D44" s="513"/>
      <c r="E44" s="513"/>
      <c r="F44" s="513"/>
      <c r="G44" s="513"/>
      <c r="H44" s="513"/>
      <c r="I44" s="513"/>
      <c r="J44" s="513"/>
      <c r="K44" s="48"/>
      <c r="L44" s="22"/>
    </row>
    <row r="45" spans="2:12" ht="30" customHeight="1" x14ac:dyDescent="0.35">
      <c r="B45" s="84"/>
      <c r="C45" s="513"/>
      <c r="D45" s="774"/>
      <c r="E45" s="774"/>
      <c r="F45" s="774"/>
      <c r="G45" s="774"/>
      <c r="H45" s="774"/>
      <c r="I45" s="774"/>
      <c r="J45" s="774"/>
      <c r="K45" s="48"/>
      <c r="L45" s="22"/>
    </row>
    <row r="46" spans="2:12" ht="27" customHeight="1" x14ac:dyDescent="0.35">
      <c r="B46" s="84"/>
      <c r="C46" s="513"/>
      <c r="D46" s="513"/>
      <c r="E46" s="513"/>
      <c r="F46" s="513"/>
      <c r="G46" s="513"/>
      <c r="H46" s="513"/>
      <c r="I46" s="513"/>
      <c r="J46" s="513"/>
      <c r="K46" s="48"/>
      <c r="L46" s="22"/>
    </row>
    <row r="47" spans="2:12" ht="16.149999999999999" customHeight="1" x14ac:dyDescent="0.35">
      <c r="B47" s="84"/>
      <c r="C47" s="513"/>
      <c r="D47" s="513"/>
      <c r="E47" s="513"/>
      <c r="F47" s="513"/>
      <c r="G47" s="513"/>
      <c r="H47" s="513"/>
      <c r="I47" s="513"/>
      <c r="J47" s="513"/>
      <c r="K47" s="48"/>
      <c r="L47" s="22"/>
    </row>
    <row r="48" spans="2:12" ht="30" customHeight="1" x14ac:dyDescent="0.35">
      <c r="B48" s="84" t="s">
        <v>41</v>
      </c>
      <c r="C48" s="513"/>
      <c r="D48" s="774"/>
      <c r="E48" s="774"/>
      <c r="F48" s="774"/>
      <c r="G48" s="774"/>
      <c r="H48" s="774"/>
      <c r="I48" s="774"/>
      <c r="J48" s="774"/>
      <c r="K48" s="48"/>
      <c r="L48" s="22"/>
    </row>
    <row r="49" spans="2:12" ht="16.149999999999999" customHeight="1" x14ac:dyDescent="0.35">
      <c r="B49" s="84"/>
      <c r="C49" s="513"/>
      <c r="D49" s="513"/>
      <c r="E49" s="513"/>
      <c r="F49" s="513"/>
      <c r="G49" s="513"/>
      <c r="H49" s="513"/>
      <c r="I49" s="513"/>
      <c r="J49" s="513"/>
      <c r="K49" s="48"/>
      <c r="L49" s="22"/>
    </row>
    <row r="50" spans="2:12" ht="16.149999999999999" customHeight="1" x14ac:dyDescent="0.35">
      <c r="B50" s="84"/>
      <c r="C50" s="513"/>
      <c r="D50" s="513"/>
      <c r="E50" s="513"/>
      <c r="F50" s="513"/>
      <c r="G50" s="513"/>
      <c r="H50" s="513"/>
      <c r="I50" s="513"/>
      <c r="J50" s="513"/>
      <c r="K50" s="48"/>
      <c r="L50" s="22"/>
    </row>
    <row r="51" spans="2:12" ht="30" customHeight="1" x14ac:dyDescent="0.35">
      <c r="B51" s="84" t="s">
        <v>43</v>
      </c>
      <c r="C51" s="513"/>
      <c r="D51" s="774"/>
      <c r="E51" s="774"/>
      <c r="F51" s="774"/>
      <c r="G51" s="774"/>
      <c r="H51" s="774"/>
      <c r="I51" s="774"/>
      <c r="J51" s="774"/>
      <c r="K51" s="48"/>
      <c r="L51" s="22"/>
    </row>
    <row r="52" spans="2:12" ht="25.5" customHeight="1" x14ac:dyDescent="0.35">
      <c r="B52" s="84"/>
      <c r="C52" s="513"/>
      <c r="D52" s="513"/>
      <c r="E52" s="513"/>
      <c r="F52" s="513"/>
      <c r="G52" s="513"/>
      <c r="H52" s="513"/>
      <c r="I52" s="513"/>
      <c r="J52" s="513"/>
      <c r="K52" s="48"/>
      <c r="L52" s="22"/>
    </row>
    <row r="53" spans="2:12" ht="16.149999999999999" customHeight="1" x14ac:dyDescent="0.35">
      <c r="B53" s="84" t="s">
        <v>47</v>
      </c>
      <c r="C53" s="513"/>
      <c r="D53" s="513"/>
      <c r="E53" s="513"/>
      <c r="F53" s="513"/>
      <c r="G53" s="513"/>
      <c r="H53" s="513"/>
      <c r="I53" s="513"/>
      <c r="J53" s="513"/>
      <c r="K53" s="48"/>
      <c r="L53" s="22"/>
    </row>
    <row r="54" spans="2:12" ht="30" customHeight="1" x14ac:dyDescent="0.35">
      <c r="B54" s="84"/>
      <c r="C54" s="513"/>
      <c r="D54" s="774"/>
      <c r="E54" s="774"/>
      <c r="F54" s="774"/>
      <c r="G54" s="774"/>
      <c r="H54" s="774"/>
      <c r="I54" s="774"/>
      <c r="J54" s="774"/>
      <c r="K54" s="48"/>
      <c r="L54" s="22"/>
    </row>
    <row r="55" spans="2:12" ht="16.149999999999999" customHeight="1" x14ac:dyDescent="0.35">
      <c r="B55" s="87"/>
      <c r="C55" s="514"/>
      <c r="D55" s="514"/>
      <c r="E55" s="514"/>
      <c r="F55" s="514"/>
      <c r="G55" s="514"/>
      <c r="H55" s="514"/>
      <c r="I55" s="514"/>
      <c r="J55" s="514"/>
      <c r="K55" s="88"/>
      <c r="L55" s="22"/>
    </row>
    <row r="56" spans="2:12" ht="16.149999999999999" customHeight="1" x14ac:dyDescent="0.35">
      <c r="B56" s="22"/>
      <c r="C56" s="22"/>
      <c r="D56" s="22"/>
      <c r="E56" s="22"/>
      <c r="F56" s="22"/>
      <c r="G56" s="22"/>
      <c r="H56" s="22"/>
      <c r="I56" s="22"/>
      <c r="J56" s="22"/>
      <c r="K56" s="22"/>
      <c r="L56" s="22"/>
    </row>
  </sheetData>
  <sheetProtection sheet="1" selectLockedCells="1"/>
  <mergeCells count="20">
    <mergeCell ref="D51:J51"/>
    <mergeCell ref="D54:J54"/>
    <mergeCell ref="D37:F37"/>
    <mergeCell ref="I37:J37"/>
    <mergeCell ref="D39:J39"/>
    <mergeCell ref="D42:J42"/>
    <mergeCell ref="D45:J45"/>
    <mergeCell ref="D48:J48"/>
    <mergeCell ref="E34:J34"/>
    <mergeCell ref="I1:K1"/>
    <mergeCell ref="I3:K3"/>
    <mergeCell ref="B10:K10"/>
    <mergeCell ref="B11:K11"/>
    <mergeCell ref="B12:K12"/>
    <mergeCell ref="C18:J18"/>
    <mergeCell ref="C20:J20"/>
    <mergeCell ref="C22:J22"/>
    <mergeCell ref="C24:J24"/>
    <mergeCell ref="C26:J26"/>
    <mergeCell ref="E32:J32"/>
  </mergeCells>
  <hyperlinks>
    <hyperlink ref="I3:K3" location="'Aloita tästä'!A1" display="PALAA TÄSTÄ KANSISIVULLE" xr:uid="{BABD5462-5584-4020-BF7E-84F0ACE40814}"/>
    <hyperlink ref="C24" r:id="rId1" location="d1e9516-1-1" display="d1e9516-1-1" xr:uid="{A90EA93E-CA7B-47F8-B792-F44AD9A3CC6E}"/>
  </hyperlinks>
  <pageMargins left="0.39370078740157483" right="0.39370078740157483" top="0.78740157480314965" bottom="0.78740157480314965" header="0.39370078740157483" footer="0.31496062992125984"/>
  <pageSetup paperSize="9" orientation="landscape" r:id="rId2"/>
  <headerFooter>
    <oddHeader>&amp;L&amp;A&amp;R&amp;P(&amp;N)</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69985" r:id="rId5" name="Check Box 1">
              <controlPr defaultSize="0" autoFill="0" autoLine="0" autoPict="0">
                <anchor moveWithCells="1">
                  <from>
                    <xdr:col>1</xdr:col>
                    <xdr:colOff>241300</xdr:colOff>
                    <xdr:row>12</xdr:row>
                    <xdr:rowOff>184150</xdr:rowOff>
                  </from>
                  <to>
                    <xdr:col>1</xdr:col>
                    <xdr:colOff>514350</xdr:colOff>
                    <xdr:row>13</xdr:row>
                    <xdr:rowOff>184150</xdr:rowOff>
                  </to>
                </anchor>
              </controlPr>
            </control>
          </mc:Choice>
        </mc:AlternateContent>
        <mc:AlternateContent xmlns:mc="http://schemas.openxmlformats.org/markup-compatibility/2006">
          <mc:Choice Requires="x14">
            <control shapeId="169986" r:id="rId6" name="Check Box 2">
              <controlPr defaultSize="0" autoFill="0" autoLine="0" autoPict="0">
                <anchor moveWithCells="1">
                  <from>
                    <xdr:col>1</xdr:col>
                    <xdr:colOff>304800</xdr:colOff>
                    <xdr:row>26</xdr:row>
                    <xdr:rowOff>171450</xdr:rowOff>
                  </from>
                  <to>
                    <xdr:col>1</xdr:col>
                    <xdr:colOff>609600</xdr:colOff>
                    <xdr:row>27</xdr:row>
                    <xdr:rowOff>190500</xdr:rowOff>
                  </to>
                </anchor>
              </controlPr>
            </control>
          </mc:Choice>
        </mc:AlternateContent>
        <mc:AlternateContent xmlns:mc="http://schemas.openxmlformats.org/markup-compatibility/2006">
          <mc:Choice Requires="x14">
            <control shapeId="169987" r:id="rId7" name="Check Box 3">
              <controlPr defaultSize="0" autoFill="0" autoLine="0" autoPict="0">
                <anchor moveWithCells="1">
                  <from>
                    <xdr:col>1</xdr:col>
                    <xdr:colOff>279400</xdr:colOff>
                    <xdr:row>14</xdr:row>
                    <xdr:rowOff>184150</xdr:rowOff>
                  </from>
                  <to>
                    <xdr:col>1</xdr:col>
                    <xdr:colOff>565150</xdr:colOff>
                    <xdr:row>15</xdr:row>
                    <xdr:rowOff>190500</xdr:rowOff>
                  </to>
                </anchor>
              </controlPr>
            </control>
          </mc:Choice>
        </mc:AlternateContent>
        <mc:AlternateContent xmlns:mc="http://schemas.openxmlformats.org/markup-compatibility/2006">
          <mc:Choice Requires="x14">
            <control shapeId="169988" r:id="rId8" name="Check Box 4">
              <controlPr defaultSize="0" autoFill="0" autoLine="0" autoPict="0">
                <anchor moveWithCells="1">
                  <from>
                    <xdr:col>1</xdr:col>
                    <xdr:colOff>266700</xdr:colOff>
                    <xdr:row>17</xdr:row>
                    <xdr:rowOff>12700</xdr:rowOff>
                  </from>
                  <to>
                    <xdr:col>1</xdr:col>
                    <xdr:colOff>552450</xdr:colOff>
                    <xdr:row>17</xdr:row>
                    <xdr:rowOff>209550</xdr:rowOff>
                  </to>
                </anchor>
              </controlPr>
            </control>
          </mc:Choice>
        </mc:AlternateContent>
        <mc:AlternateContent xmlns:mc="http://schemas.openxmlformats.org/markup-compatibility/2006">
          <mc:Choice Requires="x14">
            <control shapeId="169989" r:id="rId9" name="Check Box 5">
              <controlPr defaultSize="0" autoFill="0" autoLine="0" autoPict="0">
                <anchor moveWithCells="1">
                  <from>
                    <xdr:col>1</xdr:col>
                    <xdr:colOff>285750</xdr:colOff>
                    <xdr:row>24</xdr:row>
                    <xdr:rowOff>171450</xdr:rowOff>
                  </from>
                  <to>
                    <xdr:col>1</xdr:col>
                    <xdr:colOff>571500</xdr:colOff>
                    <xdr:row>25</xdr:row>
                    <xdr:rowOff>171450</xdr:rowOff>
                  </to>
                </anchor>
              </controlPr>
            </control>
          </mc:Choice>
        </mc:AlternateContent>
        <mc:AlternateContent xmlns:mc="http://schemas.openxmlformats.org/markup-compatibility/2006">
          <mc:Choice Requires="x14">
            <control shapeId="169990" r:id="rId10" name="Check Box 6">
              <controlPr defaultSize="0" autoFill="0" autoLine="0" autoPict="0">
                <anchor moveWithCells="1">
                  <from>
                    <xdr:col>1</xdr:col>
                    <xdr:colOff>285750</xdr:colOff>
                    <xdr:row>19</xdr:row>
                    <xdr:rowOff>12700</xdr:rowOff>
                  </from>
                  <to>
                    <xdr:col>1</xdr:col>
                    <xdr:colOff>584200</xdr:colOff>
                    <xdr:row>19</xdr:row>
                    <xdr:rowOff>241300</xdr:rowOff>
                  </to>
                </anchor>
              </controlPr>
            </control>
          </mc:Choice>
        </mc:AlternateContent>
        <mc:AlternateContent xmlns:mc="http://schemas.openxmlformats.org/markup-compatibility/2006">
          <mc:Choice Requires="x14">
            <control shapeId="169991" r:id="rId11" name="Check Box 7">
              <controlPr defaultSize="0" autoFill="0" autoLine="0" autoPict="0">
                <anchor moveWithCells="1">
                  <from>
                    <xdr:col>1</xdr:col>
                    <xdr:colOff>285750</xdr:colOff>
                    <xdr:row>21</xdr:row>
                    <xdr:rowOff>12700</xdr:rowOff>
                  </from>
                  <to>
                    <xdr:col>1</xdr:col>
                    <xdr:colOff>590550</xdr:colOff>
                    <xdr:row>21</xdr:row>
                    <xdr:rowOff>209550</xdr:rowOff>
                  </to>
                </anchor>
              </controlPr>
            </control>
          </mc:Choice>
        </mc:AlternateContent>
        <mc:AlternateContent xmlns:mc="http://schemas.openxmlformats.org/markup-compatibility/2006">
          <mc:Choice Requires="x14">
            <control shapeId="169992" r:id="rId12" name="Check Box 8">
              <controlPr defaultSize="0" autoFill="0" autoLine="0" autoPict="0">
                <anchor moveWithCells="1">
                  <from>
                    <xdr:col>1</xdr:col>
                    <xdr:colOff>298450</xdr:colOff>
                    <xdr:row>23</xdr:row>
                    <xdr:rowOff>12700</xdr:rowOff>
                  </from>
                  <to>
                    <xdr:col>1</xdr:col>
                    <xdr:colOff>590550</xdr:colOff>
                    <xdr:row>23</xdr:row>
                    <xdr:rowOff>222250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Z137"/>
  <sheetViews>
    <sheetView showGridLines="0" zoomScaleNormal="100" workbookViewId="0">
      <selection activeCell="M2" sqref="M2:O2"/>
    </sheetView>
  </sheetViews>
  <sheetFormatPr defaultColWidth="9.23046875" defaultRowHeight="16.149999999999999" customHeight="1" x14ac:dyDescent="0.35"/>
  <cols>
    <col min="1" max="1" width="3.765625" style="19" customWidth="1"/>
    <col min="2" max="2" width="10.765625" style="19" customWidth="1"/>
    <col min="3" max="3" width="13.23046875" style="19" customWidth="1"/>
    <col min="4" max="4" width="6.765625" style="19" customWidth="1"/>
    <col min="5" max="5" width="4.765625" style="19" customWidth="1"/>
    <col min="6" max="6" width="7.23046875" style="19" customWidth="1"/>
    <col min="7" max="7" width="9.23046875" style="19"/>
    <col min="8" max="8" width="8.765625" style="19" customWidth="1"/>
    <col min="9" max="9" width="10.765625" style="19" customWidth="1"/>
    <col min="10" max="11" width="3.53515625" style="19" customWidth="1"/>
    <col min="12" max="12" width="1.23046875" style="19" customWidth="1"/>
    <col min="13" max="17" width="9.23046875" style="19"/>
    <col min="18" max="18" width="15.765625" style="19" customWidth="1"/>
    <col min="19" max="16384" width="9.23046875" style="19"/>
  </cols>
  <sheetData>
    <row r="1" spans="1:18" ht="86.25" customHeight="1" x14ac:dyDescent="0.35">
      <c r="A1" s="8" t="s">
        <v>303</v>
      </c>
      <c r="B1" s="22"/>
      <c r="C1" s="22"/>
      <c r="D1" s="22"/>
      <c r="E1" s="22"/>
      <c r="F1" s="22"/>
      <c r="G1" s="22"/>
      <c r="H1" s="22"/>
      <c r="I1" s="22"/>
      <c r="J1" s="22"/>
      <c r="K1" s="22"/>
    </row>
    <row r="2" spans="1:18" ht="21" customHeight="1" x14ac:dyDescent="0.4">
      <c r="B2" s="578" t="s">
        <v>300</v>
      </c>
      <c r="C2" s="579"/>
      <c r="D2" s="579"/>
      <c r="E2" s="579"/>
      <c r="F2" s="579"/>
      <c r="G2" s="579"/>
      <c r="H2" s="579"/>
      <c r="I2" s="579"/>
      <c r="J2" s="580"/>
      <c r="M2" s="565" t="s">
        <v>73</v>
      </c>
      <c r="N2" s="566"/>
      <c r="O2" s="567"/>
    </row>
    <row r="3" spans="1:18" ht="16.149999999999999" customHeight="1" x14ac:dyDescent="0.35">
      <c r="B3" s="581" t="s">
        <v>69</v>
      </c>
      <c r="C3" s="582"/>
      <c r="D3" s="582"/>
      <c r="E3" s="582"/>
      <c r="F3" s="582"/>
      <c r="G3" s="582"/>
      <c r="H3" s="582"/>
      <c r="I3" s="582"/>
      <c r="J3" s="583"/>
    </row>
    <row r="4" spans="1:18" ht="16.149999999999999" customHeight="1" x14ac:dyDescent="0.35">
      <c r="B4" s="581" t="s">
        <v>498</v>
      </c>
      <c r="C4" s="582"/>
      <c r="D4" s="582"/>
      <c r="E4" s="582"/>
      <c r="F4" s="582"/>
      <c r="G4" s="582"/>
      <c r="H4" s="582"/>
      <c r="I4" s="582"/>
      <c r="J4" s="583"/>
      <c r="M4" s="20"/>
    </row>
    <row r="5" spans="1:18" ht="16.149999999999999" customHeight="1" x14ac:dyDescent="0.35">
      <c r="B5" s="229"/>
      <c r="C5" s="230"/>
      <c r="D5" s="231"/>
      <c r="E5" s="231"/>
      <c r="F5" s="231"/>
      <c r="G5" s="231"/>
      <c r="H5" s="232"/>
      <c r="I5" s="232"/>
      <c r="J5" s="233"/>
    </row>
    <row r="6" spans="1:18" ht="16.149999999999999" customHeight="1" x14ac:dyDescent="0.35">
      <c r="B6" s="17" t="s">
        <v>0</v>
      </c>
      <c r="C6" s="18"/>
      <c r="D6" s="571"/>
      <c r="E6" s="571"/>
      <c r="F6" s="18" t="s">
        <v>129</v>
      </c>
      <c r="G6" s="18"/>
      <c r="H6" s="18"/>
      <c r="I6" s="23"/>
      <c r="J6" s="24"/>
    </row>
    <row r="7" spans="1:18" ht="16.149999999999999" customHeight="1" x14ac:dyDescent="0.35">
      <c r="B7" s="25"/>
      <c r="C7" s="26"/>
      <c r="D7" s="26"/>
      <c r="E7" s="26"/>
      <c r="F7" s="26"/>
      <c r="G7" s="26"/>
      <c r="H7" s="26"/>
      <c r="I7" s="26"/>
      <c r="J7" s="27"/>
    </row>
    <row r="8" spans="1:18" ht="16.149999999999999" customHeight="1" x14ac:dyDescent="0.35">
      <c r="B8" s="25"/>
      <c r="C8" s="26"/>
      <c r="D8" s="26"/>
      <c r="E8" s="26"/>
      <c r="F8" s="26"/>
      <c r="G8" s="26"/>
      <c r="H8" s="26"/>
      <c r="I8" s="26"/>
      <c r="J8" s="27"/>
    </row>
    <row r="9" spans="1:18" ht="16.149999999999999" customHeight="1" x14ac:dyDescent="0.35">
      <c r="B9" s="568" t="s">
        <v>4</v>
      </c>
      <c r="C9" s="569"/>
      <c r="D9" s="569"/>
      <c r="E9" s="569"/>
      <c r="F9" s="569"/>
      <c r="G9" s="569"/>
      <c r="H9" s="569"/>
      <c r="I9" s="569"/>
      <c r="J9" s="570"/>
      <c r="L9" s="592" t="s">
        <v>422</v>
      </c>
      <c r="M9" s="592"/>
      <c r="N9" s="592"/>
      <c r="O9" s="592"/>
      <c r="P9" s="592"/>
      <c r="Q9" s="592"/>
      <c r="R9" s="592"/>
    </row>
    <row r="10" spans="1:18" ht="16.149999999999999" customHeight="1" x14ac:dyDescent="0.35">
      <c r="B10" s="29"/>
      <c r="C10" s="30"/>
      <c r="D10" s="30"/>
      <c r="E10" s="30"/>
      <c r="F10" s="30"/>
      <c r="G10" s="30"/>
      <c r="H10" s="30"/>
      <c r="I10" s="30"/>
      <c r="J10" s="31"/>
      <c r="L10" s="592"/>
      <c r="M10" s="592"/>
      <c r="N10" s="592"/>
      <c r="O10" s="592"/>
      <c r="P10" s="592"/>
      <c r="Q10" s="592"/>
      <c r="R10" s="592"/>
    </row>
    <row r="11" spans="1:18" ht="16.149999999999999" customHeight="1" x14ac:dyDescent="0.35">
      <c r="B11" s="572" t="s">
        <v>138</v>
      </c>
      <c r="C11" s="573"/>
      <c r="D11" s="573"/>
      <c r="E11" s="573"/>
      <c r="F11" s="573"/>
      <c r="G11" s="573"/>
      <c r="H11" s="573"/>
      <c r="I11" s="573"/>
      <c r="J11" s="574"/>
      <c r="L11" s="592"/>
      <c r="M11" s="592"/>
      <c r="N11" s="592"/>
      <c r="O11" s="592"/>
      <c r="P11" s="592"/>
      <c r="Q11" s="592"/>
      <c r="R11" s="592"/>
    </row>
    <row r="12" spans="1:18" ht="16.149999999999999" customHeight="1" x14ac:dyDescent="0.35">
      <c r="B12" s="33"/>
      <c r="C12" s="34"/>
      <c r="D12" s="34"/>
      <c r="E12" s="34"/>
      <c r="F12" s="34"/>
      <c r="G12" s="34"/>
      <c r="H12" s="34"/>
      <c r="I12" s="34"/>
      <c r="J12" s="35"/>
      <c r="L12" s="592"/>
      <c r="M12" s="592"/>
      <c r="N12" s="592"/>
      <c r="O12" s="592"/>
      <c r="P12" s="592"/>
      <c r="Q12" s="592"/>
      <c r="R12" s="592"/>
    </row>
    <row r="13" spans="1:18" ht="16.149999999999999" customHeight="1" x14ac:dyDescent="0.35">
      <c r="B13" s="36" t="s">
        <v>2</v>
      </c>
      <c r="C13" s="34"/>
      <c r="D13" s="34"/>
      <c r="E13" s="37" t="s">
        <v>3</v>
      </c>
      <c r="F13" s="34"/>
      <c r="G13" s="34"/>
      <c r="H13" s="34"/>
      <c r="I13" s="34"/>
      <c r="J13" s="35"/>
    </row>
    <row r="14" spans="1:18" ht="16.149999999999999" customHeight="1" x14ac:dyDescent="0.35">
      <c r="B14" s="36"/>
      <c r="C14" s="34"/>
      <c r="D14" s="34"/>
      <c r="E14" s="37"/>
      <c r="F14" s="34"/>
      <c r="G14" s="34"/>
      <c r="H14" s="34"/>
      <c r="I14" s="34"/>
      <c r="J14" s="35"/>
    </row>
    <row r="15" spans="1:18" ht="16.149999999999999" customHeight="1" x14ac:dyDescent="0.35">
      <c r="B15" s="36" t="s">
        <v>376</v>
      </c>
      <c r="C15" s="37"/>
      <c r="D15" s="34"/>
      <c r="E15" s="34"/>
      <c r="F15" s="34"/>
      <c r="G15" s="34"/>
      <c r="H15" s="34"/>
      <c r="I15" s="34"/>
      <c r="J15" s="35"/>
    </row>
    <row r="16" spans="1:18" ht="16.149999999999999" customHeight="1" x14ac:dyDescent="0.35">
      <c r="B16" s="36"/>
      <c r="C16" s="37"/>
      <c r="D16" s="34"/>
      <c r="E16" s="34"/>
      <c r="F16" s="34"/>
      <c r="G16" s="34"/>
      <c r="H16" s="34"/>
      <c r="I16" s="34"/>
      <c r="J16" s="35"/>
    </row>
    <row r="17" spans="2:18" ht="16.149999999999999" customHeight="1" x14ac:dyDescent="0.35">
      <c r="B17" s="36" t="s">
        <v>377</v>
      </c>
      <c r="C17" s="37"/>
      <c r="D17" s="34"/>
      <c r="E17" s="575"/>
      <c r="F17" s="576"/>
      <c r="G17" s="576"/>
      <c r="H17" s="576"/>
      <c r="I17" s="577"/>
      <c r="J17" s="38"/>
    </row>
    <row r="18" spans="2:18" ht="16.149999999999999" customHeight="1" x14ac:dyDescent="0.35">
      <c r="B18" s="36" t="s">
        <v>135</v>
      </c>
      <c r="C18" s="37"/>
      <c r="D18" s="34"/>
      <c r="E18" s="587"/>
      <c r="F18" s="588"/>
      <c r="G18" s="588"/>
      <c r="H18" s="588"/>
      <c r="I18" s="589"/>
      <c r="J18" s="38"/>
    </row>
    <row r="19" spans="2:18" ht="16.149999999999999" customHeight="1" x14ac:dyDescent="0.35">
      <c r="B19" s="36" t="s">
        <v>6</v>
      </c>
      <c r="C19" s="37"/>
      <c r="D19" s="34"/>
      <c r="E19" s="584"/>
      <c r="F19" s="585"/>
      <c r="G19" s="585"/>
      <c r="H19" s="585"/>
      <c r="I19" s="586"/>
      <c r="J19" s="35"/>
    </row>
    <row r="20" spans="2:18" ht="16.149999999999999" customHeight="1" x14ac:dyDescent="0.35">
      <c r="B20" s="36"/>
      <c r="C20" s="37"/>
      <c r="D20" s="34"/>
      <c r="E20" s="39"/>
      <c r="F20" s="34"/>
      <c r="G20" s="34"/>
      <c r="H20" s="34"/>
      <c r="I20" s="34"/>
      <c r="J20" s="35"/>
    </row>
    <row r="21" spans="2:18" ht="16.149999999999999" customHeight="1" x14ac:dyDescent="0.35">
      <c r="B21" s="36" t="s">
        <v>377</v>
      </c>
      <c r="C21" s="37"/>
      <c r="D21" s="34"/>
      <c r="E21" s="591"/>
      <c r="F21" s="591"/>
      <c r="G21" s="591"/>
      <c r="H21" s="591"/>
      <c r="I21" s="591"/>
      <c r="J21" s="35"/>
    </row>
    <row r="22" spans="2:18" ht="16.149999999999999" customHeight="1" x14ac:dyDescent="0.35">
      <c r="B22" s="36" t="s">
        <v>135</v>
      </c>
      <c r="C22" s="37"/>
      <c r="D22" s="34"/>
      <c r="E22" s="594"/>
      <c r="F22" s="594"/>
      <c r="G22" s="594"/>
      <c r="H22" s="594"/>
      <c r="I22" s="594"/>
      <c r="J22" s="35"/>
    </row>
    <row r="23" spans="2:18" ht="16.149999999999999" customHeight="1" x14ac:dyDescent="0.35">
      <c r="B23" s="36" t="s">
        <v>6</v>
      </c>
      <c r="C23" s="37"/>
      <c r="D23" s="34"/>
      <c r="E23" s="590"/>
      <c r="F23" s="590"/>
      <c r="G23" s="590"/>
      <c r="H23" s="590"/>
      <c r="I23" s="590"/>
      <c r="J23" s="35"/>
    </row>
    <row r="24" spans="2:18" ht="16.149999999999999" customHeight="1" x14ac:dyDescent="0.35">
      <c r="B24" s="36"/>
      <c r="C24" s="34"/>
      <c r="D24" s="34"/>
      <c r="E24" s="37"/>
      <c r="F24" s="34"/>
      <c r="G24" s="34"/>
      <c r="H24" s="34"/>
      <c r="I24" s="34"/>
      <c r="J24" s="35"/>
    </row>
    <row r="25" spans="2:18" ht="16.149999999999999" customHeight="1" x14ac:dyDescent="0.35">
      <c r="B25" s="36" t="s">
        <v>94</v>
      </c>
      <c r="C25" s="37"/>
      <c r="D25" s="34"/>
      <c r="E25" s="34"/>
      <c r="F25" s="34"/>
      <c r="G25" s="34"/>
      <c r="H25" s="34"/>
      <c r="I25" s="34"/>
      <c r="J25" s="35"/>
      <c r="L25" s="593" t="s">
        <v>423</v>
      </c>
      <c r="M25" s="593"/>
      <c r="N25" s="593"/>
      <c r="O25" s="593"/>
      <c r="P25" s="593"/>
      <c r="Q25" s="593"/>
      <c r="R25" s="593"/>
    </row>
    <row r="26" spans="2:18" ht="16.149999999999999" customHeight="1" x14ac:dyDescent="0.35">
      <c r="B26" s="36"/>
      <c r="C26" s="37"/>
      <c r="D26" s="34"/>
      <c r="E26" s="34"/>
      <c r="F26" s="34"/>
      <c r="G26" s="34"/>
      <c r="H26" s="34"/>
      <c r="I26" s="34"/>
      <c r="J26" s="35"/>
      <c r="L26" s="593"/>
      <c r="M26" s="593"/>
      <c r="N26" s="593"/>
      <c r="O26" s="593"/>
      <c r="P26" s="593"/>
      <c r="Q26" s="593"/>
      <c r="R26" s="593"/>
    </row>
    <row r="27" spans="2:18" ht="16.149999999999999" customHeight="1" x14ac:dyDescent="0.35">
      <c r="B27" s="36" t="s">
        <v>2</v>
      </c>
      <c r="C27" s="37"/>
      <c r="D27" s="34"/>
      <c r="E27" s="37" t="s">
        <v>3</v>
      </c>
      <c r="F27" s="34"/>
      <c r="G27" s="34"/>
      <c r="H27" s="34"/>
      <c r="I27" s="34"/>
      <c r="J27" s="35"/>
      <c r="L27" s="593"/>
      <c r="M27" s="593"/>
      <c r="N27" s="593"/>
      <c r="O27" s="593"/>
      <c r="P27" s="593"/>
      <c r="Q27" s="593"/>
      <c r="R27" s="593"/>
    </row>
    <row r="28" spans="2:18" ht="16.149999999999999" customHeight="1" x14ac:dyDescent="0.35">
      <c r="B28" s="36"/>
      <c r="C28" s="37"/>
      <c r="D28" s="34"/>
      <c r="E28" s="34"/>
      <c r="F28" s="34"/>
      <c r="G28" s="34"/>
      <c r="H28" s="34"/>
      <c r="I28" s="34"/>
      <c r="J28" s="35"/>
      <c r="L28" s="593"/>
      <c r="M28" s="593"/>
      <c r="N28" s="593"/>
      <c r="O28" s="593"/>
      <c r="P28" s="593"/>
      <c r="Q28" s="593"/>
      <c r="R28" s="593"/>
    </row>
    <row r="29" spans="2:18" ht="16.149999999999999" customHeight="1" x14ac:dyDescent="0.35">
      <c r="B29" s="36" t="s">
        <v>380</v>
      </c>
      <c r="C29" s="37"/>
      <c r="D29" s="34"/>
      <c r="E29" s="34"/>
      <c r="F29" s="34"/>
      <c r="G29" s="34"/>
      <c r="H29" s="34"/>
      <c r="I29" s="34"/>
      <c r="J29" s="35"/>
      <c r="L29" s="593"/>
      <c r="M29" s="593"/>
      <c r="N29" s="593"/>
      <c r="O29" s="593"/>
      <c r="P29" s="593"/>
      <c r="Q29" s="593"/>
      <c r="R29" s="593"/>
    </row>
    <row r="30" spans="2:18" ht="16.149999999999999" customHeight="1" x14ac:dyDescent="0.35">
      <c r="B30" s="36"/>
      <c r="C30" s="37"/>
      <c r="D30" s="34"/>
      <c r="E30" s="34"/>
      <c r="F30" s="34"/>
      <c r="G30" s="34"/>
      <c r="H30" s="34"/>
      <c r="I30" s="34"/>
      <c r="J30" s="35"/>
    </row>
    <row r="31" spans="2:18" ht="16.149999999999999" customHeight="1" x14ac:dyDescent="0.35">
      <c r="B31" s="36" t="s">
        <v>5</v>
      </c>
      <c r="C31" s="37"/>
      <c r="D31" s="34"/>
      <c r="E31" s="575"/>
      <c r="F31" s="576"/>
      <c r="G31" s="576"/>
      <c r="H31" s="576"/>
      <c r="I31" s="577"/>
      <c r="J31" s="38"/>
    </row>
    <row r="32" spans="2:18" ht="16.149999999999999" customHeight="1" x14ac:dyDescent="0.35">
      <c r="B32" s="36" t="s">
        <v>135</v>
      </c>
      <c r="C32" s="37"/>
      <c r="D32" s="34"/>
      <c r="E32" s="587"/>
      <c r="F32" s="588"/>
      <c r="G32" s="588"/>
      <c r="H32" s="588"/>
      <c r="I32" s="589"/>
      <c r="J32" s="38"/>
    </row>
    <row r="33" spans="2:18" ht="16.149999999999999" customHeight="1" x14ac:dyDescent="0.35">
      <c r="B33" s="36" t="s">
        <v>6</v>
      </c>
      <c r="C33" s="37"/>
      <c r="D33" s="34"/>
      <c r="E33" s="628"/>
      <c r="F33" s="629"/>
      <c r="G33" s="629"/>
      <c r="H33" s="629"/>
      <c r="I33" s="630"/>
      <c r="J33" s="35"/>
    </row>
    <row r="34" spans="2:18" ht="16.149999999999999" customHeight="1" x14ac:dyDescent="0.35">
      <c r="B34" s="36"/>
      <c r="C34" s="37"/>
      <c r="D34" s="34"/>
      <c r="E34" s="39"/>
      <c r="F34" s="34"/>
      <c r="G34" s="34"/>
      <c r="H34" s="34"/>
      <c r="I34" s="34"/>
      <c r="J34" s="35"/>
    </row>
    <row r="35" spans="2:18" ht="16.149999999999999" customHeight="1" x14ac:dyDescent="0.35">
      <c r="B35" s="36" t="s">
        <v>5</v>
      </c>
      <c r="C35" s="37"/>
      <c r="D35" s="34"/>
      <c r="E35" s="591"/>
      <c r="F35" s="591"/>
      <c r="G35" s="591"/>
      <c r="H35" s="591"/>
      <c r="I35" s="591"/>
      <c r="J35" s="35"/>
    </row>
    <row r="36" spans="2:18" ht="16.149999999999999" customHeight="1" x14ac:dyDescent="0.35">
      <c r="B36" s="36" t="s">
        <v>135</v>
      </c>
      <c r="C36" s="37"/>
      <c r="D36" s="34"/>
      <c r="E36" s="594"/>
      <c r="F36" s="594"/>
      <c r="G36" s="594"/>
      <c r="H36" s="594"/>
      <c r="I36" s="594"/>
      <c r="J36" s="35"/>
    </row>
    <row r="37" spans="2:18" ht="16.149999999999999" customHeight="1" x14ac:dyDescent="0.35">
      <c r="B37" s="36" t="s">
        <v>6</v>
      </c>
      <c r="C37" s="37"/>
      <c r="D37" s="34"/>
      <c r="E37" s="590"/>
      <c r="F37" s="590"/>
      <c r="G37" s="590"/>
      <c r="H37" s="590"/>
      <c r="I37" s="590"/>
      <c r="J37" s="35"/>
    </row>
    <row r="38" spans="2:18" ht="16.149999999999999" customHeight="1" x14ac:dyDescent="0.35">
      <c r="B38" s="99"/>
      <c r="C38" s="100"/>
      <c r="D38" s="100"/>
      <c r="E38" s="100"/>
      <c r="F38" s="100"/>
      <c r="G38" s="100"/>
      <c r="H38" s="100"/>
      <c r="I38" s="100"/>
      <c r="J38" s="101"/>
    </row>
    <row r="39" spans="2:18" ht="16.149999999999999" customHeight="1" x14ac:dyDescent="0.35">
      <c r="B39" s="36" t="s">
        <v>302</v>
      </c>
      <c r="C39" s="37"/>
      <c r="D39" s="34"/>
      <c r="E39" s="34"/>
      <c r="F39" s="34"/>
      <c r="G39" s="40"/>
      <c r="H39" s="34"/>
      <c r="I39" s="34"/>
      <c r="J39" s="35"/>
    </row>
    <row r="40" spans="2:18" ht="300" customHeight="1" x14ac:dyDescent="0.35">
      <c r="B40" s="625"/>
      <c r="C40" s="626"/>
      <c r="D40" s="626"/>
      <c r="E40" s="626"/>
      <c r="F40" s="626"/>
      <c r="G40" s="626"/>
      <c r="H40" s="626"/>
      <c r="I40" s="627"/>
      <c r="J40" s="98"/>
    </row>
    <row r="41" spans="2:18" ht="16.149999999999999" customHeight="1" x14ac:dyDescent="0.35">
      <c r="B41" s="84" t="str">
        <f>"Enintään 1500 merkkiä ("&amp;TEXT(LEN(N_EUrahoitustieto),"0")&amp;" käytetty)"</f>
        <v>Enintään 1500 merkkiä (0 käytetty)</v>
      </c>
      <c r="C41" s="39"/>
      <c r="D41" s="39"/>
      <c r="E41" s="39"/>
      <c r="F41" s="39"/>
      <c r="G41" s="39"/>
      <c r="H41" s="39"/>
      <c r="I41" s="39"/>
      <c r="J41" s="38"/>
    </row>
    <row r="42" spans="2:18" ht="16.149999999999999" customHeight="1" x14ac:dyDescent="0.35">
      <c r="B42" s="87"/>
      <c r="C42" s="92"/>
      <c r="D42" s="92"/>
      <c r="E42" s="92"/>
      <c r="F42" s="92"/>
      <c r="G42" s="92"/>
      <c r="H42" s="92"/>
      <c r="I42" s="92"/>
      <c r="J42" s="93"/>
    </row>
    <row r="43" spans="2:18" ht="15" customHeight="1" x14ac:dyDescent="0.35">
      <c r="B43" s="94" t="s">
        <v>301</v>
      </c>
      <c r="C43" s="95"/>
      <c r="D43" s="96"/>
      <c r="E43" s="96"/>
      <c r="F43" s="96"/>
      <c r="G43" s="96"/>
      <c r="H43" s="96"/>
      <c r="I43" s="96"/>
      <c r="J43" s="97"/>
    </row>
    <row r="44" spans="2:18" ht="15.5" x14ac:dyDescent="0.35">
      <c r="B44" s="605" t="s">
        <v>378</v>
      </c>
      <c r="C44" s="606"/>
      <c r="D44" s="606"/>
      <c r="E44" s="606"/>
      <c r="F44" s="606"/>
      <c r="G44" s="606"/>
      <c r="H44" s="606"/>
      <c r="I44" s="606"/>
      <c r="J44" s="607"/>
      <c r="L44" s="592" t="s">
        <v>404</v>
      </c>
      <c r="M44" s="592"/>
      <c r="N44" s="592"/>
      <c r="O44" s="592"/>
      <c r="P44" s="592"/>
      <c r="Q44" s="592"/>
      <c r="R44" s="592"/>
    </row>
    <row r="45" spans="2:18" ht="15.5" x14ac:dyDescent="0.35">
      <c r="B45" s="605"/>
      <c r="C45" s="606"/>
      <c r="D45" s="606"/>
      <c r="E45" s="606"/>
      <c r="F45" s="606"/>
      <c r="G45" s="606"/>
      <c r="H45" s="606"/>
      <c r="I45" s="606"/>
      <c r="J45" s="607"/>
      <c r="L45" s="592"/>
      <c r="M45" s="592"/>
      <c r="N45" s="592"/>
      <c r="O45" s="592"/>
      <c r="P45" s="592"/>
      <c r="Q45" s="592"/>
      <c r="R45" s="592"/>
    </row>
    <row r="46" spans="2:18" ht="16.149999999999999" customHeight="1" x14ac:dyDescent="0.35">
      <c r="B46" s="36"/>
      <c r="C46" s="37"/>
      <c r="D46" s="34"/>
      <c r="E46" s="34"/>
      <c r="F46" s="34"/>
      <c r="G46" s="34"/>
      <c r="H46" s="34"/>
      <c r="I46" s="34"/>
      <c r="J46" s="35"/>
      <c r="L46" s="592"/>
      <c r="M46" s="592"/>
      <c r="N46" s="592"/>
      <c r="O46" s="592"/>
      <c r="P46" s="592"/>
      <c r="Q46" s="592"/>
      <c r="R46" s="592"/>
    </row>
    <row r="47" spans="2:18" ht="16.149999999999999" customHeight="1" x14ac:dyDescent="0.35">
      <c r="B47" s="36" t="s">
        <v>2</v>
      </c>
      <c r="C47" s="34"/>
      <c r="D47" s="34"/>
      <c r="E47" s="37" t="s">
        <v>3</v>
      </c>
      <c r="F47" s="34"/>
      <c r="G47" s="34"/>
      <c r="H47" s="34"/>
      <c r="I47" s="34"/>
      <c r="J47" s="35"/>
    </row>
    <row r="48" spans="2:18" ht="16.149999999999999" customHeight="1" x14ac:dyDescent="0.35">
      <c r="B48" s="36"/>
      <c r="C48" s="37"/>
      <c r="D48" s="34"/>
      <c r="E48" s="37"/>
      <c r="F48" s="34"/>
      <c r="G48" s="34"/>
      <c r="H48" s="34"/>
      <c r="I48" s="34"/>
      <c r="J48" s="35"/>
    </row>
    <row r="49" spans="2:19" ht="16.149999999999999" customHeight="1" x14ac:dyDescent="0.35">
      <c r="B49" s="41" t="s">
        <v>118</v>
      </c>
      <c r="C49" s="42"/>
      <c r="D49" s="42"/>
      <c r="E49" s="42"/>
      <c r="F49" s="42"/>
      <c r="G49" s="42"/>
      <c r="H49" s="42"/>
      <c r="I49" s="42"/>
      <c r="J49" s="43"/>
      <c r="L49" s="44"/>
    </row>
    <row r="50" spans="2:19" ht="16.149999999999999" customHeight="1" x14ac:dyDescent="0.35">
      <c r="B50" s="45" t="s">
        <v>7</v>
      </c>
      <c r="C50" s="46"/>
      <c r="D50" s="46"/>
      <c r="E50" s="46"/>
      <c r="F50" s="46"/>
      <c r="G50" s="46"/>
      <c r="H50" s="46"/>
      <c r="I50" s="46"/>
      <c r="J50" s="47"/>
    </row>
    <row r="51" spans="2:19" ht="16.149999999999999" customHeight="1" x14ac:dyDescent="0.35">
      <c r="B51" s="599"/>
      <c r="C51" s="600"/>
      <c r="D51" s="600"/>
      <c r="E51" s="600"/>
      <c r="F51" s="600"/>
      <c r="G51" s="600"/>
      <c r="H51" s="600"/>
      <c r="I51" s="601"/>
      <c r="J51" s="48"/>
    </row>
    <row r="52" spans="2:19" ht="16.149999999999999" customHeight="1" x14ac:dyDescent="0.35">
      <c r="B52" s="49" t="s">
        <v>8</v>
      </c>
      <c r="C52" s="39"/>
      <c r="D52" s="39"/>
      <c r="E52" s="39"/>
      <c r="F52" s="39"/>
      <c r="G52" s="39"/>
      <c r="H52" s="39"/>
      <c r="I52" s="39"/>
      <c r="J52" s="48"/>
      <c r="M52" s="126"/>
      <c r="N52" s="126"/>
      <c r="O52" s="126"/>
      <c r="P52" s="126"/>
      <c r="Q52" s="126"/>
      <c r="R52" s="126"/>
      <c r="S52" s="126"/>
    </row>
    <row r="53" spans="2:19" ht="16.149999999999999" customHeight="1" x14ac:dyDescent="0.35">
      <c r="B53" s="599"/>
      <c r="C53" s="600"/>
      <c r="D53" s="600"/>
      <c r="E53" s="600"/>
      <c r="F53" s="600"/>
      <c r="G53" s="600"/>
      <c r="H53" s="600"/>
      <c r="I53" s="601"/>
      <c r="J53" s="48"/>
      <c r="M53" s="527"/>
      <c r="N53" s="527"/>
      <c r="O53" s="527"/>
      <c r="P53" s="527"/>
      <c r="Q53" s="527"/>
      <c r="R53" s="527"/>
      <c r="S53" s="126"/>
    </row>
    <row r="54" spans="2:19" ht="16.149999999999999" customHeight="1" x14ac:dyDescent="0.35">
      <c r="B54" s="544" t="s">
        <v>503</v>
      </c>
      <c r="C54" s="511"/>
      <c r="D54" s="511"/>
      <c r="E54" s="511"/>
      <c r="F54" s="511"/>
      <c r="G54" s="511"/>
      <c r="H54" s="511"/>
      <c r="I54" s="511"/>
      <c r="J54" s="48"/>
      <c r="L54" s="608" t="s">
        <v>504</v>
      </c>
      <c r="M54" s="609"/>
      <c r="N54" s="609"/>
      <c r="O54" s="609"/>
      <c r="P54" s="609"/>
      <c r="Q54" s="609"/>
      <c r="R54" s="609"/>
      <c r="S54" s="543"/>
    </row>
    <row r="55" spans="2:19" ht="16.149999999999999" customHeight="1" x14ac:dyDescent="0.35">
      <c r="B55" s="602"/>
      <c r="C55" s="600"/>
      <c r="D55" s="600"/>
      <c r="E55" s="600"/>
      <c r="F55" s="600"/>
      <c r="G55" s="600"/>
      <c r="H55" s="600"/>
      <c r="I55" s="601"/>
      <c r="J55" s="48"/>
      <c r="L55" s="609"/>
      <c r="M55" s="609"/>
      <c r="N55" s="609"/>
      <c r="O55" s="609"/>
      <c r="P55" s="609"/>
      <c r="Q55" s="609"/>
      <c r="R55" s="609"/>
      <c r="S55" s="543"/>
    </row>
    <row r="56" spans="2:19" ht="16.149999999999999" customHeight="1" x14ac:dyDescent="0.35">
      <c r="B56" s="544" t="s">
        <v>490</v>
      </c>
      <c r="C56" s="50"/>
      <c r="D56" s="50"/>
      <c r="E56" s="513"/>
      <c r="F56" s="513"/>
      <c r="G56" s="52"/>
      <c r="H56" s="52"/>
      <c r="I56" s="50"/>
      <c r="J56" s="48"/>
      <c r="L56" s="609"/>
      <c r="M56" s="609"/>
      <c r="N56" s="609"/>
      <c r="O56" s="609"/>
      <c r="P56" s="609"/>
      <c r="Q56" s="609"/>
      <c r="R56" s="609"/>
      <c r="S56" s="543"/>
    </row>
    <row r="57" spans="2:19" ht="16.149999999999999" customHeight="1" x14ac:dyDescent="0.35">
      <c r="B57" s="596"/>
      <c r="C57" s="597"/>
      <c r="D57" s="597"/>
      <c r="E57" s="597"/>
      <c r="F57" s="597"/>
      <c r="G57" s="597"/>
      <c r="H57" s="597"/>
      <c r="I57" s="598"/>
      <c r="J57" s="48"/>
      <c r="L57" s="609"/>
      <c r="M57" s="609"/>
      <c r="N57" s="609"/>
      <c r="O57" s="609"/>
      <c r="P57" s="609"/>
      <c r="Q57" s="609"/>
      <c r="R57" s="609"/>
      <c r="S57" s="543"/>
    </row>
    <row r="58" spans="2:19" ht="16.149999999999999" customHeight="1" x14ac:dyDescent="0.35">
      <c r="B58" s="49" t="s">
        <v>95</v>
      </c>
      <c r="C58" s="50"/>
      <c r="D58" s="50"/>
      <c r="E58" s="513"/>
      <c r="F58" s="513"/>
      <c r="G58" s="52"/>
      <c r="H58" s="52"/>
      <c r="I58" s="50"/>
      <c r="J58" s="48"/>
    </row>
    <row r="59" spans="2:19" ht="16.149999999999999" customHeight="1" x14ac:dyDescent="0.35">
      <c r="B59" s="599"/>
      <c r="C59" s="600"/>
      <c r="D59" s="600"/>
      <c r="E59" s="600"/>
      <c r="F59" s="600"/>
      <c r="G59" s="600"/>
      <c r="H59" s="600"/>
      <c r="I59" s="601"/>
      <c r="J59" s="48"/>
    </row>
    <row r="60" spans="2:19" ht="16.149999999999999" customHeight="1" x14ac:dyDescent="0.35">
      <c r="B60" s="49" t="s">
        <v>139</v>
      </c>
      <c r="C60" s="50"/>
      <c r="D60" s="50"/>
      <c r="E60" s="513"/>
      <c r="F60" s="513"/>
      <c r="G60" s="52"/>
      <c r="H60" s="52"/>
      <c r="I60" s="50"/>
      <c r="J60" s="48"/>
    </row>
    <row r="61" spans="2:19" ht="16.149999999999999" customHeight="1" x14ac:dyDescent="0.35">
      <c r="B61" s="591"/>
      <c r="C61" s="591"/>
      <c r="D61" s="591"/>
      <c r="E61" s="591"/>
      <c r="F61" s="513"/>
      <c r="G61" s="52"/>
      <c r="H61" s="52"/>
      <c r="I61" s="50"/>
      <c r="J61" s="48"/>
    </row>
    <row r="62" spans="2:19" ht="16.149999999999999" customHeight="1" x14ac:dyDescent="0.35">
      <c r="B62" s="49" t="s">
        <v>96</v>
      </c>
      <c r="C62" s="50"/>
      <c r="D62" s="50"/>
      <c r="E62" s="513"/>
      <c r="F62" s="513"/>
      <c r="G62" s="513" t="s">
        <v>97</v>
      </c>
      <c r="H62" s="52"/>
      <c r="I62" s="50"/>
      <c r="J62" s="48"/>
    </row>
    <row r="63" spans="2:19" ht="16.149999999999999" customHeight="1" x14ac:dyDescent="0.35">
      <c r="B63" s="616"/>
      <c r="C63" s="617"/>
      <c r="D63" s="617"/>
      <c r="E63" s="618"/>
      <c r="F63" s="512"/>
      <c r="G63" s="599"/>
      <c r="H63" s="600"/>
      <c r="I63" s="601"/>
      <c r="J63" s="48"/>
    </row>
    <row r="64" spans="2:19" ht="16.149999999999999" customHeight="1" x14ac:dyDescent="0.35">
      <c r="B64" s="49" t="s">
        <v>98</v>
      </c>
      <c r="C64" s="50"/>
      <c r="D64" s="50"/>
      <c r="E64" s="513"/>
      <c r="F64" s="513"/>
      <c r="G64" s="53" t="s">
        <v>99</v>
      </c>
      <c r="H64" s="52"/>
      <c r="I64" s="50"/>
      <c r="J64" s="48"/>
      <c r="L64" s="608" t="s">
        <v>491</v>
      </c>
      <c r="M64" s="609"/>
      <c r="N64" s="609"/>
      <c r="O64" s="609"/>
      <c r="P64" s="609"/>
      <c r="Q64" s="609"/>
      <c r="R64" s="609"/>
      <c r="S64" s="543"/>
    </row>
    <row r="65" spans="2:19" ht="16.149999999999999" customHeight="1" x14ac:dyDescent="0.35">
      <c r="B65" s="622"/>
      <c r="C65" s="623"/>
      <c r="D65" s="623"/>
      <c r="E65" s="624"/>
      <c r="F65" s="512"/>
      <c r="G65" s="625"/>
      <c r="H65" s="626"/>
      <c r="I65" s="627"/>
      <c r="J65" s="48"/>
      <c r="L65" s="609"/>
      <c r="M65" s="609"/>
      <c r="N65" s="609"/>
      <c r="O65" s="609"/>
      <c r="P65" s="609"/>
      <c r="Q65" s="609"/>
      <c r="R65" s="609"/>
      <c r="S65" s="543"/>
    </row>
    <row r="66" spans="2:19" ht="16.149999999999999" customHeight="1" x14ac:dyDescent="0.35">
      <c r="B66" s="54" t="s">
        <v>131</v>
      </c>
      <c r="C66" s="55"/>
      <c r="D66" s="55"/>
      <c r="E66" s="55"/>
      <c r="F66" s="512"/>
      <c r="G66" s="512"/>
      <c r="H66" s="512"/>
      <c r="I66" s="512"/>
      <c r="J66" s="48"/>
      <c r="L66" s="609"/>
      <c r="M66" s="609"/>
      <c r="N66" s="609"/>
      <c r="O66" s="609"/>
      <c r="P66" s="609"/>
      <c r="Q66" s="609"/>
      <c r="R66" s="609"/>
      <c r="S66" s="543"/>
    </row>
    <row r="67" spans="2:19" ht="16.149999999999999" customHeight="1" x14ac:dyDescent="0.35">
      <c r="B67" s="610"/>
      <c r="C67" s="611"/>
      <c r="D67" s="611"/>
      <c r="E67" s="612"/>
      <c r="F67" s="512"/>
      <c r="G67" s="512"/>
      <c r="H67" s="512"/>
      <c r="I67" s="512"/>
      <c r="J67" s="48"/>
      <c r="L67" s="609"/>
      <c r="M67" s="609"/>
      <c r="N67" s="609"/>
      <c r="O67" s="609"/>
      <c r="P67" s="609"/>
      <c r="Q67" s="609"/>
      <c r="R67" s="609"/>
      <c r="S67" s="543"/>
    </row>
    <row r="68" spans="2:19" ht="16.149999999999999" customHeight="1" x14ac:dyDescent="0.35">
      <c r="B68" s="36" t="s">
        <v>490</v>
      </c>
      <c r="C68" s="37"/>
      <c r="D68" s="37"/>
      <c r="E68" s="37"/>
      <c r="F68" s="37"/>
      <c r="G68" s="37"/>
      <c r="H68" s="37"/>
      <c r="I68" s="37"/>
      <c r="J68" s="48"/>
      <c r="L68" s="609"/>
      <c r="M68" s="609"/>
      <c r="N68" s="609"/>
      <c r="O68" s="609"/>
      <c r="P68" s="609"/>
      <c r="Q68" s="609"/>
      <c r="R68" s="609"/>
      <c r="S68" s="126"/>
    </row>
    <row r="69" spans="2:19" ht="16.149999999999999" customHeight="1" x14ac:dyDescent="0.35">
      <c r="B69" s="602"/>
      <c r="C69" s="603"/>
      <c r="D69" s="603"/>
      <c r="E69" s="603"/>
      <c r="F69" s="603"/>
      <c r="G69" s="603"/>
      <c r="H69" s="603"/>
      <c r="I69" s="604"/>
      <c r="J69" s="48"/>
      <c r="M69" s="527"/>
      <c r="N69" s="527"/>
      <c r="O69" s="527"/>
      <c r="P69" s="527"/>
      <c r="Q69" s="527"/>
      <c r="R69" s="527"/>
      <c r="S69" s="126"/>
    </row>
    <row r="70" spans="2:19" ht="16.149999999999999" customHeight="1" x14ac:dyDescent="0.35">
      <c r="B70" s="49" t="s">
        <v>490</v>
      </c>
      <c r="C70" s="50"/>
      <c r="D70" s="50"/>
      <c r="E70" s="51"/>
      <c r="F70" s="51"/>
      <c r="G70" s="52"/>
      <c r="H70" s="52"/>
      <c r="I70" s="50"/>
      <c r="J70" s="48"/>
      <c r="M70" s="527"/>
      <c r="N70" s="527"/>
      <c r="O70" s="527"/>
      <c r="P70" s="527"/>
      <c r="Q70" s="527"/>
      <c r="R70" s="527"/>
      <c r="S70" s="126"/>
    </row>
    <row r="71" spans="2:19" ht="16.149999999999999" customHeight="1" x14ac:dyDescent="0.35">
      <c r="B71" s="596"/>
      <c r="C71" s="597"/>
      <c r="D71" s="597"/>
      <c r="E71" s="597"/>
      <c r="F71" s="597"/>
      <c r="G71" s="597"/>
      <c r="H71" s="597"/>
      <c r="I71" s="598"/>
      <c r="J71" s="48"/>
      <c r="M71" s="542"/>
      <c r="N71" s="126"/>
      <c r="O71" s="126"/>
      <c r="P71" s="126"/>
      <c r="Q71" s="126"/>
      <c r="R71" s="126"/>
      <c r="S71" s="126"/>
    </row>
    <row r="72" spans="2:19" ht="16.149999999999999" customHeight="1" x14ac:dyDescent="0.35">
      <c r="B72" s="49" t="s">
        <v>95</v>
      </c>
      <c r="C72" s="50"/>
      <c r="D72" s="50"/>
      <c r="E72" s="51"/>
      <c r="F72" s="51"/>
      <c r="G72" s="52"/>
      <c r="H72" s="52"/>
      <c r="I72" s="50"/>
      <c r="J72" s="48"/>
      <c r="M72" s="126"/>
      <c r="N72" s="126"/>
      <c r="O72" s="126"/>
      <c r="P72" s="126"/>
      <c r="Q72" s="126"/>
      <c r="R72" s="126"/>
      <c r="S72" s="126"/>
    </row>
    <row r="73" spans="2:19" ht="16.149999999999999" customHeight="1" x14ac:dyDescent="0.35">
      <c r="B73" s="599"/>
      <c r="C73" s="600"/>
      <c r="D73" s="600"/>
      <c r="E73" s="600"/>
      <c r="F73" s="600"/>
      <c r="G73" s="600"/>
      <c r="H73" s="600"/>
      <c r="I73" s="601"/>
      <c r="J73" s="48"/>
      <c r="M73" s="126"/>
      <c r="N73" s="126"/>
      <c r="O73" s="126"/>
      <c r="P73" s="126"/>
      <c r="Q73" s="126"/>
      <c r="R73" s="126"/>
      <c r="S73" s="126"/>
    </row>
    <row r="74" spans="2:19" ht="16.149999999999999" customHeight="1" x14ac:dyDescent="0.35">
      <c r="B74" s="49" t="s">
        <v>139</v>
      </c>
      <c r="C74" s="50"/>
      <c r="D74" s="50"/>
      <c r="E74" s="51"/>
      <c r="F74" s="51"/>
      <c r="G74" s="52"/>
      <c r="H74" s="52"/>
      <c r="I74" s="50"/>
      <c r="J74" s="48"/>
      <c r="M74" s="126"/>
      <c r="N74" s="126"/>
      <c r="O74" s="126"/>
      <c r="P74" s="126"/>
      <c r="Q74" s="126"/>
      <c r="R74" s="126"/>
      <c r="S74" s="126"/>
    </row>
    <row r="75" spans="2:19" ht="16.149999999999999" customHeight="1" x14ac:dyDescent="0.35">
      <c r="B75" s="575"/>
      <c r="C75" s="576"/>
      <c r="D75" s="576"/>
      <c r="E75" s="577"/>
      <c r="F75" s="51"/>
      <c r="G75" s="52"/>
      <c r="H75" s="52"/>
      <c r="I75" s="50"/>
      <c r="J75" s="48"/>
      <c r="M75" s="126"/>
      <c r="N75" s="126"/>
      <c r="O75" s="126"/>
      <c r="P75" s="126"/>
      <c r="Q75" s="126"/>
      <c r="R75" s="126"/>
      <c r="S75" s="126"/>
    </row>
    <row r="76" spans="2:19" ht="16.149999999999999" customHeight="1" x14ac:dyDescent="0.35">
      <c r="B76" s="49" t="s">
        <v>96</v>
      </c>
      <c r="C76" s="50"/>
      <c r="D76" s="50"/>
      <c r="E76" s="51"/>
      <c r="F76" s="51"/>
      <c r="G76" s="51" t="s">
        <v>97</v>
      </c>
      <c r="H76" s="52"/>
      <c r="I76" s="50"/>
      <c r="J76" s="48"/>
    </row>
    <row r="77" spans="2:19" ht="16.149999999999999" customHeight="1" x14ac:dyDescent="0.35">
      <c r="B77" s="616"/>
      <c r="C77" s="617"/>
      <c r="D77" s="617"/>
      <c r="E77" s="618"/>
      <c r="F77" s="39"/>
      <c r="G77" s="599"/>
      <c r="H77" s="600"/>
      <c r="I77" s="601"/>
      <c r="J77" s="48"/>
    </row>
    <row r="78" spans="2:19" ht="16.149999999999999" customHeight="1" x14ac:dyDescent="0.35">
      <c r="B78" s="49" t="s">
        <v>98</v>
      </c>
      <c r="C78" s="50"/>
      <c r="D78" s="50"/>
      <c r="E78" s="51"/>
      <c r="F78" s="51"/>
      <c r="G78" s="53" t="s">
        <v>99</v>
      </c>
      <c r="H78" s="52"/>
      <c r="I78" s="50"/>
      <c r="J78" s="48"/>
      <c r="L78" s="595" t="s">
        <v>491</v>
      </c>
      <c r="M78" s="595"/>
      <c r="N78" s="595"/>
      <c r="O78" s="595"/>
      <c r="P78" s="595"/>
      <c r="Q78" s="595"/>
      <c r="R78" s="595"/>
      <c r="S78" s="642"/>
    </row>
    <row r="79" spans="2:19" ht="16.149999999999999" customHeight="1" x14ac:dyDescent="0.35">
      <c r="B79" s="622"/>
      <c r="C79" s="623"/>
      <c r="D79" s="623"/>
      <c r="E79" s="624"/>
      <c r="F79" s="39"/>
      <c r="G79" s="625"/>
      <c r="H79" s="626"/>
      <c r="I79" s="627"/>
      <c r="J79" s="48"/>
      <c r="L79" s="595"/>
      <c r="M79" s="595"/>
      <c r="N79" s="595"/>
      <c r="O79" s="595"/>
      <c r="P79" s="595"/>
      <c r="Q79" s="595"/>
      <c r="R79" s="595"/>
      <c r="S79" s="642"/>
    </row>
    <row r="80" spans="2:19" ht="16.149999999999999" customHeight="1" x14ac:dyDescent="0.35">
      <c r="B80" s="54" t="s">
        <v>131</v>
      </c>
      <c r="C80" s="55"/>
      <c r="D80" s="55"/>
      <c r="E80" s="55"/>
      <c r="F80" s="39"/>
      <c r="G80" s="39"/>
      <c r="H80" s="39"/>
      <c r="I80" s="39"/>
      <c r="J80" s="48"/>
      <c r="L80" s="595"/>
      <c r="M80" s="595"/>
      <c r="N80" s="595"/>
      <c r="O80" s="595"/>
      <c r="P80" s="595"/>
      <c r="Q80" s="595"/>
      <c r="R80" s="595"/>
      <c r="S80" s="642"/>
    </row>
    <row r="81" spans="2:19" ht="16.149999999999999" customHeight="1" x14ac:dyDescent="0.35">
      <c r="B81" s="610"/>
      <c r="C81" s="611"/>
      <c r="D81" s="611"/>
      <c r="E81" s="612"/>
      <c r="F81" s="39"/>
      <c r="G81" s="39"/>
      <c r="H81" s="39"/>
      <c r="I81" s="39"/>
      <c r="J81" s="48"/>
      <c r="L81" s="595"/>
      <c r="M81" s="595"/>
      <c r="N81" s="595"/>
      <c r="O81" s="595"/>
      <c r="P81" s="595"/>
      <c r="Q81" s="595"/>
      <c r="R81" s="595"/>
      <c r="S81" s="642"/>
    </row>
    <row r="82" spans="2:19" ht="16.149999999999999" customHeight="1" x14ac:dyDescent="0.35">
      <c r="B82" s="49" t="s">
        <v>225</v>
      </c>
      <c r="C82" s="50"/>
      <c r="D82" s="50"/>
      <c r="E82" s="51"/>
      <c r="F82" s="51"/>
      <c r="G82" s="52"/>
      <c r="H82" s="52"/>
      <c r="I82" s="50"/>
      <c r="J82" s="48"/>
      <c r="L82" s="56"/>
    </row>
    <row r="83" spans="2:19" s="22" customFormat="1" ht="16.149999999999999" customHeight="1" x14ac:dyDescent="0.35">
      <c r="B83" s="599"/>
      <c r="C83" s="600"/>
      <c r="D83" s="600"/>
      <c r="E83" s="600"/>
      <c r="F83" s="600"/>
      <c r="G83" s="600"/>
      <c r="H83" s="600"/>
      <c r="I83" s="601"/>
      <c r="J83" s="48"/>
      <c r="L83" s="595" t="s">
        <v>425</v>
      </c>
      <c r="M83" s="595"/>
      <c r="N83" s="595"/>
      <c r="O83" s="595"/>
      <c r="P83" s="595"/>
      <c r="Q83" s="595"/>
      <c r="R83" s="595"/>
    </row>
    <row r="84" spans="2:19" s="22" customFormat="1" ht="16.149999999999999" customHeight="1" x14ac:dyDescent="0.35">
      <c r="B84" s="49" t="s">
        <v>226</v>
      </c>
      <c r="C84" s="50"/>
      <c r="D84" s="50"/>
      <c r="E84" s="51"/>
      <c r="F84" s="51" t="s">
        <v>227</v>
      </c>
      <c r="G84" s="52"/>
      <c r="H84" s="52"/>
      <c r="I84" s="50"/>
      <c r="J84" s="48"/>
      <c r="L84" s="595"/>
      <c r="M84" s="595"/>
      <c r="N84" s="595"/>
      <c r="O84" s="595"/>
      <c r="P84" s="595"/>
      <c r="Q84" s="595"/>
      <c r="R84" s="595"/>
    </row>
    <row r="85" spans="2:19" s="22" customFormat="1" ht="16.149999999999999" customHeight="1" x14ac:dyDescent="0.35">
      <c r="B85" s="616"/>
      <c r="C85" s="617"/>
      <c r="D85" s="618"/>
      <c r="E85" s="51"/>
      <c r="F85" s="619"/>
      <c r="G85" s="620"/>
      <c r="H85" s="620"/>
      <c r="I85" s="621"/>
      <c r="J85" s="48"/>
      <c r="L85" s="595"/>
      <c r="M85" s="595"/>
      <c r="N85" s="595"/>
      <c r="O85" s="595"/>
      <c r="P85" s="595"/>
      <c r="Q85" s="595"/>
      <c r="R85" s="595"/>
    </row>
    <row r="86" spans="2:19" s="22" customFormat="1" ht="16.149999999999999" customHeight="1" x14ac:dyDescent="0.35">
      <c r="B86" s="49"/>
      <c r="C86" s="50"/>
      <c r="D86" s="50"/>
      <c r="E86" s="51"/>
      <c r="F86" s="51"/>
      <c r="G86" s="52"/>
      <c r="H86" s="52"/>
      <c r="I86" s="50"/>
      <c r="J86" s="48"/>
      <c r="L86" s="595"/>
      <c r="M86" s="595"/>
      <c r="N86" s="595"/>
      <c r="O86" s="595"/>
      <c r="P86" s="595"/>
      <c r="Q86" s="595"/>
      <c r="R86" s="595"/>
    </row>
    <row r="87" spans="2:19" s="22" customFormat="1" ht="34.15" customHeight="1" x14ac:dyDescent="0.35">
      <c r="B87" s="49" t="s">
        <v>100</v>
      </c>
      <c r="C87" s="50"/>
      <c r="D87" s="50"/>
      <c r="E87" s="51"/>
      <c r="F87" s="51"/>
      <c r="G87" s="52"/>
      <c r="H87" s="52"/>
      <c r="I87" s="50"/>
      <c r="J87" s="48"/>
      <c r="L87" s="595"/>
      <c r="M87" s="595"/>
      <c r="N87" s="595"/>
      <c r="O87" s="595"/>
      <c r="P87" s="595"/>
      <c r="Q87" s="595"/>
      <c r="R87" s="595"/>
    </row>
    <row r="88" spans="2:19" s="22" customFormat="1" ht="16.149999999999999" customHeight="1" x14ac:dyDescent="0.35">
      <c r="B88" s="49"/>
      <c r="C88" s="50"/>
      <c r="D88" s="50"/>
      <c r="E88" s="51"/>
      <c r="F88" s="51"/>
      <c r="G88" s="52"/>
      <c r="H88" s="52"/>
      <c r="I88" s="50"/>
      <c r="J88" s="48"/>
      <c r="L88" s="271" t="s">
        <v>405</v>
      </c>
      <c r="M88" s="271"/>
      <c r="N88" s="271"/>
      <c r="O88" s="271"/>
      <c r="P88" s="271"/>
      <c r="Q88" s="271"/>
      <c r="R88" s="271"/>
    </row>
    <row r="89" spans="2:19" s="22" customFormat="1" ht="16.149999999999999" customHeight="1" x14ac:dyDescent="0.35">
      <c r="B89" s="36" t="s">
        <v>2</v>
      </c>
      <c r="C89" s="50"/>
      <c r="D89" s="50"/>
      <c r="E89" s="52" t="s">
        <v>3</v>
      </c>
      <c r="F89" s="51"/>
      <c r="G89" s="52"/>
      <c r="H89" s="52"/>
      <c r="I89" s="50"/>
      <c r="J89" s="48"/>
      <c r="L89" s="271"/>
      <c r="M89" s="271"/>
      <c r="N89" s="271"/>
      <c r="O89" s="271"/>
      <c r="P89" s="271"/>
      <c r="Q89" s="271"/>
      <c r="R89" s="271"/>
    </row>
    <row r="90" spans="2:19" s="22" customFormat="1" ht="30" customHeight="1" x14ac:dyDescent="0.35">
      <c r="B90" s="36"/>
      <c r="C90" s="50"/>
      <c r="D90" s="50"/>
      <c r="E90" s="37"/>
      <c r="F90" s="51"/>
      <c r="G90" s="52"/>
      <c r="H90" s="52"/>
      <c r="I90" s="50"/>
      <c r="J90" s="48"/>
      <c r="L90" s="271"/>
      <c r="M90" s="271"/>
      <c r="N90" s="271"/>
      <c r="O90" s="271"/>
      <c r="P90" s="271"/>
      <c r="Q90" s="271"/>
      <c r="R90" s="271"/>
    </row>
    <row r="91" spans="2:19" s="22" customFormat="1" ht="16.149999999999999" customHeight="1" x14ac:dyDescent="0.35">
      <c r="B91" s="36" t="s">
        <v>228</v>
      </c>
      <c r="C91" s="50"/>
      <c r="D91" s="50"/>
      <c r="E91" s="37"/>
      <c r="F91" s="51"/>
      <c r="G91" s="52"/>
      <c r="H91" s="52"/>
      <c r="I91" s="50"/>
      <c r="J91" s="48"/>
      <c r="L91" s="636" t="s">
        <v>424</v>
      </c>
      <c r="M91" s="636"/>
      <c r="N91" s="636"/>
      <c r="O91" s="636"/>
      <c r="P91" s="636"/>
      <c r="Q91" s="636"/>
      <c r="R91" s="636"/>
    </row>
    <row r="92" spans="2:19" s="22" customFormat="1" ht="16.149999999999999" customHeight="1" x14ac:dyDescent="0.35">
      <c r="B92" s="599"/>
      <c r="C92" s="600"/>
      <c r="D92" s="600"/>
      <c r="E92" s="600"/>
      <c r="F92" s="600"/>
      <c r="G92" s="600"/>
      <c r="H92" s="600"/>
      <c r="I92" s="601"/>
      <c r="J92" s="48"/>
      <c r="L92" s="636"/>
      <c r="M92" s="636"/>
      <c r="N92" s="636"/>
      <c r="O92" s="636"/>
      <c r="P92" s="636"/>
      <c r="Q92" s="636"/>
      <c r="R92" s="636"/>
    </row>
    <row r="93" spans="2:19" s="22" customFormat="1" ht="16.149999999999999" customHeight="1" x14ac:dyDescent="0.35">
      <c r="B93" s="36" t="s">
        <v>229</v>
      </c>
      <c r="C93" s="50"/>
      <c r="D93" s="50"/>
      <c r="E93" s="37"/>
      <c r="F93" s="51" t="s">
        <v>230</v>
      </c>
      <c r="G93" s="52"/>
      <c r="H93" s="52"/>
      <c r="I93" s="50"/>
      <c r="J93" s="48"/>
      <c r="L93" s="636"/>
      <c r="M93" s="636"/>
      <c r="N93" s="636"/>
      <c r="O93" s="636"/>
      <c r="P93" s="636"/>
      <c r="Q93" s="636"/>
      <c r="R93" s="636"/>
    </row>
    <row r="94" spans="2:19" s="57" customFormat="1" ht="16.149999999999999" customHeight="1" x14ac:dyDescent="0.35">
      <c r="B94" s="616"/>
      <c r="C94" s="617"/>
      <c r="D94" s="618"/>
      <c r="E94" s="37"/>
      <c r="F94" s="619"/>
      <c r="G94" s="620"/>
      <c r="H94" s="620"/>
      <c r="I94" s="621"/>
      <c r="J94" s="58"/>
      <c r="K94" s="445"/>
      <c r="L94" s="636"/>
      <c r="M94" s="636"/>
      <c r="N94" s="636"/>
      <c r="O94" s="636"/>
      <c r="P94" s="636"/>
      <c r="Q94" s="636"/>
      <c r="R94" s="636"/>
    </row>
    <row r="95" spans="2:19" ht="16.149999999999999" customHeight="1" x14ac:dyDescent="0.35">
      <c r="B95" s="36"/>
      <c r="C95" s="50"/>
      <c r="D95" s="50"/>
      <c r="E95" s="37"/>
      <c r="F95" s="51"/>
      <c r="G95" s="52"/>
      <c r="H95" s="52"/>
      <c r="I95" s="50"/>
      <c r="J95" s="48"/>
      <c r="K95" s="152"/>
      <c r="L95" s="636"/>
      <c r="M95" s="636"/>
      <c r="N95" s="636"/>
      <c r="O95" s="636"/>
      <c r="P95" s="636"/>
      <c r="Q95" s="636"/>
      <c r="R95" s="636"/>
    </row>
    <row r="96" spans="2:19" ht="16.149999999999999" customHeight="1" x14ac:dyDescent="0.35">
      <c r="B96" s="36" t="s">
        <v>100</v>
      </c>
      <c r="C96" s="50"/>
      <c r="D96" s="50"/>
      <c r="E96" s="37"/>
      <c r="F96" s="51"/>
      <c r="G96" s="52"/>
      <c r="H96" s="52"/>
      <c r="I96" s="50"/>
      <c r="J96" s="59"/>
      <c r="K96" s="152"/>
      <c r="L96" s="636"/>
      <c r="M96" s="636"/>
      <c r="N96" s="636"/>
      <c r="O96" s="636"/>
      <c r="P96" s="636"/>
      <c r="Q96" s="636"/>
      <c r="R96" s="636"/>
    </row>
    <row r="97" spans="2:26" ht="16.149999999999999" customHeight="1" x14ac:dyDescent="0.35">
      <c r="B97" s="36"/>
      <c r="C97" s="50"/>
      <c r="D97" s="50"/>
      <c r="E97" s="37"/>
      <c r="F97" s="51"/>
      <c r="G97" s="52"/>
      <c r="H97" s="52"/>
      <c r="I97" s="50"/>
      <c r="J97" s="59"/>
      <c r="K97" s="152"/>
      <c r="L97" s="636"/>
      <c r="M97" s="636"/>
      <c r="N97" s="636"/>
      <c r="O97" s="636"/>
      <c r="P97" s="636"/>
      <c r="Q97" s="636"/>
      <c r="R97" s="636"/>
    </row>
    <row r="98" spans="2:26" ht="16.149999999999999" customHeight="1" x14ac:dyDescent="0.35">
      <c r="B98" s="36" t="s">
        <v>2</v>
      </c>
      <c r="C98" s="50"/>
      <c r="D98" s="50"/>
      <c r="E98" s="52" t="s">
        <v>3</v>
      </c>
      <c r="F98" s="60"/>
      <c r="G98" s="52"/>
      <c r="H98" s="52"/>
      <c r="I98" s="50"/>
      <c r="J98" s="59"/>
      <c r="K98" s="152"/>
      <c r="L98" s="636"/>
      <c r="M98" s="636"/>
      <c r="N98" s="636"/>
      <c r="O98" s="636"/>
      <c r="P98" s="636"/>
      <c r="Q98" s="636"/>
      <c r="R98" s="636"/>
    </row>
    <row r="99" spans="2:26" ht="16.149999999999999" customHeight="1" x14ac:dyDescent="0.35">
      <c r="B99" s="61"/>
      <c r="C99" s="62"/>
      <c r="D99" s="62"/>
      <c r="E99" s="63"/>
      <c r="F99" s="63"/>
      <c r="G99" s="64"/>
      <c r="H99" s="64"/>
      <c r="I99" s="62"/>
      <c r="J99" s="65"/>
    </row>
    <row r="100" spans="2:26" ht="16.149999999999999" customHeight="1" x14ac:dyDescent="0.35">
      <c r="B100" s="66" t="s">
        <v>411</v>
      </c>
      <c r="C100" s="67"/>
      <c r="D100" s="68"/>
      <c r="E100" s="68"/>
      <c r="F100" s="68"/>
      <c r="G100" s="68"/>
      <c r="H100" s="68"/>
      <c r="I100" s="68"/>
      <c r="J100" s="69"/>
      <c r="L100" s="637"/>
      <c r="M100" s="638"/>
      <c r="N100" s="638"/>
      <c r="O100" s="638"/>
      <c r="P100" s="638"/>
      <c r="Q100" s="638"/>
      <c r="R100" s="638"/>
      <c r="S100" s="152"/>
      <c r="T100" s="152"/>
    </row>
    <row r="101" spans="2:26" ht="16.149999999999999" customHeight="1" x14ac:dyDescent="0.35">
      <c r="B101" s="644" t="s">
        <v>387</v>
      </c>
      <c r="C101" s="645"/>
      <c r="D101" s="645"/>
      <c r="E101" s="645"/>
      <c r="F101" s="645"/>
      <c r="G101" s="645"/>
      <c r="H101" s="645"/>
      <c r="I101" s="645"/>
      <c r="J101" s="646"/>
      <c r="L101" s="638"/>
      <c r="M101" s="638"/>
      <c r="N101" s="638"/>
      <c r="O101" s="638"/>
      <c r="P101" s="638"/>
      <c r="Q101" s="638"/>
      <c r="R101" s="638"/>
      <c r="S101" s="448"/>
      <c r="T101" s="152"/>
    </row>
    <row r="102" spans="2:26" ht="16.149999999999999" customHeight="1" x14ac:dyDescent="0.35">
      <c r="B102" s="644"/>
      <c r="C102" s="645"/>
      <c r="D102" s="645"/>
      <c r="E102" s="645"/>
      <c r="F102" s="645"/>
      <c r="G102" s="645"/>
      <c r="H102" s="645"/>
      <c r="I102" s="645"/>
      <c r="J102" s="646"/>
      <c r="L102" s="638"/>
      <c r="M102" s="638"/>
      <c r="N102" s="638"/>
      <c r="O102" s="638"/>
      <c r="P102" s="638"/>
      <c r="Q102" s="638"/>
      <c r="R102" s="638"/>
      <c r="S102" s="448"/>
      <c r="T102" s="152"/>
    </row>
    <row r="103" spans="2:26" ht="16.149999999999999" customHeight="1" x14ac:dyDescent="0.35">
      <c r="B103" s="70"/>
      <c r="C103" s="71"/>
      <c r="D103" s="71"/>
      <c r="E103" s="71"/>
      <c r="F103" s="71"/>
      <c r="G103" s="71"/>
      <c r="H103" s="71"/>
      <c r="I103" s="71"/>
      <c r="J103" s="59"/>
      <c r="L103" s="638"/>
      <c r="M103" s="638"/>
      <c r="N103" s="638"/>
      <c r="O103" s="638"/>
      <c r="P103" s="638"/>
      <c r="Q103" s="638"/>
      <c r="R103" s="638"/>
      <c r="S103" s="448"/>
      <c r="T103" s="152"/>
    </row>
    <row r="104" spans="2:26" ht="16.149999999999999" customHeight="1" x14ac:dyDescent="0.35">
      <c r="B104" s="36" t="s">
        <v>2</v>
      </c>
      <c r="C104" s="50"/>
      <c r="D104" s="50"/>
      <c r="E104" s="52" t="s">
        <v>3</v>
      </c>
      <c r="F104" s="60"/>
      <c r="G104" s="52"/>
      <c r="H104" s="73"/>
      <c r="I104" s="50"/>
      <c r="J104" s="59"/>
      <c r="L104" s="638"/>
      <c r="M104" s="638"/>
      <c r="N104" s="638"/>
      <c r="O104" s="638"/>
      <c r="P104" s="638"/>
      <c r="Q104" s="638"/>
      <c r="R104" s="638"/>
      <c r="S104" s="448"/>
      <c r="T104" s="152"/>
    </row>
    <row r="105" spans="2:26" ht="16.149999999999999" customHeight="1" x14ac:dyDescent="0.35">
      <c r="B105" s="36"/>
      <c r="C105" s="50"/>
      <c r="D105" s="50"/>
      <c r="E105" s="37"/>
      <c r="F105" s="60"/>
      <c r="G105" s="52"/>
      <c r="H105" s="52"/>
      <c r="I105" s="50"/>
      <c r="J105" s="59"/>
      <c r="L105" s="638"/>
      <c r="M105" s="638"/>
      <c r="N105" s="638"/>
      <c r="O105" s="638"/>
      <c r="P105" s="638"/>
      <c r="Q105" s="638"/>
      <c r="R105" s="638"/>
      <c r="S105" s="448"/>
      <c r="T105" s="152"/>
    </row>
    <row r="106" spans="2:26" ht="16.149999999999999" customHeight="1" x14ac:dyDescent="0.35">
      <c r="B106" s="639" t="s">
        <v>505</v>
      </c>
      <c r="C106" s="640"/>
      <c r="D106" s="640"/>
      <c r="E106" s="640"/>
      <c r="F106" s="640"/>
      <c r="G106" s="640"/>
      <c r="H106" s="640"/>
      <c r="I106" s="640"/>
      <c r="J106" s="641"/>
      <c r="L106" s="448"/>
      <c r="M106" s="448"/>
      <c r="N106" s="448"/>
      <c r="O106" s="448"/>
      <c r="P106" s="448"/>
      <c r="Q106" s="448"/>
      <c r="R106" s="448"/>
      <c r="S106" s="448"/>
      <c r="T106" s="152"/>
    </row>
    <row r="107" spans="2:26" ht="16.149999999999999" customHeight="1" x14ac:dyDescent="0.35">
      <c r="B107" s="633" t="s">
        <v>391</v>
      </c>
      <c r="C107" s="634"/>
      <c r="D107" s="634"/>
      <c r="E107" s="634"/>
      <c r="F107" s="634"/>
      <c r="G107" s="634"/>
      <c r="H107" s="634"/>
      <c r="I107" s="634"/>
      <c r="J107" s="635"/>
      <c r="L107" s="632" t="s">
        <v>521</v>
      </c>
      <c r="M107" s="632"/>
      <c r="N107" s="632"/>
      <c r="O107" s="632"/>
      <c r="P107" s="632"/>
      <c r="Q107" s="632"/>
      <c r="R107" s="632"/>
      <c r="S107" s="643"/>
      <c r="T107" s="643"/>
      <c r="U107" s="643"/>
      <c r="V107" s="643"/>
      <c r="W107" s="643"/>
      <c r="X107" s="643"/>
      <c r="Y107" s="643"/>
      <c r="Z107" s="643"/>
    </row>
    <row r="108" spans="2:26" ht="16.149999999999999" customHeight="1" x14ac:dyDescent="0.35">
      <c r="B108" s="633"/>
      <c r="C108" s="634"/>
      <c r="D108" s="634"/>
      <c r="E108" s="634"/>
      <c r="F108" s="634"/>
      <c r="G108" s="634"/>
      <c r="H108" s="634"/>
      <c r="I108" s="634"/>
      <c r="J108" s="635"/>
      <c r="L108" s="632"/>
      <c r="M108" s="632"/>
      <c r="N108" s="632"/>
      <c r="O108" s="632"/>
      <c r="P108" s="632"/>
      <c r="Q108" s="632"/>
      <c r="R108" s="632"/>
      <c r="S108" s="643"/>
      <c r="T108" s="643"/>
      <c r="U108" s="643"/>
      <c r="V108" s="643"/>
      <c r="W108" s="643"/>
      <c r="X108" s="643"/>
      <c r="Y108" s="643"/>
      <c r="Z108" s="643"/>
    </row>
    <row r="109" spans="2:26" ht="16.149999999999999" customHeight="1" x14ac:dyDescent="0.35">
      <c r="B109" s="633"/>
      <c r="C109" s="634"/>
      <c r="D109" s="634"/>
      <c r="E109" s="634"/>
      <c r="F109" s="634"/>
      <c r="G109" s="634"/>
      <c r="H109" s="634"/>
      <c r="I109" s="634"/>
      <c r="J109" s="635"/>
      <c r="L109" s="632"/>
      <c r="M109" s="632"/>
      <c r="N109" s="632"/>
      <c r="O109" s="632"/>
      <c r="P109" s="632"/>
      <c r="Q109" s="632"/>
      <c r="R109" s="632"/>
      <c r="S109" s="643"/>
      <c r="T109" s="643"/>
      <c r="U109" s="643"/>
      <c r="V109" s="643"/>
      <c r="W109" s="643"/>
      <c r="X109" s="643"/>
      <c r="Y109" s="643"/>
      <c r="Z109" s="643"/>
    </row>
    <row r="110" spans="2:26" ht="16.149999999999999" customHeight="1" x14ac:dyDescent="0.35">
      <c r="B110" s="633"/>
      <c r="C110" s="634"/>
      <c r="D110" s="634"/>
      <c r="E110" s="634"/>
      <c r="F110" s="634"/>
      <c r="G110" s="634"/>
      <c r="H110" s="634"/>
      <c r="I110" s="634"/>
      <c r="J110" s="635"/>
      <c r="L110" s="632"/>
      <c r="M110" s="632"/>
      <c r="N110" s="632"/>
      <c r="O110" s="632"/>
      <c r="P110" s="632"/>
      <c r="Q110" s="632"/>
      <c r="R110" s="632"/>
      <c r="S110" s="643"/>
      <c r="T110" s="643"/>
      <c r="U110" s="643"/>
      <c r="V110" s="643"/>
      <c r="W110" s="643"/>
      <c r="X110" s="643"/>
      <c r="Y110" s="643"/>
      <c r="Z110" s="643"/>
    </row>
    <row r="111" spans="2:26" ht="48.5" customHeight="1" x14ac:dyDescent="0.35">
      <c r="B111" s="74"/>
      <c r="C111" s="75"/>
      <c r="D111" s="75"/>
      <c r="E111" s="75"/>
      <c r="F111" s="75"/>
      <c r="G111" s="75"/>
      <c r="H111" s="75"/>
      <c r="I111" s="75"/>
      <c r="J111" s="76"/>
      <c r="L111" s="632"/>
      <c r="M111" s="632"/>
      <c r="N111" s="632"/>
      <c r="O111" s="632"/>
      <c r="P111" s="632"/>
      <c r="Q111" s="632"/>
      <c r="R111" s="632"/>
      <c r="S111" s="643"/>
      <c r="T111" s="643"/>
      <c r="U111" s="643"/>
      <c r="V111" s="643"/>
      <c r="W111" s="643"/>
      <c r="X111" s="643"/>
      <c r="Y111" s="643"/>
      <c r="Z111" s="643"/>
    </row>
    <row r="112" spans="2:26" ht="16.149999999999999" customHeight="1" x14ac:dyDescent="0.35">
      <c r="B112" s="74" t="s">
        <v>221</v>
      </c>
      <c r="C112" s="75"/>
      <c r="D112" s="75"/>
      <c r="E112" s="75"/>
      <c r="F112" s="75"/>
      <c r="G112" s="75"/>
      <c r="H112" s="75"/>
      <c r="I112" s="75"/>
      <c r="J112" s="76"/>
      <c r="L112" s="632"/>
      <c r="M112" s="632"/>
      <c r="N112" s="632"/>
      <c r="O112" s="632"/>
      <c r="P112" s="632"/>
      <c r="Q112" s="632"/>
      <c r="R112" s="632"/>
      <c r="S112" s="643"/>
      <c r="T112" s="643"/>
      <c r="U112" s="643"/>
      <c r="V112" s="643"/>
      <c r="W112" s="643"/>
      <c r="X112" s="643"/>
      <c r="Y112" s="643"/>
      <c r="Z112" s="643"/>
    </row>
    <row r="113" spans="2:26" ht="16.149999999999999" customHeight="1" x14ac:dyDescent="0.35">
      <c r="B113" s="613"/>
      <c r="C113" s="614"/>
      <c r="D113" s="614"/>
      <c r="E113" s="614"/>
      <c r="F113" s="614"/>
      <c r="G113" s="614"/>
      <c r="H113" s="614"/>
      <c r="I113" s="615"/>
      <c r="J113" s="59"/>
      <c r="L113" s="632"/>
      <c r="M113" s="632"/>
      <c r="N113" s="632"/>
      <c r="O113" s="632"/>
      <c r="P113" s="632"/>
      <c r="Q113" s="632"/>
      <c r="R113" s="632"/>
      <c r="S113" s="643"/>
      <c r="T113" s="643"/>
      <c r="U113" s="643"/>
      <c r="V113" s="643"/>
      <c r="W113" s="643"/>
      <c r="X113" s="643"/>
      <c r="Y113" s="643"/>
      <c r="Z113" s="643"/>
    </row>
    <row r="114" spans="2:26" ht="16.149999999999999" customHeight="1" x14ac:dyDescent="0.35">
      <c r="B114" s="89" t="s">
        <v>520</v>
      </c>
      <c r="C114" s="313"/>
      <c r="D114" s="313"/>
      <c r="E114" s="313"/>
      <c r="F114" s="313"/>
      <c r="G114" s="313"/>
      <c r="H114" s="313"/>
      <c r="I114" s="313"/>
      <c r="J114" s="77"/>
      <c r="S114" s="643"/>
      <c r="T114" s="643"/>
      <c r="U114" s="643"/>
      <c r="V114" s="643"/>
      <c r="W114" s="643"/>
      <c r="X114" s="643"/>
      <c r="Y114" s="643"/>
      <c r="Z114" s="643"/>
    </row>
    <row r="115" spans="2:26" ht="16.149999999999999" customHeight="1" x14ac:dyDescent="0.35">
      <c r="B115" s="613"/>
      <c r="C115" s="614"/>
      <c r="D115" s="615"/>
      <c r="E115" s="313"/>
      <c r="F115" s="313"/>
      <c r="G115" s="313"/>
      <c r="H115" s="313"/>
      <c r="I115" s="313"/>
      <c r="J115" s="59"/>
      <c r="S115" s="643"/>
      <c r="T115" s="643"/>
      <c r="U115" s="643"/>
      <c r="V115" s="643"/>
      <c r="W115" s="643"/>
      <c r="X115" s="643"/>
      <c r="Y115" s="643"/>
      <c r="Z115" s="643"/>
    </row>
    <row r="116" spans="2:26" ht="16.149999999999999" customHeight="1" x14ac:dyDescent="0.35">
      <c r="B116" s="372" t="s">
        <v>221</v>
      </c>
      <c r="C116" s="373"/>
      <c r="D116" s="373"/>
      <c r="E116" s="373"/>
      <c r="F116" s="373"/>
      <c r="G116" s="373"/>
      <c r="H116" s="373"/>
      <c r="I116" s="373"/>
      <c r="J116" s="59"/>
      <c r="S116" s="643"/>
      <c r="T116" s="643"/>
      <c r="U116" s="643"/>
      <c r="V116" s="643"/>
      <c r="W116" s="643"/>
      <c r="X116" s="643"/>
      <c r="Y116" s="643"/>
      <c r="Z116" s="643"/>
    </row>
    <row r="117" spans="2:26" ht="16.149999999999999" customHeight="1" x14ac:dyDescent="0.35">
      <c r="B117" s="613"/>
      <c r="C117" s="614"/>
      <c r="D117" s="614"/>
      <c r="E117" s="614"/>
      <c r="F117" s="614"/>
      <c r="G117" s="614"/>
      <c r="H117" s="614"/>
      <c r="I117" s="615"/>
      <c r="J117" s="59"/>
      <c r="S117" s="643"/>
      <c r="T117" s="643"/>
      <c r="U117" s="643"/>
      <c r="V117" s="643"/>
      <c r="W117" s="643"/>
      <c r="X117" s="643"/>
      <c r="Y117" s="643"/>
      <c r="Z117" s="643"/>
    </row>
    <row r="118" spans="2:26" ht="16.149999999999999" customHeight="1" x14ac:dyDescent="0.35">
      <c r="B118" s="89" t="s">
        <v>520</v>
      </c>
      <c r="C118" s="313"/>
      <c r="D118" s="313"/>
      <c r="E118" s="313"/>
      <c r="F118" s="313"/>
      <c r="G118" s="313"/>
      <c r="H118" s="313"/>
      <c r="I118" s="313"/>
      <c r="J118" s="59"/>
      <c r="S118" s="643"/>
      <c r="T118" s="643"/>
      <c r="U118" s="643"/>
      <c r="V118" s="643"/>
      <c r="W118" s="643"/>
      <c r="X118" s="643"/>
      <c r="Y118" s="643"/>
      <c r="Z118" s="643"/>
    </row>
    <row r="119" spans="2:26" ht="16.149999999999999" customHeight="1" x14ac:dyDescent="0.35">
      <c r="B119" s="613"/>
      <c r="C119" s="614"/>
      <c r="D119" s="615"/>
      <c r="E119" s="313"/>
      <c r="F119" s="313"/>
      <c r="G119" s="313"/>
      <c r="H119" s="313"/>
      <c r="I119" s="313"/>
      <c r="J119" s="59"/>
      <c r="S119" s="643"/>
      <c r="T119" s="643"/>
      <c r="U119" s="643"/>
      <c r="V119" s="643"/>
      <c r="W119" s="643"/>
      <c r="X119" s="643"/>
      <c r="Y119" s="643"/>
      <c r="Z119" s="643"/>
    </row>
    <row r="120" spans="2:26" ht="16.149999999999999" customHeight="1" x14ac:dyDescent="0.35">
      <c r="B120" s="372" t="s">
        <v>221</v>
      </c>
      <c r="C120" s="373"/>
      <c r="D120" s="373"/>
      <c r="E120" s="373"/>
      <c r="F120" s="373"/>
      <c r="G120" s="373"/>
      <c r="H120" s="373"/>
      <c r="I120" s="373"/>
      <c r="J120" s="59"/>
      <c r="S120" s="643"/>
      <c r="T120" s="643"/>
      <c r="U120" s="643"/>
      <c r="V120" s="643"/>
      <c r="W120" s="643"/>
      <c r="X120" s="643"/>
      <c r="Y120" s="643"/>
      <c r="Z120" s="643"/>
    </row>
    <row r="121" spans="2:26" ht="16.149999999999999" customHeight="1" x14ac:dyDescent="0.35">
      <c r="B121" s="613"/>
      <c r="C121" s="614"/>
      <c r="D121" s="614"/>
      <c r="E121" s="614"/>
      <c r="F121" s="614"/>
      <c r="G121" s="614"/>
      <c r="H121" s="614"/>
      <c r="I121" s="615"/>
      <c r="J121" s="59"/>
      <c r="S121" s="643"/>
      <c r="T121" s="643"/>
      <c r="U121" s="643"/>
      <c r="V121" s="643"/>
      <c r="W121" s="643"/>
      <c r="X121" s="643"/>
      <c r="Y121" s="643"/>
      <c r="Z121" s="643"/>
    </row>
    <row r="122" spans="2:26" ht="16.149999999999999" customHeight="1" x14ac:dyDescent="0.35">
      <c r="B122" s="89" t="s">
        <v>520</v>
      </c>
      <c r="C122" s="313"/>
      <c r="D122" s="313"/>
      <c r="E122" s="313"/>
      <c r="F122" s="313"/>
      <c r="G122" s="313"/>
      <c r="H122" s="313"/>
      <c r="I122" s="313"/>
      <c r="J122" s="59"/>
      <c r="S122" s="643"/>
      <c r="T122" s="643"/>
      <c r="U122" s="643"/>
      <c r="V122" s="643"/>
      <c r="W122" s="643"/>
      <c r="X122" s="643"/>
      <c r="Y122" s="643"/>
      <c r="Z122" s="643"/>
    </row>
    <row r="123" spans="2:26" ht="16.149999999999999" customHeight="1" x14ac:dyDescent="0.35">
      <c r="B123" s="613"/>
      <c r="C123" s="614"/>
      <c r="D123" s="615"/>
      <c r="E123" s="313"/>
      <c r="F123" s="313"/>
      <c r="G123" s="313"/>
      <c r="H123" s="313"/>
      <c r="I123" s="313"/>
      <c r="J123" s="59"/>
      <c r="T123" s="152"/>
    </row>
    <row r="124" spans="2:26" ht="16.149999999999999" customHeight="1" x14ac:dyDescent="0.35">
      <c r="B124" s="78"/>
      <c r="C124" s="79"/>
      <c r="D124" s="79"/>
      <c r="E124" s="79"/>
      <c r="F124" s="79"/>
      <c r="G124" s="79"/>
      <c r="H124" s="79"/>
      <c r="I124" s="80"/>
      <c r="J124" s="65"/>
      <c r="T124" s="152"/>
    </row>
    <row r="125" spans="2:26" ht="16.149999999999999" customHeight="1" x14ac:dyDescent="0.35">
      <c r="B125" s="66" t="s">
        <v>9</v>
      </c>
      <c r="C125" s="68"/>
      <c r="D125" s="68"/>
      <c r="E125" s="68"/>
      <c r="F125" s="68"/>
      <c r="G125" s="68"/>
      <c r="H125" s="68"/>
      <c r="I125" s="68"/>
      <c r="J125" s="81"/>
      <c r="L125" s="82"/>
    </row>
    <row r="126" spans="2:26" ht="16.149999999999999" customHeight="1" x14ac:dyDescent="0.35">
      <c r="B126" s="83"/>
      <c r="C126" s="71"/>
      <c r="D126" s="71"/>
      <c r="E126" s="71"/>
      <c r="F126" s="71"/>
      <c r="G126" s="71"/>
      <c r="H126" s="71"/>
      <c r="I126" s="71"/>
      <c r="J126" s="59"/>
    </row>
    <row r="127" spans="2:26" ht="16.149999999999999" customHeight="1" x14ac:dyDescent="0.35">
      <c r="B127" s="70" t="s">
        <v>205</v>
      </c>
      <c r="C127" s="71"/>
      <c r="D127" s="71"/>
      <c r="E127" s="71"/>
      <c r="F127" s="72"/>
      <c r="G127" s="71"/>
      <c r="H127" s="71"/>
      <c r="I127" s="71"/>
      <c r="J127" s="59"/>
      <c r="L127" s="28" t="s">
        <v>11</v>
      </c>
      <c r="M127" s="28"/>
      <c r="N127" s="28"/>
      <c r="O127" s="28"/>
      <c r="P127" s="28"/>
      <c r="Q127" s="28"/>
      <c r="R127" s="28"/>
    </row>
    <row r="128" spans="2:26" ht="16.149999999999999" customHeight="1" x14ac:dyDescent="0.35">
      <c r="B128" s="414" t="s">
        <v>385</v>
      </c>
      <c r="C128" s="71"/>
      <c r="D128" s="71"/>
      <c r="E128" s="71"/>
      <c r="F128" s="71"/>
      <c r="G128" s="71"/>
      <c r="H128" s="73"/>
      <c r="I128" s="71"/>
      <c r="J128" s="59"/>
      <c r="L128" s="631" t="s">
        <v>12</v>
      </c>
      <c r="M128" s="631"/>
      <c r="N128" s="631"/>
      <c r="O128" s="631"/>
      <c r="P128" s="631"/>
      <c r="Q128" s="631"/>
      <c r="R128" s="631"/>
    </row>
    <row r="129" spans="2:18" ht="16.149999999999999" customHeight="1" x14ac:dyDescent="0.35">
      <c r="B129" s="36" t="s">
        <v>2</v>
      </c>
      <c r="C129" s="50"/>
      <c r="D129" s="50"/>
      <c r="E129" s="52" t="s">
        <v>3</v>
      </c>
      <c r="F129" s="60"/>
      <c r="G129" s="71"/>
      <c r="H129" s="73"/>
      <c r="I129" s="71"/>
      <c r="J129" s="59"/>
      <c r="L129" s="631"/>
      <c r="M129" s="631"/>
      <c r="N129" s="631"/>
      <c r="O129" s="631"/>
      <c r="P129" s="631"/>
      <c r="Q129" s="631"/>
      <c r="R129" s="631"/>
    </row>
    <row r="130" spans="2:18" ht="16.149999999999999" customHeight="1" x14ac:dyDescent="0.35">
      <c r="B130" s="70"/>
      <c r="C130" s="71"/>
      <c r="D130" s="71"/>
      <c r="E130" s="71"/>
      <c r="F130" s="71"/>
      <c r="G130" s="71"/>
      <c r="H130" s="71"/>
      <c r="I130" s="71"/>
      <c r="J130" s="59"/>
      <c r="L130" s="28" t="s">
        <v>13</v>
      </c>
      <c r="M130" s="28"/>
      <c r="N130" s="28"/>
      <c r="O130" s="28"/>
      <c r="P130" s="28"/>
      <c r="Q130" s="28"/>
      <c r="R130" s="28"/>
    </row>
    <row r="131" spans="2:18" ht="16.149999999999999" customHeight="1" x14ac:dyDescent="0.35">
      <c r="B131" s="70"/>
      <c r="C131" s="71"/>
      <c r="D131" s="71"/>
      <c r="E131" s="71"/>
      <c r="F131" s="71"/>
      <c r="G131" s="71"/>
      <c r="H131" s="71"/>
      <c r="I131" s="71"/>
      <c r="J131" s="59"/>
      <c r="L131" s="28" t="s">
        <v>14</v>
      </c>
      <c r="M131" s="28"/>
      <c r="N131" s="28"/>
      <c r="O131" s="28"/>
      <c r="P131" s="28"/>
      <c r="Q131" s="28"/>
      <c r="R131" s="28"/>
    </row>
    <row r="132" spans="2:18" ht="16.149999999999999" customHeight="1" x14ac:dyDescent="0.35">
      <c r="B132" s="84"/>
      <c r="C132" s="51"/>
      <c r="D132" s="51"/>
      <c r="E132" s="51"/>
      <c r="F132" s="51"/>
      <c r="G132" s="51"/>
      <c r="H132" s="51"/>
      <c r="I132" s="51"/>
      <c r="J132" s="48"/>
      <c r="L132" s="423" t="s">
        <v>15</v>
      </c>
      <c r="M132" s="28"/>
      <c r="N132" s="28"/>
      <c r="O132" s="28"/>
      <c r="P132" s="28"/>
      <c r="Q132" s="28"/>
      <c r="R132" s="28"/>
    </row>
    <row r="133" spans="2:18" ht="16.149999999999999" customHeight="1" x14ac:dyDescent="0.35">
      <c r="B133" s="85" t="s">
        <v>10</v>
      </c>
      <c r="C133" s="51"/>
      <c r="D133" s="51"/>
      <c r="E133" s="51"/>
      <c r="F133" s="51"/>
      <c r="G133" s="51"/>
      <c r="H133" s="51"/>
      <c r="I133" s="51"/>
      <c r="J133" s="48"/>
    </row>
    <row r="134" spans="2:18" ht="16.149999999999999" customHeight="1" x14ac:dyDescent="0.35">
      <c r="B134" s="85"/>
      <c r="C134" s="51"/>
      <c r="D134" s="51"/>
      <c r="E134" s="51"/>
      <c r="F134" s="51"/>
      <c r="G134" s="51"/>
      <c r="H134" s="51"/>
      <c r="I134" s="51"/>
      <c r="J134" s="48"/>
    </row>
    <row r="135" spans="2:18" ht="16.149999999999999" customHeight="1" x14ac:dyDescent="0.35">
      <c r="B135" s="84" t="s">
        <v>140</v>
      </c>
      <c r="C135" s="51"/>
      <c r="D135" s="51"/>
      <c r="E135" s="51"/>
      <c r="F135" s="51"/>
      <c r="G135" s="51"/>
      <c r="H135" s="51"/>
      <c r="I135" s="51"/>
      <c r="J135" s="48"/>
      <c r="L135" s="592" t="s">
        <v>426</v>
      </c>
      <c r="M135" s="592"/>
      <c r="N135" s="592"/>
      <c r="O135" s="592"/>
      <c r="P135" s="592"/>
      <c r="Q135" s="592"/>
      <c r="R135" s="592"/>
    </row>
    <row r="136" spans="2:18" ht="300" customHeight="1" x14ac:dyDescent="0.35">
      <c r="B136" s="625"/>
      <c r="C136" s="626"/>
      <c r="D136" s="626"/>
      <c r="E136" s="626"/>
      <c r="F136" s="626"/>
      <c r="G136" s="626"/>
      <c r="H136" s="626"/>
      <c r="I136" s="627"/>
      <c r="J136" s="86"/>
      <c r="L136" s="592"/>
      <c r="M136" s="592"/>
      <c r="N136" s="592"/>
      <c r="O136" s="592"/>
      <c r="P136" s="592"/>
      <c r="Q136" s="592"/>
      <c r="R136" s="592"/>
    </row>
    <row r="137" spans="2:18" ht="16.149999999999999" customHeight="1" x14ac:dyDescent="0.35">
      <c r="B137" s="87" t="str">
        <f>"1500 merkkiä ("&amp;TEXT(LEN(B136),"0")&amp;" käytetty)"</f>
        <v>1500 merkkiä (0 käytetty)</v>
      </c>
      <c r="C137" s="63"/>
      <c r="D137" s="63"/>
      <c r="E137" s="63"/>
      <c r="F137" s="63"/>
      <c r="G137" s="63"/>
      <c r="H137" s="63"/>
      <c r="I137" s="63"/>
      <c r="J137" s="88"/>
    </row>
  </sheetData>
  <sheetProtection sheet="1" selectLockedCells="1"/>
  <customSheetViews>
    <customSheetView guid="{4B7031FE-A209-4425-A537-9C5805C2F335}" showPageBreaks="1" printArea="1" topLeftCell="A13">
      <selection activeCell="C57" sqref="C57:H61"/>
      <pageMargins left="0.39370078740157483" right="0.39370078740157483" top="0.39370078740157483" bottom="0.39370078740157483" header="0.51181102362204722" footer="0.51181102362204722"/>
      <pageSetup paperSize="9" orientation="portrait" r:id="rId1"/>
      <headerFooter alignWithMargins="0"/>
    </customSheetView>
  </customSheetViews>
  <mergeCells count="71">
    <mergeCell ref="S78:S81"/>
    <mergeCell ref="S107:Z122"/>
    <mergeCell ref="B61:E61"/>
    <mergeCell ref="B63:E63"/>
    <mergeCell ref="G63:I63"/>
    <mergeCell ref="B65:E65"/>
    <mergeCell ref="G65:I65"/>
    <mergeCell ref="B101:J102"/>
    <mergeCell ref="L128:R129"/>
    <mergeCell ref="L135:R136"/>
    <mergeCell ref="L107:R113"/>
    <mergeCell ref="B107:J110"/>
    <mergeCell ref="B94:D94"/>
    <mergeCell ref="F94:I94"/>
    <mergeCell ref="L91:R98"/>
    <mergeCell ref="L100:R105"/>
    <mergeCell ref="B92:I92"/>
    <mergeCell ref="B136:I136"/>
    <mergeCell ref="B106:J106"/>
    <mergeCell ref="B113:I113"/>
    <mergeCell ref="B115:D115"/>
    <mergeCell ref="B117:I117"/>
    <mergeCell ref="B119:D119"/>
    <mergeCell ref="B121:I121"/>
    <mergeCell ref="B123:D123"/>
    <mergeCell ref="E32:I32"/>
    <mergeCell ref="E22:I22"/>
    <mergeCell ref="B73:I73"/>
    <mergeCell ref="B85:D85"/>
    <mergeCell ref="F85:I85"/>
    <mergeCell ref="B83:I83"/>
    <mergeCell ref="B77:E77"/>
    <mergeCell ref="G77:I77"/>
    <mergeCell ref="B79:E79"/>
    <mergeCell ref="G79:I79"/>
    <mergeCell ref="B75:E75"/>
    <mergeCell ref="B81:E81"/>
    <mergeCell ref="B40:I40"/>
    <mergeCell ref="E33:I33"/>
    <mergeCell ref="E35:I35"/>
    <mergeCell ref="E36:I36"/>
    <mergeCell ref="E37:I37"/>
    <mergeCell ref="L83:R87"/>
    <mergeCell ref="B71:I71"/>
    <mergeCell ref="B51:I51"/>
    <mergeCell ref="B53:I53"/>
    <mergeCell ref="B69:I69"/>
    <mergeCell ref="B44:J45"/>
    <mergeCell ref="L44:R46"/>
    <mergeCell ref="L78:R81"/>
    <mergeCell ref="L64:R68"/>
    <mergeCell ref="L54:R57"/>
    <mergeCell ref="B55:I55"/>
    <mergeCell ref="B57:I57"/>
    <mergeCell ref="B59:I59"/>
    <mergeCell ref="B67:E67"/>
    <mergeCell ref="M2:O2"/>
    <mergeCell ref="B9:J9"/>
    <mergeCell ref="D6:E6"/>
    <mergeCell ref="B11:J11"/>
    <mergeCell ref="E31:I31"/>
    <mergeCell ref="B2:J2"/>
    <mergeCell ref="B3:J3"/>
    <mergeCell ref="E19:I19"/>
    <mergeCell ref="B4:J4"/>
    <mergeCell ref="E18:I18"/>
    <mergeCell ref="E23:I23"/>
    <mergeCell ref="E17:I17"/>
    <mergeCell ref="E21:I21"/>
    <mergeCell ref="L9:R12"/>
    <mergeCell ref="L25:R29"/>
  </mergeCells>
  <phoneticPr fontId="3" type="noConversion"/>
  <dataValidations count="1">
    <dataValidation type="textLength" operator="lessThanOrEqual" allowBlank="1" showInputMessage="1" showErrorMessage="1" errorTitle="Rajoitettu merkkimäärä" error="Tähän kenttään voi kirjoittaa vain 1500 merkkiä._x000a__x000a_Yritä uudelleen (Retry), vähennä merkkejä ja hyväksy teksti sitten uudelleen." sqref="B136:I136 B40:I40" xr:uid="{00000000-0002-0000-0200-000000000000}">
      <formula1>1500</formula1>
    </dataValidation>
  </dataValidations>
  <hyperlinks>
    <hyperlink ref="M2:O2" location="'Aloita tästä'!A1" display="PALAA TÄSTÄ KANSISIVULLE" xr:uid="{00000000-0004-0000-0200-000000000000}"/>
  </hyperlinks>
  <pageMargins left="0.39370078740157483" right="0.39370078740157483" top="0.78740157480314965" bottom="0.78740157480314965" header="0.39370078740157483" footer="0.31496062992125984"/>
  <pageSetup paperSize="9" fitToWidth="0" fitToHeight="0" orientation="portrait" r:id="rId2"/>
  <headerFooter>
    <oddHeader>&amp;L&amp;A&amp;R&amp;P(&amp;N)</oddHeader>
  </headerFooter>
  <rowBreaks count="3" manualBreakCount="3">
    <brk id="38" max="16383" man="1"/>
    <brk id="48" max="16383" man="1"/>
    <brk id="124"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1028" r:id="rId5" name="UusiHakemus">
              <controlPr defaultSize="0" autoFill="0" autoLine="0" autoPict="0">
                <anchor moveWithCells="1">
                  <from>
                    <xdr:col>2</xdr:col>
                    <xdr:colOff>133350</xdr:colOff>
                    <xdr:row>4</xdr:row>
                    <xdr:rowOff>190500</xdr:rowOff>
                  </from>
                  <to>
                    <xdr:col>2</xdr:col>
                    <xdr:colOff>438150</xdr:colOff>
                    <xdr:row>6</xdr:row>
                    <xdr:rowOff>19050</xdr:rowOff>
                  </to>
                </anchor>
              </controlPr>
            </control>
          </mc:Choice>
        </mc:AlternateContent>
        <mc:AlternateContent xmlns:mc="http://schemas.openxmlformats.org/markup-compatibility/2006">
          <mc:Choice Requires="x14">
            <control shapeId="1029" r:id="rId6" name="KorjattuHakemus">
              <controlPr defaultSize="0" autoFill="0" autoLine="0" autoPict="0">
                <anchor moveWithCells="1">
                  <from>
                    <xdr:col>8</xdr:col>
                    <xdr:colOff>57150</xdr:colOff>
                    <xdr:row>5</xdr:row>
                    <xdr:rowOff>0</xdr:rowOff>
                  </from>
                  <to>
                    <xdr:col>8</xdr:col>
                    <xdr:colOff>361950</xdr:colOff>
                    <xdr:row>6</xdr:row>
                    <xdr:rowOff>19050</xdr:rowOff>
                  </to>
                </anchor>
              </controlPr>
            </control>
          </mc:Choice>
        </mc:AlternateContent>
        <mc:AlternateContent xmlns:mc="http://schemas.openxmlformats.org/markup-compatibility/2006">
          <mc:Choice Requires="x14">
            <control shapeId="1066" r:id="rId7" name="HaettuMuutaEUKYLLÄ">
              <controlPr defaultSize="0" autoFill="0" autoLine="0" autoPict="0">
                <anchor moveWithCells="1">
                  <from>
                    <xdr:col>1</xdr:col>
                    <xdr:colOff>400050</xdr:colOff>
                    <xdr:row>25</xdr:row>
                    <xdr:rowOff>184150</xdr:rowOff>
                  </from>
                  <to>
                    <xdr:col>1</xdr:col>
                    <xdr:colOff>685800</xdr:colOff>
                    <xdr:row>27</xdr:row>
                    <xdr:rowOff>0</xdr:rowOff>
                  </to>
                </anchor>
              </controlPr>
            </control>
          </mc:Choice>
        </mc:AlternateContent>
        <mc:AlternateContent xmlns:mc="http://schemas.openxmlformats.org/markup-compatibility/2006">
          <mc:Choice Requires="x14">
            <control shapeId="1067" r:id="rId8" name="HaettuMuutaEUEI">
              <controlPr defaultSize="0" autoFill="0" autoLine="0" autoPict="0">
                <anchor moveWithCells="1">
                  <from>
                    <xdr:col>4</xdr:col>
                    <xdr:colOff>247650</xdr:colOff>
                    <xdr:row>26</xdr:row>
                    <xdr:rowOff>0</xdr:rowOff>
                  </from>
                  <to>
                    <xdr:col>5</xdr:col>
                    <xdr:colOff>133350</xdr:colOff>
                    <xdr:row>27</xdr:row>
                    <xdr:rowOff>19050</xdr:rowOff>
                  </to>
                </anchor>
              </controlPr>
            </control>
          </mc:Choice>
        </mc:AlternateContent>
        <mc:AlternateContent xmlns:mc="http://schemas.openxmlformats.org/markup-compatibility/2006">
          <mc:Choice Requires="x14">
            <control shapeId="1083" r:id="rId9" name="SähköpostiosoitettaKYLLÄ">
              <controlPr defaultSize="0" autoFill="0" autoLine="0" autoPict="0">
                <anchor moveWithCells="1">
                  <from>
                    <xdr:col>1</xdr:col>
                    <xdr:colOff>412750</xdr:colOff>
                    <xdr:row>88</xdr:row>
                    <xdr:rowOff>0</xdr:rowOff>
                  </from>
                  <to>
                    <xdr:col>1</xdr:col>
                    <xdr:colOff>704850</xdr:colOff>
                    <xdr:row>89</xdr:row>
                    <xdr:rowOff>19050</xdr:rowOff>
                  </to>
                </anchor>
              </controlPr>
            </control>
          </mc:Choice>
        </mc:AlternateContent>
        <mc:AlternateContent xmlns:mc="http://schemas.openxmlformats.org/markup-compatibility/2006">
          <mc:Choice Requires="x14">
            <control shapeId="1084" r:id="rId10" name="SähköpostiosoitettaEI">
              <controlPr defaultSize="0" autoFill="0" autoLine="0" autoPict="0">
                <anchor moveWithCells="1">
                  <from>
                    <xdr:col>4</xdr:col>
                    <xdr:colOff>412750</xdr:colOff>
                    <xdr:row>88</xdr:row>
                    <xdr:rowOff>0</xdr:rowOff>
                  </from>
                  <to>
                    <xdr:col>5</xdr:col>
                    <xdr:colOff>285750</xdr:colOff>
                    <xdr:row>89</xdr:row>
                    <xdr:rowOff>19050</xdr:rowOff>
                  </to>
                </anchor>
              </controlPr>
            </control>
          </mc:Choice>
        </mc:AlternateContent>
        <mc:AlternateContent xmlns:mc="http://schemas.openxmlformats.org/markup-compatibility/2006">
          <mc:Choice Requires="x14">
            <control shapeId="1087" r:id="rId11" name="SähköpostiosoitettaVaraEI">
              <controlPr defaultSize="0" autoFill="0" autoLine="0" autoPict="0">
                <anchor moveWithCells="1">
                  <from>
                    <xdr:col>1</xdr:col>
                    <xdr:colOff>412750</xdr:colOff>
                    <xdr:row>96</xdr:row>
                    <xdr:rowOff>190500</xdr:rowOff>
                  </from>
                  <to>
                    <xdr:col>1</xdr:col>
                    <xdr:colOff>704850</xdr:colOff>
                    <xdr:row>98</xdr:row>
                    <xdr:rowOff>19050</xdr:rowOff>
                  </to>
                </anchor>
              </controlPr>
            </control>
          </mc:Choice>
        </mc:AlternateContent>
        <mc:AlternateContent xmlns:mc="http://schemas.openxmlformats.org/markup-compatibility/2006">
          <mc:Choice Requires="x14">
            <control shapeId="1088" r:id="rId12" name="SähköpostiosoitettaVaraKYLLÄ">
              <controlPr defaultSize="0" autoFill="0" autoLine="0" autoPict="0">
                <anchor moveWithCells="1">
                  <from>
                    <xdr:col>4</xdr:col>
                    <xdr:colOff>412750</xdr:colOff>
                    <xdr:row>96</xdr:row>
                    <xdr:rowOff>190500</xdr:rowOff>
                  </from>
                  <to>
                    <xdr:col>5</xdr:col>
                    <xdr:colOff>285750</xdr:colOff>
                    <xdr:row>98</xdr:row>
                    <xdr:rowOff>19050</xdr:rowOff>
                  </to>
                </anchor>
              </controlPr>
            </control>
          </mc:Choice>
        </mc:AlternateContent>
        <mc:AlternateContent xmlns:mc="http://schemas.openxmlformats.org/markup-compatibility/2006">
          <mc:Choice Requires="x14">
            <control shapeId="1089" r:id="rId13" name="MyönnettuMuutaEUKYLLÄ">
              <controlPr defaultSize="0" autoFill="0" autoLine="0" autoPict="0">
                <anchor moveWithCells="1">
                  <from>
                    <xdr:col>1</xdr:col>
                    <xdr:colOff>412750</xdr:colOff>
                    <xdr:row>11</xdr:row>
                    <xdr:rowOff>190500</xdr:rowOff>
                  </from>
                  <to>
                    <xdr:col>1</xdr:col>
                    <xdr:colOff>704850</xdr:colOff>
                    <xdr:row>13</xdr:row>
                    <xdr:rowOff>19050</xdr:rowOff>
                  </to>
                </anchor>
              </controlPr>
            </control>
          </mc:Choice>
        </mc:AlternateContent>
        <mc:AlternateContent xmlns:mc="http://schemas.openxmlformats.org/markup-compatibility/2006">
          <mc:Choice Requires="x14">
            <control shapeId="1090" r:id="rId14" name="MyönnettyMuutaEUEI">
              <controlPr defaultSize="0" autoFill="0" autoLine="0" autoPict="0">
                <anchor moveWithCells="1">
                  <from>
                    <xdr:col>4</xdr:col>
                    <xdr:colOff>260350</xdr:colOff>
                    <xdr:row>11</xdr:row>
                    <xdr:rowOff>190500</xdr:rowOff>
                  </from>
                  <to>
                    <xdr:col>5</xdr:col>
                    <xdr:colOff>146050</xdr:colOff>
                    <xdr:row>13</xdr:row>
                    <xdr:rowOff>0</xdr:rowOff>
                  </to>
                </anchor>
              </controlPr>
            </control>
          </mc:Choice>
        </mc:AlternateContent>
        <mc:AlternateContent xmlns:mc="http://schemas.openxmlformats.org/markup-compatibility/2006">
          <mc:Choice Requires="x14">
            <control shapeId="1098" r:id="rId15" name="EUrahoitusKYLLÄ">
              <controlPr defaultSize="0" autoFill="0" autoLine="0" autoPict="0">
                <anchor moveWithCells="1">
                  <from>
                    <xdr:col>1</xdr:col>
                    <xdr:colOff>412750</xdr:colOff>
                    <xdr:row>45</xdr:row>
                    <xdr:rowOff>190500</xdr:rowOff>
                  </from>
                  <to>
                    <xdr:col>1</xdr:col>
                    <xdr:colOff>704850</xdr:colOff>
                    <xdr:row>47</xdr:row>
                    <xdr:rowOff>19050</xdr:rowOff>
                  </to>
                </anchor>
              </controlPr>
            </control>
          </mc:Choice>
        </mc:AlternateContent>
        <mc:AlternateContent xmlns:mc="http://schemas.openxmlformats.org/markup-compatibility/2006">
          <mc:Choice Requires="x14">
            <control shapeId="1099" r:id="rId16" name="EUrahoitusEI">
              <controlPr defaultSize="0" autoFill="0" autoLine="0" autoPict="0">
                <anchor moveWithCells="1">
                  <from>
                    <xdr:col>4</xdr:col>
                    <xdr:colOff>260350</xdr:colOff>
                    <xdr:row>45</xdr:row>
                    <xdr:rowOff>190500</xdr:rowOff>
                  </from>
                  <to>
                    <xdr:col>5</xdr:col>
                    <xdr:colOff>146050</xdr:colOff>
                    <xdr:row>47</xdr:row>
                    <xdr:rowOff>0</xdr:rowOff>
                  </to>
                </anchor>
              </controlPr>
            </control>
          </mc:Choice>
        </mc:AlternateContent>
        <mc:AlternateContent xmlns:mc="http://schemas.openxmlformats.org/markup-compatibility/2006">
          <mc:Choice Requires="x14">
            <control shapeId="1100" r:id="rId17" name="SiirronsaajatKYLLÄ">
              <controlPr defaultSize="0" autoFill="0" autoLine="0" autoPict="0">
                <anchor moveWithCells="1">
                  <from>
                    <xdr:col>1</xdr:col>
                    <xdr:colOff>412750</xdr:colOff>
                    <xdr:row>102</xdr:row>
                    <xdr:rowOff>190500</xdr:rowOff>
                  </from>
                  <to>
                    <xdr:col>1</xdr:col>
                    <xdr:colOff>704850</xdr:colOff>
                    <xdr:row>104</xdr:row>
                    <xdr:rowOff>19050</xdr:rowOff>
                  </to>
                </anchor>
              </controlPr>
            </control>
          </mc:Choice>
        </mc:AlternateContent>
        <mc:AlternateContent xmlns:mc="http://schemas.openxmlformats.org/markup-compatibility/2006">
          <mc:Choice Requires="x14">
            <control shapeId="1101" r:id="rId18" name="SiirronsaajatEI">
              <controlPr defaultSize="0" autoFill="0" autoLine="0" autoPict="0">
                <anchor moveWithCells="1">
                  <from>
                    <xdr:col>4</xdr:col>
                    <xdr:colOff>412750</xdr:colOff>
                    <xdr:row>102</xdr:row>
                    <xdr:rowOff>190500</xdr:rowOff>
                  </from>
                  <to>
                    <xdr:col>5</xdr:col>
                    <xdr:colOff>285750</xdr:colOff>
                    <xdr:row>104</xdr:row>
                    <xdr:rowOff>19050</xdr:rowOff>
                  </to>
                </anchor>
              </controlPr>
            </control>
          </mc:Choice>
        </mc:AlternateContent>
        <mc:AlternateContent xmlns:mc="http://schemas.openxmlformats.org/markup-compatibility/2006">
          <mc:Choice Requires="x14">
            <control shapeId="1102" r:id="rId19" name="YhteistyötahoKYLLÄ">
              <controlPr defaultSize="0" autoFill="0" autoLine="0" autoPict="0">
                <anchor moveWithCells="1">
                  <from>
                    <xdr:col>1</xdr:col>
                    <xdr:colOff>412750</xdr:colOff>
                    <xdr:row>127</xdr:row>
                    <xdr:rowOff>190500</xdr:rowOff>
                  </from>
                  <to>
                    <xdr:col>1</xdr:col>
                    <xdr:colOff>704850</xdr:colOff>
                    <xdr:row>129</xdr:row>
                    <xdr:rowOff>19050</xdr:rowOff>
                  </to>
                </anchor>
              </controlPr>
            </control>
          </mc:Choice>
        </mc:AlternateContent>
        <mc:AlternateContent xmlns:mc="http://schemas.openxmlformats.org/markup-compatibility/2006">
          <mc:Choice Requires="x14">
            <control shapeId="1103" r:id="rId20" name="YhteistyötahoEI">
              <controlPr defaultSize="0" autoFill="0" autoLine="0" autoPict="0">
                <anchor moveWithCells="1">
                  <from>
                    <xdr:col>4</xdr:col>
                    <xdr:colOff>412750</xdr:colOff>
                    <xdr:row>127</xdr:row>
                    <xdr:rowOff>190500</xdr:rowOff>
                  </from>
                  <to>
                    <xdr:col>5</xdr:col>
                    <xdr:colOff>285750</xdr:colOff>
                    <xdr:row>129</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ul3"/>
  <dimension ref="A1:J34"/>
  <sheetViews>
    <sheetView zoomScaleNormal="100" workbookViewId="0">
      <selection activeCell="H6" sqref="H6:J6"/>
    </sheetView>
  </sheetViews>
  <sheetFormatPr defaultColWidth="9.23046875" defaultRowHeight="15.5" x14ac:dyDescent="0.35"/>
  <cols>
    <col min="1" max="1" width="3.765625" style="161" customWidth="1"/>
    <col min="2" max="2" width="4.765625" style="161" customWidth="1"/>
    <col min="3" max="4" width="40.765625" style="161" customWidth="1"/>
    <col min="5" max="5" width="19.765625" style="161" customWidth="1"/>
    <col min="6" max="6" width="3.23046875" style="161" customWidth="1"/>
    <col min="7" max="7" width="7.23046875" style="161" customWidth="1"/>
    <col min="8" max="16384" width="9.23046875" style="161"/>
  </cols>
  <sheetData>
    <row r="1" spans="1:10" x14ac:dyDescent="0.35">
      <c r="A1" s="10" t="s">
        <v>238</v>
      </c>
    </row>
    <row r="2" spans="1:10" x14ac:dyDescent="0.35">
      <c r="A2" s="10"/>
    </row>
    <row r="3" spans="1:10" x14ac:dyDescent="0.35">
      <c r="B3" s="647" t="s">
        <v>428</v>
      </c>
      <c r="C3" s="647"/>
      <c r="D3" s="647"/>
      <c r="E3" s="647"/>
      <c r="F3" s="647"/>
    </row>
    <row r="4" spans="1:10" x14ac:dyDescent="0.35">
      <c r="B4" s="647"/>
      <c r="C4" s="647"/>
      <c r="D4" s="647"/>
      <c r="E4" s="647"/>
      <c r="F4" s="647"/>
    </row>
    <row r="6" spans="1:10" x14ac:dyDescent="0.35">
      <c r="B6" s="223"/>
      <c r="C6" s="226"/>
      <c r="D6" s="130"/>
      <c r="E6" s="130"/>
      <c r="F6" s="131"/>
      <c r="H6" s="565" t="s">
        <v>73</v>
      </c>
      <c r="I6" s="566"/>
      <c r="J6" s="567"/>
    </row>
    <row r="7" spans="1:10" x14ac:dyDescent="0.35">
      <c r="B7" s="25"/>
      <c r="C7" s="134" t="s">
        <v>239</v>
      </c>
      <c r="D7" s="26"/>
      <c r="E7" s="26"/>
      <c r="F7" s="27"/>
    </row>
    <row r="8" spans="1:10" x14ac:dyDescent="0.35">
      <c r="B8" s="25"/>
      <c r="C8" s="134"/>
      <c r="D8" s="26"/>
      <c r="E8" s="26"/>
      <c r="F8" s="27"/>
    </row>
    <row r="9" spans="1:10" x14ac:dyDescent="0.35">
      <c r="B9" s="25"/>
      <c r="C9" s="26"/>
      <c r="D9" s="26"/>
      <c r="E9" s="26"/>
      <c r="F9" s="27"/>
    </row>
    <row r="10" spans="1:10" x14ac:dyDescent="0.35">
      <c r="B10" s="25"/>
      <c r="C10" s="227" t="s">
        <v>379</v>
      </c>
      <c r="D10" s="227" t="s">
        <v>49</v>
      </c>
      <c r="E10" s="227" t="s">
        <v>240</v>
      </c>
      <c r="F10" s="27"/>
    </row>
    <row r="11" spans="1:10" ht="30" customHeight="1" x14ac:dyDescent="0.35">
      <c r="B11" s="25"/>
      <c r="C11" s="228"/>
      <c r="D11" s="228"/>
      <c r="E11" s="391"/>
      <c r="F11" s="27"/>
    </row>
    <row r="12" spans="1:10" ht="30" customHeight="1" x14ac:dyDescent="0.35">
      <c r="B12" s="25"/>
      <c r="C12" s="228"/>
      <c r="D12" s="228"/>
      <c r="E12" s="391"/>
      <c r="F12" s="27"/>
    </row>
    <row r="13" spans="1:10" ht="30" customHeight="1" x14ac:dyDescent="0.35">
      <c r="B13" s="25"/>
      <c r="C13" s="228"/>
      <c r="D13" s="228"/>
      <c r="E13" s="391"/>
      <c r="F13" s="27"/>
    </row>
    <row r="14" spans="1:10" ht="30" customHeight="1" x14ac:dyDescent="0.35">
      <c r="B14" s="25"/>
      <c r="C14" s="228"/>
      <c r="D14" s="228"/>
      <c r="E14" s="391"/>
      <c r="F14" s="27"/>
    </row>
    <row r="15" spans="1:10" ht="30" customHeight="1" x14ac:dyDescent="0.35">
      <c r="B15" s="25"/>
      <c r="C15" s="228"/>
      <c r="D15" s="228"/>
      <c r="E15" s="391"/>
      <c r="F15" s="27"/>
    </row>
    <row r="16" spans="1:10" ht="30" customHeight="1" x14ac:dyDescent="0.35">
      <c r="B16" s="25"/>
      <c r="C16" s="228"/>
      <c r="D16" s="228"/>
      <c r="E16" s="391"/>
      <c r="F16" s="27"/>
    </row>
    <row r="17" spans="2:6" ht="30" customHeight="1" x14ac:dyDescent="0.35">
      <c r="B17" s="25"/>
      <c r="C17" s="228"/>
      <c r="D17" s="228"/>
      <c r="E17" s="391"/>
      <c r="F17" s="27"/>
    </row>
    <row r="18" spans="2:6" ht="30" customHeight="1" x14ac:dyDescent="0.35">
      <c r="B18" s="25"/>
      <c r="C18" s="228"/>
      <c r="D18" s="228"/>
      <c r="E18" s="391"/>
      <c r="F18" s="27"/>
    </row>
    <row r="19" spans="2:6" ht="30" customHeight="1" x14ac:dyDescent="0.35">
      <c r="B19" s="25"/>
      <c r="C19" s="228"/>
      <c r="D19" s="228"/>
      <c r="E19" s="391"/>
      <c r="F19" s="27"/>
    </row>
    <row r="20" spans="2:6" ht="30" customHeight="1" x14ac:dyDescent="0.35">
      <c r="B20" s="25"/>
      <c r="C20" s="228"/>
      <c r="D20" s="228"/>
      <c r="E20" s="391"/>
      <c r="F20" s="27"/>
    </row>
    <row r="21" spans="2:6" ht="30" customHeight="1" x14ac:dyDescent="0.35">
      <c r="B21" s="25"/>
      <c r="C21" s="228"/>
      <c r="D21" s="228"/>
      <c r="E21" s="391"/>
      <c r="F21" s="27"/>
    </row>
    <row r="22" spans="2:6" ht="30" customHeight="1" x14ac:dyDescent="0.35">
      <c r="B22" s="25"/>
      <c r="C22" s="228"/>
      <c r="D22" s="228"/>
      <c r="E22" s="391"/>
      <c r="F22" s="27"/>
    </row>
    <row r="23" spans="2:6" ht="30" customHeight="1" x14ac:dyDescent="0.35">
      <c r="B23" s="25"/>
      <c r="C23" s="228"/>
      <c r="D23" s="228"/>
      <c r="E23" s="391"/>
      <c r="F23" s="27"/>
    </row>
    <row r="24" spans="2:6" ht="30" customHeight="1" x14ac:dyDescent="0.35">
      <c r="B24" s="25"/>
      <c r="C24" s="228"/>
      <c r="D24" s="228"/>
      <c r="E24" s="391"/>
      <c r="F24" s="27"/>
    </row>
    <row r="25" spans="2:6" ht="30" customHeight="1" x14ac:dyDescent="0.35">
      <c r="B25" s="25"/>
      <c r="C25" s="228"/>
      <c r="D25" s="228"/>
      <c r="E25" s="391"/>
      <c r="F25" s="27"/>
    </row>
    <row r="26" spans="2:6" ht="30" customHeight="1" x14ac:dyDescent="0.35">
      <c r="B26" s="25"/>
      <c r="C26" s="228"/>
      <c r="D26" s="228"/>
      <c r="E26" s="391"/>
      <c r="F26" s="27"/>
    </row>
    <row r="27" spans="2:6" ht="30" customHeight="1" x14ac:dyDescent="0.35">
      <c r="B27" s="25"/>
      <c r="C27" s="228"/>
      <c r="D27" s="228"/>
      <c r="E27" s="391"/>
      <c r="F27" s="27"/>
    </row>
    <row r="28" spans="2:6" ht="30" customHeight="1" x14ac:dyDescent="0.35">
      <c r="B28" s="25"/>
      <c r="C28" s="228"/>
      <c r="D28" s="228"/>
      <c r="E28" s="391"/>
      <c r="F28" s="27"/>
    </row>
    <row r="29" spans="2:6" ht="30" customHeight="1" x14ac:dyDescent="0.35">
      <c r="B29" s="25"/>
      <c r="C29" s="228"/>
      <c r="D29" s="228"/>
      <c r="E29" s="391"/>
      <c r="F29" s="27"/>
    </row>
    <row r="30" spans="2:6" ht="30" customHeight="1" x14ac:dyDescent="0.35">
      <c r="B30" s="25"/>
      <c r="C30" s="228"/>
      <c r="D30" s="228"/>
      <c r="E30" s="391"/>
      <c r="F30" s="27"/>
    </row>
    <row r="31" spans="2:6" ht="30" customHeight="1" x14ac:dyDescent="0.35">
      <c r="B31" s="25"/>
      <c r="C31" s="228"/>
      <c r="D31" s="228"/>
      <c r="E31" s="391"/>
      <c r="F31" s="27"/>
    </row>
    <row r="32" spans="2:6" ht="30" customHeight="1" x14ac:dyDescent="0.35">
      <c r="B32" s="25"/>
      <c r="C32" s="228"/>
      <c r="D32" s="228"/>
      <c r="E32" s="391"/>
      <c r="F32" s="27"/>
    </row>
    <row r="33" spans="2:6" x14ac:dyDescent="0.35">
      <c r="B33" s="25"/>
      <c r="C33" s="26"/>
      <c r="D33" s="26"/>
      <c r="E33" s="26"/>
      <c r="F33" s="27"/>
    </row>
    <row r="34" spans="2:6" x14ac:dyDescent="0.35">
      <c r="B34" s="224"/>
      <c r="C34" s="135"/>
      <c r="D34" s="135"/>
      <c r="E34" s="135"/>
      <c r="F34" s="136"/>
    </row>
  </sheetData>
  <sheetProtection sheet="1" selectLockedCells="1"/>
  <mergeCells count="2">
    <mergeCell ref="H6:J6"/>
    <mergeCell ref="B3:F4"/>
  </mergeCells>
  <hyperlinks>
    <hyperlink ref="H6:J6" location="'Aloita tästä'!A1" display="PALAA TÄSTÄ KANSISIVULLE" xr:uid="{00000000-0004-0000-0300-000000000000}"/>
  </hyperlinks>
  <pageMargins left="0.39370078740157483" right="0.39370078740157483" top="0.78740157480314965" bottom="0.78740157480314965" header="0.39370078740157483" footer="0.31496062992125984"/>
  <pageSetup paperSize="9" fitToHeight="0" orientation="landscape" r:id="rId1"/>
  <headerFooter>
    <oddHeader>&amp;L&amp;A&amp;R&amp;P(&amp;N)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ul5"/>
  <dimension ref="A1:P104"/>
  <sheetViews>
    <sheetView zoomScale="70" zoomScaleNormal="70" workbookViewId="0">
      <selection activeCell="M5" sqref="M5:O5"/>
    </sheetView>
  </sheetViews>
  <sheetFormatPr defaultColWidth="9.23046875" defaultRowHeight="15.5" x14ac:dyDescent="0.35"/>
  <cols>
    <col min="1" max="1" width="4.23046875" style="161" customWidth="1"/>
    <col min="2" max="2" width="3" style="161" customWidth="1"/>
    <col min="3" max="10" width="9.23046875" style="161"/>
    <col min="11" max="11" width="3.23046875" style="161" customWidth="1"/>
    <col min="12" max="16384" width="9.23046875" style="161"/>
  </cols>
  <sheetData>
    <row r="1" spans="1:16" x14ac:dyDescent="0.35">
      <c r="A1" s="10" t="s">
        <v>243</v>
      </c>
      <c r="B1" s="10"/>
    </row>
    <row r="3" spans="1:16" ht="32.65" customHeight="1" x14ac:dyDescent="0.35">
      <c r="B3" s="651" t="s">
        <v>427</v>
      </c>
      <c r="C3" s="651"/>
      <c r="D3" s="651"/>
      <c r="E3" s="651"/>
      <c r="F3" s="651"/>
      <c r="G3" s="651"/>
      <c r="H3" s="651"/>
      <c r="I3" s="651"/>
      <c r="J3" s="651"/>
      <c r="K3" s="651"/>
    </row>
    <row r="4" spans="1:16" ht="16.5" customHeight="1" x14ac:dyDescent="0.35"/>
    <row r="5" spans="1:16" x14ac:dyDescent="0.35">
      <c r="B5" s="223"/>
      <c r="C5" s="350"/>
      <c r="D5" s="67"/>
      <c r="E5" s="68"/>
      <c r="F5" s="68"/>
      <c r="G5" s="68"/>
      <c r="H5" s="68"/>
      <c r="I5" s="68"/>
      <c r="J5" s="68"/>
      <c r="K5" s="69"/>
      <c r="M5" s="565" t="s">
        <v>73</v>
      </c>
      <c r="N5" s="566"/>
      <c r="O5" s="567"/>
    </row>
    <row r="6" spans="1:16" x14ac:dyDescent="0.35">
      <c r="B6" s="25"/>
      <c r="C6" s="280" t="s">
        <v>244</v>
      </c>
      <c r="D6" s="72"/>
      <c r="E6" s="268"/>
      <c r="F6" s="268"/>
      <c r="G6" s="268"/>
      <c r="H6" s="268"/>
      <c r="I6" s="268"/>
      <c r="J6" s="268"/>
      <c r="K6" s="269"/>
    </row>
    <row r="7" spans="1:16" x14ac:dyDescent="0.35">
      <c r="B7" s="25"/>
      <c r="C7" s="280"/>
      <c r="D7" s="72"/>
      <c r="E7" s="268"/>
      <c r="F7" s="268"/>
      <c r="G7" s="268"/>
      <c r="H7" s="268"/>
      <c r="I7" s="268"/>
      <c r="J7" s="268"/>
      <c r="K7" s="269"/>
    </row>
    <row r="8" spans="1:16" ht="15" customHeight="1" x14ac:dyDescent="0.35">
      <c r="B8" s="25"/>
      <c r="C8" s="268" t="s">
        <v>102</v>
      </c>
      <c r="D8" s="268"/>
      <c r="E8" s="268"/>
      <c r="F8" s="268"/>
      <c r="G8" s="268"/>
      <c r="H8" s="268"/>
      <c r="I8" s="268"/>
      <c r="J8" s="268"/>
      <c r="K8" s="269"/>
      <c r="M8" s="592" t="s">
        <v>464</v>
      </c>
      <c r="N8" s="592"/>
      <c r="O8" s="592"/>
      <c r="P8" s="592"/>
    </row>
    <row r="9" spans="1:16" ht="15" customHeight="1" x14ac:dyDescent="0.35">
      <c r="B9" s="25"/>
      <c r="C9" s="652"/>
      <c r="D9" s="653"/>
      <c r="E9" s="653"/>
      <c r="F9" s="653"/>
      <c r="G9" s="653"/>
      <c r="H9" s="653"/>
      <c r="I9" s="653"/>
      <c r="J9" s="653"/>
      <c r="K9" s="269"/>
      <c r="M9" s="592"/>
      <c r="N9" s="592"/>
      <c r="O9" s="592"/>
      <c r="P9" s="592"/>
    </row>
    <row r="10" spans="1:16" x14ac:dyDescent="0.35">
      <c r="B10" s="25"/>
      <c r="C10" s="268"/>
      <c r="D10" s="268"/>
      <c r="E10" s="268"/>
      <c r="F10" s="268"/>
      <c r="G10" s="268"/>
      <c r="H10" s="268"/>
      <c r="I10" s="268"/>
      <c r="J10" s="268"/>
      <c r="K10" s="269"/>
      <c r="M10" s="592"/>
      <c r="N10" s="592"/>
      <c r="O10" s="592"/>
      <c r="P10" s="592"/>
    </row>
    <row r="11" spans="1:16" x14ac:dyDescent="0.35">
      <c r="B11" s="25"/>
      <c r="C11" s="268" t="s">
        <v>316</v>
      </c>
      <c r="D11" s="268"/>
      <c r="E11" s="268"/>
      <c r="F11" s="268"/>
      <c r="G11" s="268"/>
      <c r="H11" s="365"/>
      <c r="I11" s="268" t="str">
        <f>"500 merkkiä ("&amp;TEXT(LEN(C12),"0")&amp;" käytetty)"</f>
        <v>500 merkkiä (0 käytetty)</v>
      </c>
      <c r="J11" s="268"/>
      <c r="K11" s="269"/>
      <c r="M11" s="592"/>
      <c r="N11" s="592"/>
      <c r="O11" s="592"/>
      <c r="P11" s="592"/>
    </row>
    <row r="12" spans="1:16" ht="138" customHeight="1" x14ac:dyDescent="0.35">
      <c r="B12" s="25"/>
      <c r="C12" s="654"/>
      <c r="D12" s="654"/>
      <c r="E12" s="654"/>
      <c r="F12" s="654"/>
      <c r="G12" s="654"/>
      <c r="H12" s="654"/>
      <c r="I12" s="654"/>
      <c r="J12" s="654"/>
      <c r="K12" s="275"/>
    </row>
    <row r="13" spans="1:16" x14ac:dyDescent="0.35">
      <c r="B13" s="224"/>
      <c r="C13" s="321"/>
      <c r="D13" s="321"/>
      <c r="E13" s="321"/>
      <c r="F13" s="321"/>
      <c r="G13" s="321"/>
      <c r="H13" s="321"/>
      <c r="I13" s="321"/>
      <c r="J13" s="321"/>
      <c r="K13" s="276"/>
    </row>
    <row r="14" spans="1:16" x14ac:dyDescent="0.35">
      <c r="B14" s="25"/>
      <c r="C14" s="272"/>
      <c r="D14" s="272"/>
      <c r="E14" s="272"/>
      <c r="F14" s="272"/>
      <c r="G14" s="272"/>
      <c r="H14" s="272"/>
      <c r="I14" s="272"/>
      <c r="J14" s="272"/>
      <c r="K14" s="275"/>
    </row>
    <row r="15" spans="1:16" x14ac:dyDescent="0.35">
      <c r="B15" s="25"/>
      <c r="C15" s="268" t="s">
        <v>119</v>
      </c>
      <c r="D15" s="268"/>
      <c r="E15" s="268"/>
      <c r="F15" s="268"/>
      <c r="G15" s="268"/>
      <c r="H15" s="268"/>
      <c r="I15" s="268"/>
      <c r="J15" s="268"/>
      <c r="K15" s="269"/>
    </row>
    <row r="16" spans="1:16" x14ac:dyDescent="0.35">
      <c r="B16" s="25"/>
      <c r="C16" s="652"/>
      <c r="D16" s="653"/>
      <c r="E16" s="653"/>
      <c r="F16" s="653"/>
      <c r="G16" s="653"/>
      <c r="H16" s="653"/>
      <c r="I16" s="653"/>
      <c r="J16" s="653"/>
      <c r="K16" s="269"/>
    </row>
    <row r="17" spans="2:11" x14ac:dyDescent="0.35">
      <c r="B17" s="25"/>
      <c r="C17" s="268"/>
      <c r="D17" s="268"/>
      <c r="E17" s="268"/>
      <c r="F17" s="268"/>
      <c r="G17" s="268"/>
      <c r="H17" s="268"/>
      <c r="I17" s="268"/>
      <c r="J17" s="268"/>
      <c r="K17" s="269"/>
    </row>
    <row r="18" spans="2:11" x14ac:dyDescent="0.35">
      <c r="B18" s="25"/>
      <c r="C18" s="400" t="s">
        <v>316</v>
      </c>
      <c r="D18" s="400"/>
      <c r="E18" s="400"/>
      <c r="F18" s="400"/>
      <c r="G18" s="400"/>
      <c r="H18" s="365"/>
      <c r="I18" s="400" t="str">
        <f>"500 merkkiä ("&amp;TEXT(LEN(C19),"0")&amp;" käytetty)"</f>
        <v>500 merkkiä (0 käytetty)</v>
      </c>
      <c r="J18" s="400"/>
      <c r="K18" s="269"/>
    </row>
    <row r="19" spans="2:11" ht="138" customHeight="1" x14ac:dyDescent="0.35">
      <c r="B19" s="25"/>
      <c r="C19" s="654"/>
      <c r="D19" s="654"/>
      <c r="E19" s="654"/>
      <c r="F19" s="654"/>
      <c r="G19" s="654"/>
      <c r="H19" s="654"/>
      <c r="I19" s="654"/>
      <c r="J19" s="654"/>
      <c r="K19" s="275"/>
    </row>
    <row r="20" spans="2:11" x14ac:dyDescent="0.35">
      <c r="B20" s="224"/>
      <c r="C20" s="321"/>
      <c r="D20" s="321"/>
      <c r="E20" s="321"/>
      <c r="F20" s="321"/>
      <c r="G20" s="321"/>
      <c r="H20" s="321"/>
      <c r="I20" s="321"/>
      <c r="J20" s="321"/>
      <c r="K20" s="276"/>
    </row>
    <row r="21" spans="2:11" x14ac:dyDescent="0.35">
      <c r="B21" s="25"/>
      <c r="C21" s="272"/>
      <c r="D21" s="272"/>
      <c r="E21" s="272"/>
      <c r="F21" s="272"/>
      <c r="G21" s="272"/>
      <c r="H21" s="272"/>
      <c r="I21" s="272"/>
      <c r="J21" s="272"/>
      <c r="K21" s="275"/>
    </row>
    <row r="22" spans="2:11" x14ac:dyDescent="0.35">
      <c r="B22" s="25"/>
      <c r="C22" s="268" t="s">
        <v>146</v>
      </c>
      <c r="D22" s="268"/>
      <c r="E22" s="268"/>
      <c r="F22" s="268"/>
      <c r="G22" s="268"/>
      <c r="H22" s="268"/>
      <c r="I22" s="268"/>
      <c r="J22" s="268"/>
      <c r="K22" s="269"/>
    </row>
    <row r="23" spans="2:11" x14ac:dyDescent="0.35">
      <c r="B23" s="25"/>
      <c r="C23" s="652"/>
      <c r="D23" s="653"/>
      <c r="E23" s="653"/>
      <c r="F23" s="653"/>
      <c r="G23" s="653"/>
      <c r="H23" s="653"/>
      <c r="I23" s="653"/>
      <c r="J23" s="653"/>
      <c r="K23" s="269"/>
    </row>
    <row r="24" spans="2:11" x14ac:dyDescent="0.35">
      <c r="B24" s="25"/>
      <c r="C24" s="268"/>
      <c r="D24" s="268"/>
      <c r="E24" s="268"/>
      <c r="F24" s="268"/>
      <c r="G24" s="268"/>
      <c r="H24" s="268"/>
      <c r="I24" s="268"/>
      <c r="J24" s="268"/>
      <c r="K24" s="269"/>
    </row>
    <row r="25" spans="2:11" x14ac:dyDescent="0.35">
      <c r="B25" s="25"/>
      <c r="C25" s="400" t="s">
        <v>316</v>
      </c>
      <c r="D25" s="400"/>
      <c r="E25" s="400"/>
      <c r="F25" s="400"/>
      <c r="G25" s="400"/>
      <c r="H25" s="365"/>
      <c r="I25" s="400" t="str">
        <f>"500 merkkiä ("&amp;TEXT(LEN(C26),"0")&amp;" käytetty)"</f>
        <v>500 merkkiä (0 käytetty)</v>
      </c>
      <c r="J25" s="400"/>
      <c r="K25" s="269"/>
    </row>
    <row r="26" spans="2:11" ht="138" customHeight="1" x14ac:dyDescent="0.35">
      <c r="B26" s="25"/>
      <c r="C26" s="654"/>
      <c r="D26" s="654"/>
      <c r="E26" s="654"/>
      <c r="F26" s="654"/>
      <c r="G26" s="654"/>
      <c r="H26" s="654"/>
      <c r="I26" s="654"/>
      <c r="J26" s="654"/>
      <c r="K26" s="275"/>
    </row>
    <row r="27" spans="2:11" x14ac:dyDescent="0.35">
      <c r="B27" s="224"/>
      <c r="C27" s="321"/>
      <c r="D27" s="321"/>
      <c r="E27" s="321"/>
      <c r="F27" s="321"/>
      <c r="G27" s="321"/>
      <c r="H27" s="321"/>
      <c r="I27" s="321"/>
      <c r="J27" s="321"/>
      <c r="K27" s="276"/>
    </row>
    <row r="28" spans="2:11" x14ac:dyDescent="0.35">
      <c r="B28" s="25"/>
      <c r="C28" s="272"/>
      <c r="D28" s="272"/>
      <c r="E28" s="272"/>
      <c r="F28" s="272"/>
      <c r="G28" s="272"/>
      <c r="H28" s="272"/>
      <c r="I28" s="272"/>
      <c r="J28" s="272"/>
      <c r="K28" s="275"/>
    </row>
    <row r="29" spans="2:11" x14ac:dyDescent="0.35">
      <c r="B29" s="25"/>
      <c r="C29" s="268" t="s">
        <v>147</v>
      </c>
      <c r="D29" s="268"/>
      <c r="E29" s="268"/>
      <c r="F29" s="268"/>
      <c r="G29" s="268"/>
      <c r="H29" s="268"/>
      <c r="I29" s="268"/>
      <c r="J29" s="268"/>
      <c r="K29" s="269"/>
    </row>
    <row r="30" spans="2:11" x14ac:dyDescent="0.35">
      <c r="B30" s="25"/>
      <c r="C30" s="652"/>
      <c r="D30" s="653"/>
      <c r="E30" s="653"/>
      <c r="F30" s="653"/>
      <c r="G30" s="653"/>
      <c r="H30" s="653"/>
      <c r="I30" s="653"/>
      <c r="J30" s="653"/>
      <c r="K30" s="269"/>
    </row>
    <row r="31" spans="2:11" x14ac:dyDescent="0.35">
      <c r="B31" s="25"/>
      <c r="C31" s="268"/>
      <c r="D31" s="268"/>
      <c r="E31" s="268"/>
      <c r="F31" s="268"/>
      <c r="G31" s="268"/>
      <c r="H31" s="268"/>
      <c r="I31" s="268"/>
      <c r="J31" s="268"/>
      <c r="K31" s="269"/>
    </row>
    <row r="32" spans="2:11" x14ac:dyDescent="0.35">
      <c r="B32" s="25"/>
      <c r="C32" s="400" t="s">
        <v>316</v>
      </c>
      <c r="D32" s="400"/>
      <c r="E32" s="400"/>
      <c r="F32" s="400"/>
      <c r="G32" s="400"/>
      <c r="H32" s="365"/>
      <c r="I32" s="400" t="str">
        <f>"500 merkkiä ("&amp;TEXT(LEN(C33),"0")&amp;" käytetty)"</f>
        <v>500 merkkiä (0 käytetty)</v>
      </c>
      <c r="J32" s="400"/>
      <c r="K32" s="401"/>
    </row>
    <row r="33" spans="2:11" ht="138" customHeight="1" x14ac:dyDescent="0.35">
      <c r="B33" s="25"/>
      <c r="C33" s="654"/>
      <c r="D33" s="654"/>
      <c r="E33" s="654"/>
      <c r="F33" s="654"/>
      <c r="G33" s="654"/>
      <c r="H33" s="654"/>
      <c r="I33" s="654"/>
      <c r="J33" s="654"/>
      <c r="K33" s="275"/>
    </row>
    <row r="34" spans="2:11" x14ac:dyDescent="0.35">
      <c r="B34" s="224"/>
      <c r="C34" s="321"/>
      <c r="D34" s="321"/>
      <c r="E34" s="321"/>
      <c r="F34" s="321"/>
      <c r="G34" s="321"/>
      <c r="H34" s="321"/>
      <c r="I34" s="321"/>
      <c r="J34" s="321"/>
      <c r="K34" s="276"/>
    </row>
    <row r="35" spans="2:11" x14ac:dyDescent="0.35">
      <c r="B35" s="25"/>
      <c r="C35" s="272"/>
      <c r="D35" s="272"/>
      <c r="E35" s="272"/>
      <c r="F35" s="272"/>
      <c r="G35" s="272"/>
      <c r="H35" s="272"/>
      <c r="I35" s="272"/>
      <c r="J35" s="272"/>
      <c r="K35" s="275"/>
    </row>
    <row r="36" spans="2:11" x14ac:dyDescent="0.35">
      <c r="B36" s="25"/>
      <c r="C36" s="268" t="s">
        <v>148</v>
      </c>
      <c r="D36" s="268"/>
      <c r="E36" s="268"/>
      <c r="F36" s="268"/>
      <c r="G36" s="268"/>
      <c r="H36" s="268"/>
      <c r="I36" s="268"/>
      <c r="J36" s="268"/>
      <c r="K36" s="269"/>
    </row>
    <row r="37" spans="2:11" x14ac:dyDescent="0.35">
      <c r="B37" s="25"/>
      <c r="C37" s="652"/>
      <c r="D37" s="653"/>
      <c r="E37" s="653"/>
      <c r="F37" s="653"/>
      <c r="G37" s="653"/>
      <c r="H37" s="653"/>
      <c r="I37" s="653"/>
      <c r="J37" s="653"/>
      <c r="K37" s="269"/>
    </row>
    <row r="38" spans="2:11" x14ac:dyDescent="0.35">
      <c r="B38" s="25"/>
      <c r="C38" s="268"/>
      <c r="D38" s="268"/>
      <c r="E38" s="268"/>
      <c r="F38" s="268"/>
      <c r="G38" s="268"/>
      <c r="H38" s="268"/>
      <c r="I38" s="268"/>
      <c r="J38" s="268"/>
      <c r="K38" s="269"/>
    </row>
    <row r="39" spans="2:11" x14ac:dyDescent="0.35">
      <c r="B39" s="25"/>
      <c r="C39" s="400" t="s">
        <v>316</v>
      </c>
      <c r="D39" s="400"/>
      <c r="E39" s="400"/>
      <c r="F39" s="400"/>
      <c r="G39" s="400"/>
      <c r="H39" s="365"/>
      <c r="I39" s="400" t="str">
        <f>"500 merkkiä ("&amp;TEXT(LEN(C40),"0")&amp;" käytetty)"</f>
        <v>500 merkkiä (0 käytetty)</v>
      </c>
      <c r="J39" s="400"/>
      <c r="K39" s="401"/>
    </row>
    <row r="40" spans="2:11" ht="138" customHeight="1" x14ac:dyDescent="0.35">
      <c r="B40" s="25"/>
      <c r="C40" s="648"/>
      <c r="D40" s="649"/>
      <c r="E40" s="649"/>
      <c r="F40" s="649"/>
      <c r="G40" s="649"/>
      <c r="H40" s="649"/>
      <c r="I40" s="649"/>
      <c r="J40" s="650"/>
      <c r="K40" s="275"/>
    </row>
    <row r="41" spans="2:11" x14ac:dyDescent="0.35">
      <c r="B41" s="224"/>
      <c r="C41" s="321"/>
      <c r="D41" s="321"/>
      <c r="E41" s="321"/>
      <c r="F41" s="321"/>
      <c r="G41" s="321"/>
      <c r="H41" s="321"/>
      <c r="I41" s="321"/>
      <c r="J41" s="321"/>
      <c r="K41" s="276"/>
    </row>
    <row r="42" spans="2:11" x14ac:dyDescent="0.35">
      <c r="B42" s="25"/>
      <c r="C42" s="272"/>
      <c r="D42" s="272"/>
      <c r="E42" s="272"/>
      <c r="F42" s="272"/>
      <c r="G42" s="272"/>
      <c r="H42" s="272"/>
      <c r="I42" s="272"/>
      <c r="J42" s="272"/>
      <c r="K42" s="275"/>
    </row>
    <row r="43" spans="2:11" x14ac:dyDescent="0.35">
      <c r="B43" s="25"/>
      <c r="C43" s="268" t="s">
        <v>149</v>
      </c>
      <c r="D43" s="268"/>
      <c r="E43" s="268"/>
      <c r="F43" s="268"/>
      <c r="G43" s="268"/>
      <c r="H43" s="268"/>
      <c r="I43" s="268"/>
      <c r="J43" s="268"/>
      <c r="K43" s="269"/>
    </row>
    <row r="44" spans="2:11" ht="15" customHeight="1" x14ac:dyDescent="0.35">
      <c r="B44" s="25"/>
      <c r="C44" s="625"/>
      <c r="D44" s="626"/>
      <c r="E44" s="626"/>
      <c r="F44" s="626"/>
      <c r="G44" s="626"/>
      <c r="H44" s="626"/>
      <c r="I44" s="626"/>
      <c r="J44" s="627"/>
      <c r="K44" s="269"/>
    </row>
    <row r="45" spans="2:11" x14ac:dyDescent="0.35">
      <c r="B45" s="25"/>
      <c r="C45" s="268"/>
      <c r="D45" s="268"/>
      <c r="E45" s="268"/>
      <c r="F45" s="268"/>
      <c r="G45" s="268"/>
      <c r="H45" s="268"/>
      <c r="I45" s="268"/>
      <c r="J45" s="268"/>
      <c r="K45" s="269"/>
    </row>
    <row r="46" spans="2:11" x14ac:dyDescent="0.35">
      <c r="B46" s="25"/>
      <c r="C46" s="400" t="s">
        <v>316</v>
      </c>
      <c r="D46" s="400"/>
      <c r="E46" s="400"/>
      <c r="F46" s="400"/>
      <c r="G46" s="400"/>
      <c r="H46" s="365"/>
      <c r="I46" s="400" t="str">
        <f>"500 merkkiä ("&amp;TEXT(LEN(C47),"0")&amp;" käytetty)"</f>
        <v>500 merkkiä (0 käytetty)</v>
      </c>
      <c r="J46" s="400"/>
      <c r="K46" s="401"/>
    </row>
    <row r="47" spans="2:11" ht="138" customHeight="1" x14ac:dyDescent="0.35">
      <c r="B47" s="25"/>
      <c r="C47" s="648"/>
      <c r="D47" s="649"/>
      <c r="E47" s="649"/>
      <c r="F47" s="649"/>
      <c r="G47" s="649"/>
      <c r="H47" s="649"/>
      <c r="I47" s="649"/>
      <c r="J47" s="650"/>
      <c r="K47" s="275"/>
    </row>
    <row r="48" spans="2:11" x14ac:dyDescent="0.35">
      <c r="B48" s="224"/>
      <c r="C48" s="321"/>
      <c r="D48" s="321"/>
      <c r="E48" s="321"/>
      <c r="F48" s="321"/>
      <c r="G48" s="321"/>
      <c r="H48" s="321"/>
      <c r="I48" s="321"/>
      <c r="J48" s="321"/>
      <c r="K48" s="276"/>
    </row>
    <row r="49" spans="2:11" x14ac:dyDescent="0.35">
      <c r="B49" s="25"/>
      <c r="C49" s="272"/>
      <c r="D49" s="272"/>
      <c r="E49" s="272"/>
      <c r="F49" s="272"/>
      <c r="G49" s="272"/>
      <c r="H49" s="272"/>
      <c r="I49" s="272"/>
      <c r="J49" s="272"/>
      <c r="K49" s="275"/>
    </row>
    <row r="50" spans="2:11" x14ac:dyDescent="0.35">
      <c r="B50" s="25"/>
      <c r="C50" s="268" t="s">
        <v>150</v>
      </c>
      <c r="D50" s="268"/>
      <c r="E50" s="268"/>
      <c r="F50" s="268"/>
      <c r="G50" s="268"/>
      <c r="H50" s="268"/>
      <c r="I50" s="268"/>
      <c r="J50" s="268"/>
      <c r="K50" s="269"/>
    </row>
    <row r="51" spans="2:11" x14ac:dyDescent="0.35">
      <c r="B51" s="25"/>
      <c r="C51" s="625"/>
      <c r="D51" s="626"/>
      <c r="E51" s="626"/>
      <c r="F51" s="626"/>
      <c r="G51" s="626"/>
      <c r="H51" s="626"/>
      <c r="I51" s="626"/>
      <c r="J51" s="627"/>
      <c r="K51" s="269"/>
    </row>
    <row r="52" spans="2:11" x14ac:dyDescent="0.35">
      <c r="B52" s="25"/>
      <c r="C52" s="268"/>
      <c r="D52" s="268"/>
      <c r="E52" s="268"/>
      <c r="F52" s="268"/>
      <c r="G52" s="268"/>
      <c r="H52" s="268"/>
      <c r="I52" s="268"/>
      <c r="J52" s="268"/>
      <c r="K52" s="269"/>
    </row>
    <row r="53" spans="2:11" x14ac:dyDescent="0.35">
      <c r="B53" s="25"/>
      <c r="C53" s="400" t="s">
        <v>316</v>
      </c>
      <c r="D53" s="400"/>
      <c r="E53" s="400"/>
      <c r="F53" s="400"/>
      <c r="G53" s="400"/>
      <c r="H53" s="365"/>
      <c r="I53" s="400" t="str">
        <f>"500 merkkiä ("&amp;TEXT(LEN(C54),"0")&amp;" käytetty)"</f>
        <v>500 merkkiä (0 käytetty)</v>
      </c>
      <c r="J53" s="400"/>
      <c r="K53" s="401"/>
    </row>
    <row r="54" spans="2:11" ht="138" customHeight="1" x14ac:dyDescent="0.35">
      <c r="B54" s="25"/>
      <c r="C54" s="648"/>
      <c r="D54" s="649"/>
      <c r="E54" s="649"/>
      <c r="F54" s="649"/>
      <c r="G54" s="649"/>
      <c r="H54" s="649"/>
      <c r="I54" s="649"/>
      <c r="J54" s="650"/>
      <c r="K54" s="275"/>
    </row>
    <row r="55" spans="2:11" x14ac:dyDescent="0.35">
      <c r="B55" s="224"/>
      <c r="C55" s="321"/>
      <c r="D55" s="321"/>
      <c r="E55" s="321"/>
      <c r="F55" s="321"/>
      <c r="G55" s="321"/>
      <c r="H55" s="321"/>
      <c r="I55" s="321"/>
      <c r="J55" s="321"/>
      <c r="K55" s="276"/>
    </row>
    <row r="56" spans="2:11" x14ac:dyDescent="0.35">
      <c r="B56" s="25"/>
      <c r="C56" s="268"/>
      <c r="D56" s="268"/>
      <c r="E56" s="268"/>
      <c r="F56" s="268"/>
      <c r="G56" s="268"/>
      <c r="H56" s="268"/>
      <c r="I56" s="268"/>
      <c r="J56" s="268"/>
      <c r="K56" s="269"/>
    </row>
    <row r="57" spans="2:11" x14ac:dyDescent="0.35">
      <c r="B57" s="25"/>
      <c r="C57" s="268" t="s">
        <v>151</v>
      </c>
      <c r="D57" s="268"/>
      <c r="E57" s="268"/>
      <c r="F57" s="268"/>
      <c r="G57" s="268"/>
      <c r="H57" s="268"/>
      <c r="I57" s="268"/>
      <c r="J57" s="268"/>
      <c r="K57" s="269"/>
    </row>
    <row r="58" spans="2:11" x14ac:dyDescent="0.35">
      <c r="B58" s="25"/>
      <c r="C58" s="625"/>
      <c r="D58" s="626"/>
      <c r="E58" s="626"/>
      <c r="F58" s="626"/>
      <c r="G58" s="626"/>
      <c r="H58" s="626"/>
      <c r="I58" s="626"/>
      <c r="J58" s="627"/>
      <c r="K58" s="269"/>
    </row>
    <row r="59" spans="2:11" x14ac:dyDescent="0.35">
      <c r="B59" s="25"/>
      <c r="C59" s="268"/>
      <c r="D59" s="268"/>
      <c r="E59" s="268"/>
      <c r="F59" s="268"/>
      <c r="G59" s="268"/>
      <c r="H59" s="268"/>
      <c r="I59" s="268"/>
      <c r="J59" s="268"/>
      <c r="K59" s="269"/>
    </row>
    <row r="60" spans="2:11" x14ac:dyDescent="0.35">
      <c r="B60" s="25"/>
      <c r="C60" s="400" t="s">
        <v>316</v>
      </c>
      <c r="D60" s="400"/>
      <c r="E60" s="400"/>
      <c r="F60" s="400"/>
      <c r="G60" s="400"/>
      <c r="H60" s="365"/>
      <c r="I60" s="400" t="str">
        <f>"500 merkkiä ("&amp;TEXT(LEN(C61),"0")&amp;" käytetty)"</f>
        <v>500 merkkiä (0 käytetty)</v>
      </c>
      <c r="J60" s="400"/>
      <c r="K60" s="401"/>
    </row>
    <row r="61" spans="2:11" ht="138" customHeight="1" x14ac:dyDescent="0.35">
      <c r="B61" s="25"/>
      <c r="C61" s="648"/>
      <c r="D61" s="649"/>
      <c r="E61" s="649"/>
      <c r="F61" s="649"/>
      <c r="G61" s="649"/>
      <c r="H61" s="649"/>
      <c r="I61" s="649"/>
      <c r="J61" s="650"/>
      <c r="K61" s="275"/>
    </row>
    <row r="62" spans="2:11" x14ac:dyDescent="0.35">
      <c r="B62" s="224"/>
      <c r="C62" s="321"/>
      <c r="D62" s="321"/>
      <c r="E62" s="321"/>
      <c r="F62" s="321"/>
      <c r="G62" s="321"/>
      <c r="H62" s="321"/>
      <c r="I62" s="321"/>
      <c r="J62" s="321"/>
      <c r="K62" s="276"/>
    </row>
    <row r="63" spans="2:11" x14ac:dyDescent="0.35">
      <c r="B63" s="25"/>
      <c r="C63" s="268"/>
      <c r="D63" s="268"/>
      <c r="E63" s="268"/>
      <c r="F63" s="268"/>
      <c r="G63" s="268"/>
      <c r="H63" s="268"/>
      <c r="I63" s="268"/>
      <c r="J63" s="268"/>
      <c r="K63" s="269"/>
    </row>
    <row r="64" spans="2:11" x14ac:dyDescent="0.35">
      <c r="B64" s="25"/>
      <c r="C64" s="268" t="s">
        <v>152</v>
      </c>
      <c r="D64" s="268"/>
      <c r="E64" s="268"/>
      <c r="F64" s="268"/>
      <c r="G64" s="268"/>
      <c r="H64" s="268"/>
      <c r="I64" s="268"/>
      <c r="J64" s="268"/>
      <c r="K64" s="269"/>
    </row>
    <row r="65" spans="2:11" x14ac:dyDescent="0.35">
      <c r="B65" s="25"/>
      <c r="C65" s="625"/>
      <c r="D65" s="626"/>
      <c r="E65" s="626"/>
      <c r="F65" s="626"/>
      <c r="G65" s="626"/>
      <c r="H65" s="626"/>
      <c r="I65" s="626"/>
      <c r="J65" s="627"/>
      <c r="K65" s="269"/>
    </row>
    <row r="66" spans="2:11" x14ac:dyDescent="0.35">
      <c r="B66" s="25"/>
      <c r="C66" s="268"/>
      <c r="D66" s="268"/>
      <c r="E66" s="268"/>
      <c r="F66" s="268"/>
      <c r="G66" s="268"/>
      <c r="H66" s="268"/>
      <c r="I66" s="268"/>
      <c r="J66" s="268"/>
      <c r="K66" s="269"/>
    </row>
    <row r="67" spans="2:11" x14ac:dyDescent="0.35">
      <c r="B67" s="25"/>
      <c r="C67" s="400" t="s">
        <v>316</v>
      </c>
      <c r="D67" s="400"/>
      <c r="E67" s="400"/>
      <c r="F67" s="400"/>
      <c r="G67" s="400"/>
      <c r="H67" s="365"/>
      <c r="I67" s="400" t="str">
        <f>"500 merkkiä ("&amp;TEXT(LEN(C68),"0")&amp;" käytetty)"</f>
        <v>500 merkkiä (0 käytetty)</v>
      </c>
      <c r="J67" s="400"/>
      <c r="K67" s="401"/>
    </row>
    <row r="68" spans="2:11" ht="138" customHeight="1" x14ac:dyDescent="0.35">
      <c r="B68" s="25"/>
      <c r="C68" s="648"/>
      <c r="D68" s="649"/>
      <c r="E68" s="649"/>
      <c r="F68" s="649"/>
      <c r="G68" s="649"/>
      <c r="H68" s="649"/>
      <c r="I68" s="649"/>
      <c r="J68" s="650"/>
      <c r="K68" s="275"/>
    </row>
    <row r="69" spans="2:11" x14ac:dyDescent="0.35">
      <c r="B69" s="224"/>
      <c r="C69" s="321"/>
      <c r="D69" s="321"/>
      <c r="E69" s="321"/>
      <c r="F69" s="321"/>
      <c r="G69" s="321"/>
      <c r="H69" s="321"/>
      <c r="I69" s="321"/>
      <c r="J69" s="321"/>
      <c r="K69" s="276"/>
    </row>
    <row r="70" spans="2:11" x14ac:dyDescent="0.35">
      <c r="B70" s="25"/>
      <c r="C70" s="268"/>
      <c r="D70" s="268"/>
      <c r="E70" s="268"/>
      <c r="F70" s="268"/>
      <c r="G70" s="268"/>
      <c r="H70" s="268"/>
      <c r="I70" s="268"/>
      <c r="J70" s="268"/>
      <c r="K70" s="269"/>
    </row>
    <row r="71" spans="2:11" x14ac:dyDescent="0.35">
      <c r="B71" s="25"/>
      <c r="C71" s="268" t="s">
        <v>153</v>
      </c>
      <c r="D71" s="268"/>
      <c r="E71" s="268"/>
      <c r="F71" s="268"/>
      <c r="G71" s="268"/>
      <c r="H71" s="268"/>
      <c r="I71" s="268"/>
      <c r="J71" s="268"/>
      <c r="K71" s="269"/>
    </row>
    <row r="72" spans="2:11" x14ac:dyDescent="0.35">
      <c r="B72" s="25"/>
      <c r="C72" s="625"/>
      <c r="D72" s="626"/>
      <c r="E72" s="626"/>
      <c r="F72" s="626"/>
      <c r="G72" s="626"/>
      <c r="H72" s="626"/>
      <c r="I72" s="626"/>
      <c r="J72" s="627"/>
      <c r="K72" s="269"/>
    </row>
    <row r="73" spans="2:11" x14ac:dyDescent="0.35">
      <c r="B73" s="25"/>
      <c r="C73" s="268"/>
      <c r="D73" s="268"/>
      <c r="E73" s="268"/>
      <c r="F73" s="268"/>
      <c r="G73" s="268"/>
      <c r="H73" s="268"/>
      <c r="I73" s="268"/>
      <c r="J73" s="268"/>
      <c r="K73" s="269"/>
    </row>
    <row r="74" spans="2:11" x14ac:dyDescent="0.35">
      <c r="B74" s="25"/>
      <c r="C74" s="400" t="s">
        <v>316</v>
      </c>
      <c r="D74" s="400"/>
      <c r="E74" s="400"/>
      <c r="F74" s="400"/>
      <c r="G74" s="400"/>
      <c r="H74" s="365"/>
      <c r="I74" s="400" t="str">
        <f>"500 merkkiä ("&amp;TEXT(LEN(C75),"0")&amp;" käytetty)"</f>
        <v>500 merkkiä (0 käytetty)</v>
      </c>
      <c r="J74" s="400"/>
      <c r="K74" s="401"/>
    </row>
    <row r="75" spans="2:11" ht="138" customHeight="1" x14ac:dyDescent="0.35">
      <c r="B75" s="25"/>
      <c r="C75" s="648"/>
      <c r="D75" s="649"/>
      <c r="E75" s="649"/>
      <c r="F75" s="649"/>
      <c r="G75" s="649"/>
      <c r="H75" s="649"/>
      <c r="I75" s="649"/>
      <c r="J75" s="650"/>
      <c r="K75" s="275"/>
    </row>
    <row r="76" spans="2:11" x14ac:dyDescent="0.35">
      <c r="B76" s="224"/>
      <c r="C76" s="321"/>
      <c r="D76" s="321"/>
      <c r="E76" s="321"/>
      <c r="F76" s="321"/>
      <c r="G76" s="321"/>
      <c r="H76" s="321"/>
      <c r="I76" s="321"/>
      <c r="J76" s="321"/>
      <c r="K76" s="276"/>
    </row>
    <row r="77" spans="2:11" x14ac:dyDescent="0.35">
      <c r="B77" s="25"/>
      <c r="C77" s="268"/>
      <c r="D77" s="268"/>
      <c r="E77" s="268"/>
      <c r="F77" s="268"/>
      <c r="G77" s="268"/>
      <c r="H77" s="268"/>
      <c r="I77" s="268"/>
      <c r="J77" s="268"/>
      <c r="K77" s="269"/>
    </row>
    <row r="78" spans="2:11" x14ac:dyDescent="0.35">
      <c r="B78" s="25"/>
      <c r="C78" s="268" t="s">
        <v>154</v>
      </c>
      <c r="D78" s="268"/>
      <c r="E78" s="268"/>
      <c r="F78" s="268"/>
      <c r="G78" s="268"/>
      <c r="H78" s="268"/>
      <c r="I78" s="268"/>
      <c r="J78" s="268"/>
      <c r="K78" s="269"/>
    </row>
    <row r="79" spans="2:11" x14ac:dyDescent="0.35">
      <c r="B79" s="25"/>
      <c r="C79" s="625"/>
      <c r="D79" s="626"/>
      <c r="E79" s="626"/>
      <c r="F79" s="626"/>
      <c r="G79" s="626"/>
      <c r="H79" s="626"/>
      <c r="I79" s="626"/>
      <c r="J79" s="627"/>
      <c r="K79" s="269"/>
    </row>
    <row r="80" spans="2:11" x14ac:dyDescent="0.35">
      <c r="B80" s="25"/>
      <c r="C80" s="268"/>
      <c r="D80" s="268"/>
      <c r="E80" s="268"/>
      <c r="F80" s="268"/>
      <c r="G80" s="268"/>
      <c r="H80" s="268"/>
      <c r="I80" s="268"/>
      <c r="J80" s="268"/>
      <c r="K80" s="269"/>
    </row>
    <row r="81" spans="2:11" x14ac:dyDescent="0.35">
      <c r="B81" s="25"/>
      <c r="C81" s="400" t="s">
        <v>316</v>
      </c>
      <c r="D81" s="400"/>
      <c r="E81" s="400"/>
      <c r="F81" s="400"/>
      <c r="G81" s="400"/>
      <c r="H81" s="365"/>
      <c r="I81" s="400" t="str">
        <f>"500 merkkiä ("&amp;TEXT(LEN(C82),"0")&amp;" käytetty)"</f>
        <v>500 merkkiä (0 käytetty)</v>
      </c>
      <c r="J81" s="400"/>
      <c r="K81" s="401"/>
    </row>
    <row r="82" spans="2:11" ht="138" customHeight="1" x14ac:dyDescent="0.35">
      <c r="B82" s="25"/>
      <c r="C82" s="648"/>
      <c r="D82" s="649"/>
      <c r="E82" s="649"/>
      <c r="F82" s="649"/>
      <c r="G82" s="649"/>
      <c r="H82" s="649"/>
      <c r="I82" s="649"/>
      <c r="J82" s="650"/>
      <c r="K82" s="275"/>
    </row>
    <row r="83" spans="2:11" x14ac:dyDescent="0.35">
      <c r="B83" s="224"/>
      <c r="C83" s="321"/>
      <c r="D83" s="321"/>
      <c r="E83" s="321"/>
      <c r="F83" s="321"/>
      <c r="G83" s="321"/>
      <c r="H83" s="321"/>
      <c r="I83" s="321"/>
      <c r="J83" s="321"/>
      <c r="K83" s="276"/>
    </row>
    <row r="84" spans="2:11" x14ac:dyDescent="0.35">
      <c r="B84" s="25"/>
      <c r="C84" s="268"/>
      <c r="D84" s="268"/>
      <c r="E84" s="268"/>
      <c r="F84" s="268"/>
      <c r="G84" s="268"/>
      <c r="H84" s="268"/>
      <c r="I84" s="268"/>
      <c r="J84" s="268"/>
      <c r="K84" s="269"/>
    </row>
    <row r="85" spans="2:11" x14ac:dyDescent="0.35">
      <c r="B85" s="25"/>
      <c r="C85" s="268" t="s">
        <v>155</v>
      </c>
      <c r="D85" s="268"/>
      <c r="E85" s="268"/>
      <c r="F85" s="268"/>
      <c r="G85" s="268"/>
      <c r="H85" s="268"/>
      <c r="I85" s="268"/>
      <c r="J85" s="268"/>
      <c r="K85" s="269"/>
    </row>
    <row r="86" spans="2:11" x14ac:dyDescent="0.35">
      <c r="B86" s="25"/>
      <c r="C86" s="625"/>
      <c r="D86" s="626"/>
      <c r="E86" s="626"/>
      <c r="F86" s="626"/>
      <c r="G86" s="626"/>
      <c r="H86" s="626"/>
      <c r="I86" s="626"/>
      <c r="J86" s="627"/>
      <c r="K86" s="269"/>
    </row>
    <row r="87" spans="2:11" x14ac:dyDescent="0.35">
      <c r="B87" s="25"/>
      <c r="C87" s="268"/>
      <c r="D87" s="268"/>
      <c r="E87" s="268"/>
      <c r="F87" s="268"/>
      <c r="G87" s="268"/>
      <c r="H87" s="268"/>
      <c r="I87" s="268"/>
      <c r="J87" s="268"/>
      <c r="K87" s="269"/>
    </row>
    <row r="88" spans="2:11" x14ac:dyDescent="0.35">
      <c r="B88" s="25"/>
      <c r="C88" s="400" t="s">
        <v>316</v>
      </c>
      <c r="D88" s="400"/>
      <c r="E88" s="400"/>
      <c r="F88" s="400"/>
      <c r="G88" s="400"/>
      <c r="H88" s="365"/>
      <c r="I88" s="400" t="str">
        <f>"500 merkkiä ("&amp;TEXT(LEN(C89),"0")&amp;" käytetty)"</f>
        <v>500 merkkiä (0 käytetty)</v>
      </c>
      <c r="J88" s="400"/>
      <c r="K88" s="401"/>
    </row>
    <row r="89" spans="2:11" ht="138" customHeight="1" x14ac:dyDescent="0.35">
      <c r="B89" s="25"/>
      <c r="C89" s="648"/>
      <c r="D89" s="649"/>
      <c r="E89" s="649"/>
      <c r="F89" s="649"/>
      <c r="G89" s="649"/>
      <c r="H89" s="649"/>
      <c r="I89" s="649"/>
      <c r="J89" s="650"/>
      <c r="K89" s="275"/>
    </row>
    <row r="90" spans="2:11" x14ac:dyDescent="0.35">
      <c r="B90" s="224"/>
      <c r="C90" s="321"/>
      <c r="D90" s="321"/>
      <c r="E90" s="321"/>
      <c r="F90" s="321"/>
      <c r="G90" s="321"/>
      <c r="H90" s="321"/>
      <c r="I90" s="321"/>
      <c r="J90" s="321"/>
      <c r="K90" s="276"/>
    </row>
    <row r="91" spans="2:11" x14ac:dyDescent="0.35">
      <c r="B91" s="25"/>
      <c r="C91" s="268"/>
      <c r="D91" s="268"/>
      <c r="E91" s="268"/>
      <c r="F91" s="268"/>
      <c r="G91" s="268"/>
      <c r="H91" s="268"/>
      <c r="I91" s="268"/>
      <c r="J91" s="268"/>
      <c r="K91" s="269"/>
    </row>
    <row r="92" spans="2:11" x14ac:dyDescent="0.35">
      <c r="B92" s="25"/>
      <c r="C92" s="268" t="s">
        <v>156</v>
      </c>
      <c r="D92" s="268"/>
      <c r="E92" s="268"/>
      <c r="F92" s="268"/>
      <c r="G92" s="268"/>
      <c r="H92" s="268"/>
      <c r="I92" s="268"/>
      <c r="J92" s="268"/>
      <c r="K92" s="269"/>
    </row>
    <row r="93" spans="2:11" x14ac:dyDescent="0.35">
      <c r="B93" s="25"/>
      <c r="C93" s="625"/>
      <c r="D93" s="626"/>
      <c r="E93" s="626"/>
      <c r="F93" s="626"/>
      <c r="G93" s="626"/>
      <c r="H93" s="626"/>
      <c r="I93" s="626"/>
      <c r="J93" s="627"/>
      <c r="K93" s="269"/>
    </row>
    <row r="94" spans="2:11" x14ac:dyDescent="0.35">
      <c r="B94" s="25"/>
      <c r="C94" s="268"/>
      <c r="D94" s="268"/>
      <c r="E94" s="268"/>
      <c r="F94" s="268"/>
      <c r="G94" s="268"/>
      <c r="H94" s="268"/>
      <c r="I94" s="268"/>
      <c r="J94" s="268"/>
      <c r="K94" s="269"/>
    </row>
    <row r="95" spans="2:11" x14ac:dyDescent="0.35">
      <c r="B95" s="25"/>
      <c r="C95" s="400" t="s">
        <v>316</v>
      </c>
      <c r="D95" s="400"/>
      <c r="E95" s="400"/>
      <c r="F95" s="400"/>
      <c r="G95" s="400"/>
      <c r="H95" s="365"/>
      <c r="I95" s="400" t="str">
        <f>"500 merkkiä ("&amp;TEXT(LEN(C96),"0")&amp;" käytetty)"</f>
        <v>500 merkkiä (0 käytetty)</v>
      </c>
      <c r="J95" s="400"/>
      <c r="K95" s="401"/>
    </row>
    <row r="96" spans="2:11" ht="138" customHeight="1" x14ac:dyDescent="0.35">
      <c r="B96" s="25"/>
      <c r="C96" s="648"/>
      <c r="D96" s="649"/>
      <c r="E96" s="649"/>
      <c r="F96" s="649"/>
      <c r="G96" s="649"/>
      <c r="H96" s="649"/>
      <c r="I96" s="649"/>
      <c r="J96" s="650"/>
      <c r="K96" s="275"/>
    </row>
    <row r="97" spans="2:11" x14ac:dyDescent="0.35">
      <c r="B97" s="224"/>
      <c r="C97" s="321"/>
      <c r="D97" s="321"/>
      <c r="E97" s="321"/>
      <c r="F97" s="321"/>
      <c r="G97" s="321"/>
      <c r="H97" s="321"/>
      <c r="I97" s="321"/>
      <c r="J97" s="321"/>
      <c r="K97" s="276"/>
    </row>
    <row r="98" spans="2:11" x14ac:dyDescent="0.35">
      <c r="B98" s="25"/>
      <c r="C98" s="268"/>
      <c r="D98" s="268"/>
      <c r="E98" s="268"/>
      <c r="F98" s="268"/>
      <c r="G98" s="268"/>
      <c r="H98" s="268"/>
      <c r="I98" s="268"/>
      <c r="J98" s="268"/>
      <c r="K98" s="269"/>
    </row>
    <row r="99" spans="2:11" x14ac:dyDescent="0.35">
      <c r="B99" s="25"/>
      <c r="C99" s="268" t="s">
        <v>157</v>
      </c>
      <c r="D99" s="268"/>
      <c r="E99" s="268"/>
      <c r="F99" s="268"/>
      <c r="G99" s="268"/>
      <c r="H99" s="268"/>
      <c r="I99" s="268"/>
      <c r="J99" s="268"/>
      <c r="K99" s="269"/>
    </row>
    <row r="100" spans="2:11" x14ac:dyDescent="0.35">
      <c r="B100" s="25"/>
      <c r="C100" s="625"/>
      <c r="D100" s="626"/>
      <c r="E100" s="626"/>
      <c r="F100" s="626"/>
      <c r="G100" s="626"/>
      <c r="H100" s="626"/>
      <c r="I100" s="626"/>
      <c r="J100" s="627"/>
      <c r="K100" s="269"/>
    </row>
    <row r="101" spans="2:11" x14ac:dyDescent="0.35">
      <c r="B101" s="25"/>
      <c r="C101" s="268"/>
      <c r="D101" s="268"/>
      <c r="E101" s="268"/>
      <c r="F101" s="268"/>
      <c r="G101" s="268"/>
      <c r="H101" s="268"/>
      <c r="I101" s="268"/>
      <c r="J101" s="268"/>
      <c r="K101" s="269"/>
    </row>
    <row r="102" spans="2:11" x14ac:dyDescent="0.35">
      <c r="B102" s="25"/>
      <c r="C102" s="400" t="s">
        <v>316</v>
      </c>
      <c r="D102" s="400"/>
      <c r="E102" s="400"/>
      <c r="F102" s="400"/>
      <c r="G102" s="400"/>
      <c r="H102" s="365"/>
      <c r="I102" s="400" t="str">
        <f>"500 merkkiä ("&amp;TEXT(LEN(C103),"0")&amp;" käytetty)"</f>
        <v>500 merkkiä (0 käytetty)</v>
      </c>
      <c r="J102" s="400"/>
      <c r="K102" s="401"/>
    </row>
    <row r="103" spans="2:11" ht="138" customHeight="1" x14ac:dyDescent="0.35">
      <c r="B103" s="25"/>
      <c r="C103" s="648"/>
      <c r="D103" s="649"/>
      <c r="E103" s="649"/>
      <c r="F103" s="649"/>
      <c r="G103" s="649"/>
      <c r="H103" s="649"/>
      <c r="I103" s="649"/>
      <c r="J103" s="650"/>
      <c r="K103" s="275"/>
    </row>
    <row r="104" spans="2:11" x14ac:dyDescent="0.35">
      <c r="B104" s="224"/>
      <c r="C104" s="321"/>
      <c r="D104" s="321"/>
      <c r="E104" s="321"/>
      <c r="F104" s="321"/>
      <c r="G104" s="321"/>
      <c r="H104" s="321"/>
      <c r="I104" s="321"/>
      <c r="J104" s="321"/>
      <c r="K104" s="276"/>
    </row>
  </sheetData>
  <sheetProtection sheet="1" selectLockedCells="1"/>
  <mergeCells count="31">
    <mergeCell ref="B3:K3"/>
    <mergeCell ref="C103:J103"/>
    <mergeCell ref="M5:O5"/>
    <mergeCell ref="C61:J61"/>
    <mergeCell ref="C65:J65"/>
    <mergeCell ref="C9:J9"/>
    <mergeCell ref="C12:J12"/>
    <mergeCell ref="C16:J16"/>
    <mergeCell ref="C19:J19"/>
    <mergeCell ref="C30:J30"/>
    <mergeCell ref="C33:J33"/>
    <mergeCell ref="C23:J23"/>
    <mergeCell ref="C26:J26"/>
    <mergeCell ref="C37:J37"/>
    <mergeCell ref="C40:J40"/>
    <mergeCell ref="C44:J44"/>
    <mergeCell ref="C47:J47"/>
    <mergeCell ref="M8:P11"/>
    <mergeCell ref="C93:J93"/>
    <mergeCell ref="C96:J96"/>
    <mergeCell ref="C100:J100"/>
    <mergeCell ref="C54:J54"/>
    <mergeCell ref="C58:J58"/>
    <mergeCell ref="C68:J68"/>
    <mergeCell ref="C72:J72"/>
    <mergeCell ref="C75:J75"/>
    <mergeCell ref="C79:J79"/>
    <mergeCell ref="C82:J82"/>
    <mergeCell ref="C86:J86"/>
    <mergeCell ref="C89:J89"/>
    <mergeCell ref="C51:J51"/>
  </mergeCells>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C54:J55 C96:J96 C89:J89 C82:J82 C75:J75 C68:J68 C61:J61 C47:J49 C40:J42 C33:J35 C26:J28 C19:J21 C103:J104 C12:J14" xr:uid="{00000000-0002-0000-0400-000000000000}">
      <formula1>500</formula1>
    </dataValidation>
  </dataValidations>
  <hyperlinks>
    <hyperlink ref="M5:O5" location="'Aloita tästä'!A1" display="PALAA TÄSTÄ KANSISIVULLE" xr:uid="{00000000-0004-0000-0400-000000000000}"/>
  </hyperlinks>
  <pageMargins left="0.39370078740157483" right="0.39370078740157483" top="0.78740157480314965" bottom="0.78740157480314965" header="0.39370078740157483" footer="0.31496062992125984"/>
  <pageSetup paperSize="9" orientation="portrait" r:id="rId1"/>
  <headerFooter>
    <oddHeader>&amp;L&amp;A&amp;R&amp;P(&amp;N)</oddHeader>
  </headerFooter>
  <rowBreaks count="4" manualBreakCount="4">
    <brk id="27" max="16383" man="1"/>
    <brk id="48" max="16383" man="1"/>
    <brk id="69" max="16383" man="1"/>
    <brk id="9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ul4"/>
  <dimension ref="A1:R91"/>
  <sheetViews>
    <sheetView zoomScaleNormal="100" workbookViewId="0">
      <selection activeCell="M5" sqref="M5:O5"/>
    </sheetView>
  </sheetViews>
  <sheetFormatPr defaultColWidth="9.23046875" defaultRowHeight="15.5" x14ac:dyDescent="0.35"/>
  <cols>
    <col min="1" max="1" width="3.23046875" style="11" customWidth="1"/>
    <col min="2" max="2" width="3" style="11" customWidth="1"/>
    <col min="3" max="10" width="9.23046875" style="11"/>
    <col min="11" max="11" width="3.07421875" style="11" customWidth="1"/>
    <col min="12" max="12" width="4.53515625" style="11" customWidth="1"/>
    <col min="13" max="16384" width="9.23046875" style="11"/>
  </cols>
  <sheetData>
    <row r="1" spans="1:18" ht="16.149999999999999" customHeight="1" x14ac:dyDescent="0.35">
      <c r="A1" s="10" t="s">
        <v>242</v>
      </c>
    </row>
    <row r="2" spans="1:18" ht="16.149999999999999" customHeight="1" x14ac:dyDescent="0.35">
      <c r="A2" s="10"/>
    </row>
    <row r="3" spans="1:18" s="161" customFormat="1" ht="33" customHeight="1" x14ac:dyDescent="0.35">
      <c r="B3" s="651" t="s">
        <v>429</v>
      </c>
      <c r="C3" s="651"/>
      <c r="D3" s="651"/>
      <c r="E3" s="651"/>
      <c r="F3" s="651"/>
      <c r="G3" s="651"/>
      <c r="H3" s="651"/>
      <c r="I3" s="651"/>
      <c r="J3" s="651"/>
      <c r="K3" s="651"/>
    </row>
    <row r="4" spans="1:18" s="161" customFormat="1" x14ac:dyDescent="0.35"/>
    <row r="5" spans="1:18" x14ac:dyDescent="0.35">
      <c r="B5" s="281"/>
      <c r="C5" s="289"/>
      <c r="D5" s="67"/>
      <c r="E5" s="68"/>
      <c r="F5" s="68"/>
      <c r="G5" s="68"/>
      <c r="H5" s="68"/>
      <c r="I5" s="68"/>
      <c r="J5" s="68"/>
      <c r="K5" s="69"/>
      <c r="L5" s="161"/>
      <c r="M5" s="565" t="s">
        <v>73</v>
      </c>
      <c r="N5" s="566"/>
      <c r="O5" s="567"/>
      <c r="P5" s="161"/>
      <c r="Q5" s="161"/>
      <c r="R5" s="161"/>
    </row>
    <row r="6" spans="1:18" x14ac:dyDescent="0.35">
      <c r="B6" s="282"/>
      <c r="C6" s="351" t="s">
        <v>241</v>
      </c>
      <c r="D6" s="72"/>
      <c r="E6" s="268"/>
      <c r="F6" s="268"/>
      <c r="G6" s="268"/>
      <c r="H6" s="268"/>
      <c r="I6" s="268"/>
      <c r="J6" s="268"/>
      <c r="K6" s="269"/>
      <c r="L6" s="161"/>
      <c r="M6" s="161"/>
      <c r="N6" s="161"/>
      <c r="O6" s="161"/>
      <c r="P6" s="161"/>
      <c r="Q6" s="161"/>
      <c r="R6" s="161"/>
    </row>
    <row r="7" spans="1:18" ht="16.149999999999999" customHeight="1" x14ac:dyDescent="0.35">
      <c r="B7" s="282"/>
      <c r="C7" s="280"/>
      <c r="D7" s="72"/>
      <c r="E7" s="261"/>
      <c r="F7" s="261"/>
      <c r="G7" s="261"/>
      <c r="H7" s="261"/>
      <c r="I7" s="261"/>
      <c r="J7" s="261"/>
      <c r="K7" s="262"/>
      <c r="L7" s="161"/>
      <c r="M7" s="161"/>
      <c r="N7" s="161"/>
      <c r="O7" s="161"/>
      <c r="P7" s="161"/>
      <c r="Q7" s="161"/>
      <c r="R7" s="161"/>
    </row>
    <row r="8" spans="1:18" ht="16.149999999999999" customHeight="1" x14ac:dyDescent="0.35">
      <c r="B8" s="283"/>
      <c r="C8" s="286" t="s">
        <v>204</v>
      </c>
      <c r="D8" s="261"/>
      <c r="E8" s="261"/>
      <c r="F8" s="261"/>
      <c r="G8" s="261"/>
      <c r="H8" s="261"/>
      <c r="I8" s="261"/>
      <c r="J8" s="261"/>
      <c r="K8" s="262"/>
      <c r="L8" s="161"/>
      <c r="M8" s="161"/>
      <c r="N8" s="161"/>
      <c r="O8" s="161"/>
      <c r="P8" s="161"/>
      <c r="Q8" s="161"/>
      <c r="R8" s="161"/>
    </row>
    <row r="9" spans="1:18" ht="16.149999999999999" customHeight="1" x14ac:dyDescent="0.35">
      <c r="B9" s="285"/>
      <c r="C9" s="625"/>
      <c r="D9" s="655"/>
      <c r="E9" s="655"/>
      <c r="F9" s="655"/>
      <c r="G9" s="655"/>
      <c r="H9" s="655"/>
      <c r="I9" s="655"/>
      <c r="J9" s="656"/>
      <c r="K9" s="262"/>
      <c r="L9" s="161"/>
      <c r="M9" s="455"/>
      <c r="N9" s="455"/>
      <c r="O9" s="455"/>
      <c r="P9" s="455"/>
      <c r="Q9" s="455"/>
      <c r="R9" s="455"/>
    </row>
    <row r="10" spans="1:18" ht="16.149999999999999" customHeight="1" x14ac:dyDescent="0.35">
      <c r="B10" s="283"/>
      <c r="C10" s="68"/>
      <c r="D10" s="261"/>
      <c r="E10" s="261"/>
      <c r="F10" s="261"/>
      <c r="G10" s="261"/>
      <c r="H10" s="261"/>
      <c r="I10" s="261"/>
      <c r="J10" s="261"/>
      <c r="K10" s="262"/>
      <c r="L10" s="161"/>
      <c r="M10" s="455"/>
      <c r="N10" s="455"/>
      <c r="O10" s="455"/>
      <c r="P10" s="455"/>
      <c r="Q10" s="455"/>
      <c r="R10" s="455"/>
    </row>
    <row r="11" spans="1:18" ht="16.149999999999999" customHeight="1" x14ac:dyDescent="0.35">
      <c r="B11" s="283"/>
      <c r="C11" s="286" t="s">
        <v>315</v>
      </c>
      <c r="D11" s="261"/>
      <c r="E11" s="261"/>
      <c r="F11" s="261"/>
      <c r="G11" s="261"/>
      <c r="H11" s="402"/>
      <c r="I11" s="261" t="str">
        <f>"500 merkkiä ("&amp;TEXT(LEN(C12),"0")&amp;" käytetty)"</f>
        <v>500 merkkiä (0 käytetty)</v>
      </c>
      <c r="J11" s="261"/>
      <c r="K11" s="262"/>
      <c r="L11" s="161"/>
      <c r="M11" s="455"/>
      <c r="N11" s="455"/>
      <c r="O11" s="455"/>
      <c r="P11" s="455"/>
      <c r="Q11" s="455"/>
      <c r="R11" s="455"/>
    </row>
    <row r="12" spans="1:18" ht="138" customHeight="1" x14ac:dyDescent="0.35">
      <c r="B12" s="285"/>
      <c r="C12" s="648"/>
      <c r="D12" s="649"/>
      <c r="E12" s="649"/>
      <c r="F12" s="649"/>
      <c r="G12" s="649"/>
      <c r="H12" s="649"/>
      <c r="I12" s="649"/>
      <c r="J12" s="650"/>
      <c r="K12" s="263"/>
      <c r="L12" s="161"/>
      <c r="M12" s="455"/>
      <c r="N12" s="455"/>
      <c r="O12" s="455"/>
      <c r="P12" s="455"/>
      <c r="Q12" s="455"/>
      <c r="R12" s="455"/>
    </row>
    <row r="13" spans="1:18" ht="16.149999999999999" customHeight="1" x14ac:dyDescent="0.35">
      <c r="B13" s="260"/>
      <c r="C13" s="287"/>
      <c r="D13" s="264"/>
      <c r="E13" s="264"/>
      <c r="F13" s="264"/>
      <c r="G13" s="264"/>
      <c r="H13" s="264"/>
      <c r="I13" s="264"/>
      <c r="J13" s="264"/>
      <c r="K13" s="263"/>
      <c r="L13" s="161"/>
      <c r="M13" s="161"/>
      <c r="N13" s="161"/>
      <c r="O13" s="161"/>
      <c r="P13" s="161"/>
      <c r="Q13" s="161"/>
      <c r="R13" s="161"/>
    </row>
    <row r="14" spans="1:18" ht="16.149999999999999" customHeight="1" x14ac:dyDescent="0.35">
      <c r="B14" s="283"/>
      <c r="C14" s="286" t="s">
        <v>208</v>
      </c>
      <c r="D14" s="261"/>
      <c r="E14" s="261"/>
      <c r="F14" s="261"/>
      <c r="G14" s="261"/>
      <c r="H14" s="261"/>
      <c r="I14" s="261"/>
      <c r="J14" s="261"/>
      <c r="K14" s="262"/>
      <c r="L14" s="161"/>
      <c r="M14" s="161"/>
      <c r="N14" s="161"/>
      <c r="O14" s="161"/>
      <c r="P14" s="161"/>
      <c r="Q14" s="161"/>
      <c r="R14" s="161"/>
    </row>
    <row r="15" spans="1:18" ht="16.149999999999999" customHeight="1" x14ac:dyDescent="0.35">
      <c r="B15" s="288"/>
      <c r="C15" s="625"/>
      <c r="D15" s="655"/>
      <c r="E15" s="655"/>
      <c r="F15" s="655"/>
      <c r="G15" s="655"/>
      <c r="H15" s="655"/>
      <c r="I15" s="655"/>
      <c r="J15" s="656"/>
      <c r="K15" s="262"/>
      <c r="L15" s="161"/>
      <c r="M15" s="161"/>
      <c r="N15" s="161"/>
      <c r="O15" s="161"/>
      <c r="P15" s="161"/>
      <c r="Q15" s="161"/>
      <c r="R15" s="161"/>
    </row>
    <row r="16" spans="1:18" ht="16.149999999999999" customHeight="1" x14ac:dyDescent="0.35">
      <c r="B16" s="283"/>
      <c r="C16" s="68"/>
      <c r="D16" s="261"/>
      <c r="E16" s="261"/>
      <c r="F16" s="261"/>
      <c r="G16" s="261"/>
      <c r="H16" s="261"/>
      <c r="I16" s="261"/>
      <c r="J16" s="261"/>
      <c r="K16" s="262"/>
      <c r="L16" s="161"/>
      <c r="M16" s="161"/>
      <c r="N16" s="161"/>
      <c r="O16" s="161"/>
      <c r="P16" s="161"/>
      <c r="Q16" s="161"/>
      <c r="R16" s="161"/>
    </row>
    <row r="17" spans="2:18" ht="16.149999999999999" customHeight="1" x14ac:dyDescent="0.35">
      <c r="B17" s="283"/>
      <c r="C17" s="286" t="s">
        <v>315</v>
      </c>
      <c r="D17" s="400"/>
      <c r="E17" s="400"/>
      <c r="F17" s="400"/>
      <c r="G17" s="400"/>
      <c r="H17" s="402"/>
      <c r="I17" s="400" t="str">
        <f>"500 merkkiä ("&amp;TEXT(LEN(C18),"0")&amp;" käytetty)"</f>
        <v>500 merkkiä (0 käytetty)</v>
      </c>
      <c r="J17" s="400"/>
      <c r="K17" s="262"/>
      <c r="L17" s="161"/>
      <c r="M17" s="161"/>
      <c r="N17" s="161"/>
      <c r="O17" s="161"/>
      <c r="P17" s="161"/>
      <c r="Q17" s="161"/>
      <c r="R17" s="161"/>
    </row>
    <row r="18" spans="2:18" ht="138" customHeight="1" x14ac:dyDescent="0.35">
      <c r="B18" s="285"/>
      <c r="C18" s="648"/>
      <c r="D18" s="649"/>
      <c r="E18" s="649"/>
      <c r="F18" s="649"/>
      <c r="G18" s="649"/>
      <c r="H18" s="649"/>
      <c r="I18" s="649"/>
      <c r="J18" s="650"/>
      <c r="K18" s="275"/>
      <c r="L18" s="161"/>
      <c r="M18" s="161"/>
      <c r="N18" s="161"/>
      <c r="O18" s="161"/>
      <c r="P18" s="161"/>
      <c r="Q18" s="161"/>
      <c r="R18" s="161"/>
    </row>
    <row r="19" spans="2:18" ht="16.149999999999999" customHeight="1" x14ac:dyDescent="0.35">
      <c r="B19" s="260"/>
      <c r="C19" s="287"/>
      <c r="D19" s="264"/>
      <c r="E19" s="264"/>
      <c r="F19" s="264"/>
      <c r="G19" s="264"/>
      <c r="H19" s="264"/>
      <c r="I19" s="264"/>
      <c r="J19" s="264"/>
      <c r="K19" s="263"/>
      <c r="L19" s="161"/>
      <c r="M19" s="161"/>
      <c r="N19" s="161"/>
      <c r="O19" s="161"/>
      <c r="P19" s="161"/>
      <c r="Q19" s="161"/>
      <c r="R19" s="161"/>
    </row>
    <row r="20" spans="2:18" ht="16.149999999999999" customHeight="1" x14ac:dyDescent="0.35">
      <c r="B20" s="283"/>
      <c r="C20" s="286" t="s">
        <v>219</v>
      </c>
      <c r="D20" s="261"/>
      <c r="E20" s="261"/>
      <c r="F20" s="261"/>
      <c r="G20" s="261"/>
      <c r="H20" s="261"/>
      <c r="I20" s="261"/>
      <c r="J20" s="261"/>
      <c r="K20" s="262"/>
      <c r="L20" s="161"/>
      <c r="M20" s="161"/>
      <c r="N20" s="161"/>
      <c r="O20" s="161"/>
      <c r="P20" s="161"/>
      <c r="Q20" s="161"/>
      <c r="R20" s="161"/>
    </row>
    <row r="21" spans="2:18" ht="16.149999999999999" customHeight="1" x14ac:dyDescent="0.35">
      <c r="B21" s="288"/>
      <c r="C21" s="625"/>
      <c r="D21" s="655"/>
      <c r="E21" s="655"/>
      <c r="F21" s="655"/>
      <c r="G21" s="655"/>
      <c r="H21" s="655"/>
      <c r="I21" s="655"/>
      <c r="J21" s="656"/>
      <c r="K21" s="262"/>
      <c r="L21" s="161"/>
      <c r="M21" s="161"/>
      <c r="N21" s="161"/>
      <c r="O21" s="161"/>
      <c r="P21" s="161"/>
      <c r="Q21" s="161"/>
      <c r="R21" s="161"/>
    </row>
    <row r="22" spans="2:18" ht="16.149999999999999" customHeight="1" x14ac:dyDescent="0.35">
      <c r="B22" s="283"/>
      <c r="C22" s="68"/>
      <c r="D22" s="261"/>
      <c r="E22" s="261"/>
      <c r="F22" s="261"/>
      <c r="G22" s="261"/>
      <c r="H22" s="261"/>
      <c r="I22" s="261"/>
      <c r="J22" s="261"/>
      <c r="K22" s="262"/>
      <c r="L22" s="161"/>
      <c r="M22" s="161"/>
      <c r="N22" s="161"/>
      <c r="O22" s="161"/>
      <c r="P22" s="161"/>
      <c r="Q22" s="161"/>
      <c r="R22" s="161"/>
    </row>
    <row r="23" spans="2:18" ht="16.149999999999999" customHeight="1" x14ac:dyDescent="0.35">
      <c r="B23" s="283"/>
      <c r="C23" s="286" t="s">
        <v>315</v>
      </c>
      <c r="D23" s="400"/>
      <c r="E23" s="400"/>
      <c r="F23" s="400"/>
      <c r="G23" s="400"/>
      <c r="H23" s="402"/>
      <c r="I23" s="400" t="str">
        <f>"500 merkkiä ("&amp;TEXT(LEN(C24),"0")&amp;" käytetty)"</f>
        <v>500 merkkiä (0 käytetty)</v>
      </c>
      <c r="J23" s="400"/>
      <c r="K23" s="262"/>
      <c r="L23" s="161"/>
      <c r="M23" s="161"/>
      <c r="N23" s="161"/>
      <c r="O23" s="161"/>
      <c r="P23" s="161"/>
      <c r="Q23" s="161"/>
      <c r="R23" s="161"/>
    </row>
    <row r="24" spans="2:18" ht="138" customHeight="1" x14ac:dyDescent="0.35">
      <c r="B24" s="285"/>
      <c r="C24" s="648"/>
      <c r="D24" s="649"/>
      <c r="E24" s="649"/>
      <c r="F24" s="649"/>
      <c r="G24" s="649"/>
      <c r="H24" s="649"/>
      <c r="I24" s="649"/>
      <c r="J24" s="650"/>
      <c r="K24" s="275"/>
      <c r="L24" s="161"/>
      <c r="M24" s="161"/>
      <c r="N24" s="161"/>
      <c r="O24" s="161"/>
      <c r="P24" s="161"/>
      <c r="Q24" s="161"/>
      <c r="R24" s="161"/>
    </row>
    <row r="25" spans="2:18" ht="16.149999999999999" customHeight="1" x14ac:dyDescent="0.35">
      <c r="B25" s="260"/>
      <c r="C25" s="287"/>
      <c r="D25" s="264"/>
      <c r="E25" s="264"/>
      <c r="F25" s="264"/>
      <c r="G25" s="264"/>
      <c r="H25" s="264"/>
      <c r="I25" s="264"/>
      <c r="J25" s="264"/>
      <c r="K25" s="263"/>
      <c r="L25" s="161"/>
      <c r="M25" s="161"/>
      <c r="N25" s="161"/>
      <c r="O25" s="161"/>
      <c r="P25" s="161"/>
      <c r="Q25" s="161"/>
      <c r="R25" s="161"/>
    </row>
    <row r="26" spans="2:18" ht="16.149999999999999" customHeight="1" x14ac:dyDescent="0.35">
      <c r="B26" s="283"/>
      <c r="C26" s="286" t="s">
        <v>218</v>
      </c>
      <c r="D26" s="261"/>
      <c r="E26" s="261"/>
      <c r="F26" s="261"/>
      <c r="G26" s="261"/>
      <c r="H26" s="261"/>
      <c r="I26" s="261"/>
      <c r="J26" s="261"/>
      <c r="K26" s="262"/>
      <c r="L26" s="161"/>
      <c r="M26" s="161"/>
      <c r="N26" s="161"/>
      <c r="O26" s="161"/>
      <c r="P26" s="161"/>
      <c r="Q26" s="161"/>
      <c r="R26" s="161"/>
    </row>
    <row r="27" spans="2:18" ht="16.149999999999999" customHeight="1" x14ac:dyDescent="0.35">
      <c r="B27" s="288"/>
      <c r="C27" s="625"/>
      <c r="D27" s="655"/>
      <c r="E27" s="655"/>
      <c r="F27" s="655"/>
      <c r="G27" s="655"/>
      <c r="H27" s="655"/>
      <c r="I27" s="655"/>
      <c r="J27" s="656"/>
      <c r="K27" s="262"/>
      <c r="L27" s="161"/>
      <c r="M27" s="161"/>
      <c r="N27" s="161"/>
      <c r="O27" s="161"/>
      <c r="P27" s="161"/>
      <c r="Q27" s="161"/>
      <c r="R27" s="161"/>
    </row>
    <row r="28" spans="2:18" ht="16.149999999999999" customHeight="1" x14ac:dyDescent="0.35">
      <c r="B28" s="283"/>
      <c r="C28" s="68"/>
      <c r="D28" s="261"/>
      <c r="E28" s="261"/>
      <c r="F28" s="261"/>
      <c r="G28" s="261"/>
      <c r="H28" s="261"/>
      <c r="I28" s="261"/>
      <c r="J28" s="261"/>
      <c r="K28" s="262"/>
      <c r="L28" s="161"/>
      <c r="M28" s="161"/>
      <c r="N28" s="161"/>
      <c r="O28" s="161"/>
      <c r="P28" s="161"/>
      <c r="Q28" s="161"/>
      <c r="R28" s="161"/>
    </row>
    <row r="29" spans="2:18" ht="16.149999999999999" customHeight="1" x14ac:dyDescent="0.35">
      <c r="B29" s="283"/>
      <c r="C29" s="286" t="s">
        <v>315</v>
      </c>
      <c r="D29" s="400"/>
      <c r="E29" s="400"/>
      <c r="F29" s="400"/>
      <c r="G29" s="400"/>
      <c r="H29" s="402"/>
      <c r="I29" s="400" t="str">
        <f>"500 merkkiä ("&amp;TEXT(LEN(C30),"0")&amp;" käytetty)"</f>
        <v>500 merkkiä (0 käytetty)</v>
      </c>
      <c r="J29" s="400"/>
      <c r="K29" s="262"/>
      <c r="L29" s="161"/>
      <c r="M29" s="161"/>
      <c r="N29" s="161"/>
      <c r="O29" s="161"/>
      <c r="P29" s="161"/>
      <c r="Q29" s="161"/>
      <c r="R29" s="161"/>
    </row>
    <row r="30" spans="2:18" ht="138" customHeight="1" x14ac:dyDescent="0.35">
      <c r="B30" s="285"/>
      <c r="C30" s="648"/>
      <c r="D30" s="649"/>
      <c r="E30" s="649"/>
      <c r="F30" s="649"/>
      <c r="G30" s="649"/>
      <c r="H30" s="649"/>
      <c r="I30" s="649"/>
      <c r="J30" s="650"/>
      <c r="K30" s="275"/>
      <c r="L30" s="161"/>
      <c r="M30" s="161"/>
      <c r="N30" s="161"/>
      <c r="O30" s="161"/>
      <c r="P30" s="161"/>
      <c r="Q30" s="161"/>
      <c r="R30" s="161"/>
    </row>
    <row r="31" spans="2:18" ht="16.149999999999999" customHeight="1" x14ac:dyDescent="0.35">
      <c r="B31" s="260"/>
      <c r="C31" s="287"/>
      <c r="D31" s="264"/>
      <c r="E31" s="264"/>
      <c r="F31" s="264"/>
      <c r="G31" s="264"/>
      <c r="H31" s="264"/>
      <c r="I31" s="264"/>
      <c r="J31" s="264"/>
      <c r="K31" s="263"/>
      <c r="L31" s="161"/>
      <c r="M31" s="161"/>
      <c r="N31" s="161"/>
      <c r="O31" s="161"/>
      <c r="P31" s="161"/>
      <c r="Q31" s="161"/>
      <c r="R31" s="161"/>
    </row>
    <row r="32" spans="2:18" ht="16.149999999999999" customHeight="1" x14ac:dyDescent="0.35">
      <c r="B32" s="283"/>
      <c r="C32" s="286" t="s">
        <v>217</v>
      </c>
      <c r="D32" s="261"/>
      <c r="E32" s="261"/>
      <c r="F32" s="261"/>
      <c r="G32" s="261"/>
      <c r="H32" s="261"/>
      <c r="I32" s="261"/>
      <c r="J32" s="261"/>
      <c r="K32" s="262"/>
      <c r="L32" s="161"/>
      <c r="M32" s="161"/>
      <c r="N32" s="161"/>
      <c r="O32" s="161"/>
      <c r="P32" s="161"/>
      <c r="Q32" s="161"/>
      <c r="R32" s="161"/>
    </row>
    <row r="33" spans="2:18" ht="16.149999999999999" customHeight="1" x14ac:dyDescent="0.35">
      <c r="B33" s="288"/>
      <c r="C33" s="625"/>
      <c r="D33" s="655"/>
      <c r="E33" s="655"/>
      <c r="F33" s="655"/>
      <c r="G33" s="655"/>
      <c r="H33" s="655"/>
      <c r="I33" s="655"/>
      <c r="J33" s="656"/>
      <c r="K33" s="262"/>
      <c r="L33" s="161"/>
      <c r="M33" s="161"/>
      <c r="N33" s="161"/>
      <c r="O33" s="161"/>
      <c r="P33" s="161"/>
      <c r="Q33" s="161"/>
      <c r="R33" s="161"/>
    </row>
    <row r="34" spans="2:18" ht="16.149999999999999" customHeight="1" x14ac:dyDescent="0.35">
      <c r="B34" s="283"/>
      <c r="C34" s="68"/>
      <c r="D34" s="261"/>
      <c r="E34" s="261"/>
      <c r="F34" s="261"/>
      <c r="G34" s="261"/>
      <c r="H34" s="261"/>
      <c r="I34" s="261"/>
      <c r="J34" s="261"/>
      <c r="K34" s="262"/>
      <c r="L34" s="161"/>
      <c r="M34" s="161"/>
      <c r="N34" s="161"/>
      <c r="O34" s="161"/>
      <c r="P34" s="161"/>
      <c r="Q34" s="161"/>
      <c r="R34" s="161"/>
    </row>
    <row r="35" spans="2:18" ht="16.149999999999999" customHeight="1" x14ac:dyDescent="0.35">
      <c r="B35" s="283"/>
      <c r="C35" s="286" t="s">
        <v>315</v>
      </c>
      <c r="D35" s="400"/>
      <c r="E35" s="400"/>
      <c r="F35" s="400"/>
      <c r="G35" s="400"/>
      <c r="H35" s="402"/>
      <c r="I35" s="400" t="str">
        <f>"500 merkkiä ("&amp;TEXT(LEN(C36),"0")&amp;" käytetty)"</f>
        <v>500 merkkiä (0 käytetty)</v>
      </c>
      <c r="J35" s="400"/>
      <c r="K35" s="262"/>
      <c r="L35" s="161"/>
      <c r="M35" s="161"/>
      <c r="N35" s="161"/>
      <c r="O35" s="161"/>
      <c r="P35" s="161"/>
      <c r="Q35" s="161"/>
      <c r="R35" s="161"/>
    </row>
    <row r="36" spans="2:18" ht="138" customHeight="1" x14ac:dyDescent="0.35">
      <c r="B36" s="285"/>
      <c r="C36" s="648"/>
      <c r="D36" s="649"/>
      <c r="E36" s="649"/>
      <c r="F36" s="649"/>
      <c r="G36" s="649"/>
      <c r="H36" s="649"/>
      <c r="I36" s="649"/>
      <c r="J36" s="650"/>
      <c r="K36" s="275"/>
      <c r="L36" s="161"/>
      <c r="M36" s="161"/>
      <c r="N36" s="161"/>
      <c r="O36" s="161"/>
      <c r="P36" s="161"/>
      <c r="Q36" s="161"/>
      <c r="R36" s="161"/>
    </row>
    <row r="37" spans="2:18" ht="16.149999999999999" customHeight="1" x14ac:dyDescent="0.35">
      <c r="B37" s="260"/>
      <c r="C37" s="287"/>
      <c r="D37" s="264"/>
      <c r="E37" s="264"/>
      <c r="F37" s="264"/>
      <c r="G37" s="264"/>
      <c r="H37" s="264"/>
      <c r="I37" s="264"/>
      <c r="J37" s="264"/>
      <c r="K37" s="263"/>
      <c r="L37" s="161"/>
      <c r="M37" s="161"/>
      <c r="N37" s="161"/>
      <c r="O37" s="161"/>
      <c r="P37" s="161"/>
      <c r="Q37" s="161"/>
      <c r="R37" s="161"/>
    </row>
    <row r="38" spans="2:18" ht="16.149999999999999" customHeight="1" x14ac:dyDescent="0.35">
      <c r="B38" s="283"/>
      <c r="C38" s="286" t="s">
        <v>216</v>
      </c>
      <c r="D38" s="261"/>
      <c r="E38" s="261"/>
      <c r="F38" s="261"/>
      <c r="G38" s="261"/>
      <c r="H38" s="261"/>
      <c r="I38" s="261"/>
      <c r="J38" s="261"/>
      <c r="K38" s="262"/>
      <c r="L38" s="161"/>
      <c r="M38" s="161"/>
      <c r="N38" s="161"/>
      <c r="O38" s="161"/>
      <c r="P38" s="161"/>
      <c r="Q38" s="161"/>
      <c r="R38" s="161"/>
    </row>
    <row r="39" spans="2:18" ht="16.149999999999999" customHeight="1" x14ac:dyDescent="0.35">
      <c r="B39" s="288"/>
      <c r="C39" s="625"/>
      <c r="D39" s="655"/>
      <c r="E39" s="655"/>
      <c r="F39" s="655"/>
      <c r="G39" s="655"/>
      <c r="H39" s="655"/>
      <c r="I39" s="655"/>
      <c r="J39" s="656"/>
      <c r="K39" s="262"/>
      <c r="L39" s="161"/>
      <c r="M39" s="161"/>
      <c r="N39" s="161"/>
      <c r="O39" s="161"/>
      <c r="P39" s="161"/>
      <c r="Q39" s="161"/>
      <c r="R39" s="161"/>
    </row>
    <row r="40" spans="2:18" ht="16.149999999999999" customHeight="1" x14ac:dyDescent="0.35">
      <c r="B40" s="283"/>
      <c r="C40" s="68"/>
      <c r="D40" s="261"/>
      <c r="E40" s="261"/>
      <c r="F40" s="261"/>
      <c r="G40" s="261"/>
      <c r="H40" s="261"/>
      <c r="I40" s="261"/>
      <c r="J40" s="261"/>
      <c r="K40" s="262"/>
      <c r="L40" s="161"/>
      <c r="M40" s="161"/>
      <c r="N40" s="161"/>
      <c r="O40" s="161"/>
      <c r="P40" s="161"/>
      <c r="Q40" s="161"/>
      <c r="R40" s="161"/>
    </row>
    <row r="41" spans="2:18" ht="16.149999999999999" customHeight="1" x14ac:dyDescent="0.35">
      <c r="B41" s="283"/>
      <c r="C41" s="286" t="s">
        <v>315</v>
      </c>
      <c r="D41" s="400"/>
      <c r="E41" s="400"/>
      <c r="F41" s="400"/>
      <c r="G41" s="400"/>
      <c r="H41" s="402"/>
      <c r="I41" s="400" t="str">
        <f>"500 merkkiä ("&amp;TEXT(LEN(C42),"0")&amp;" käytetty)"</f>
        <v>500 merkkiä (0 käytetty)</v>
      </c>
      <c r="J41" s="400"/>
      <c r="K41" s="262"/>
      <c r="L41" s="161"/>
      <c r="M41" s="161"/>
      <c r="N41" s="161"/>
      <c r="O41" s="161"/>
      <c r="P41" s="161"/>
      <c r="Q41" s="161"/>
      <c r="R41" s="161"/>
    </row>
    <row r="42" spans="2:18" ht="138" customHeight="1" x14ac:dyDescent="0.35">
      <c r="B42" s="285"/>
      <c r="C42" s="648"/>
      <c r="D42" s="649"/>
      <c r="E42" s="649"/>
      <c r="F42" s="649"/>
      <c r="G42" s="649"/>
      <c r="H42" s="649"/>
      <c r="I42" s="649"/>
      <c r="J42" s="650"/>
      <c r="K42" s="275"/>
      <c r="L42" s="161"/>
      <c r="M42" s="161"/>
      <c r="N42" s="161"/>
      <c r="O42" s="161"/>
      <c r="P42" s="161"/>
      <c r="Q42" s="161"/>
      <c r="R42" s="161"/>
    </row>
    <row r="43" spans="2:18" ht="16.149999999999999" customHeight="1" x14ac:dyDescent="0.35">
      <c r="B43" s="260"/>
      <c r="C43" s="287"/>
      <c r="D43" s="264"/>
      <c r="E43" s="264"/>
      <c r="F43" s="264"/>
      <c r="G43" s="264"/>
      <c r="H43" s="264"/>
      <c r="I43" s="264"/>
      <c r="J43" s="264"/>
      <c r="K43" s="263"/>
      <c r="L43" s="161"/>
      <c r="M43" s="161"/>
      <c r="N43" s="161"/>
      <c r="O43" s="161"/>
      <c r="P43" s="161"/>
      <c r="Q43" s="161"/>
      <c r="R43" s="161"/>
    </row>
    <row r="44" spans="2:18" ht="16.149999999999999" customHeight="1" x14ac:dyDescent="0.35">
      <c r="B44" s="283"/>
      <c r="C44" s="286" t="s">
        <v>315</v>
      </c>
      <c r="D44" s="400"/>
      <c r="E44" s="400"/>
      <c r="F44" s="400"/>
      <c r="G44" s="400"/>
      <c r="H44" s="402"/>
      <c r="I44" s="400" t="str">
        <f>"500 merkkiä ("&amp;TEXT(LEN(C45),"0")&amp;" käytetty)"</f>
        <v>500 merkkiä (0 käytetty)</v>
      </c>
      <c r="J44" s="400"/>
      <c r="K44" s="262"/>
      <c r="L44" s="161"/>
      <c r="M44" s="161"/>
      <c r="N44" s="161"/>
      <c r="O44" s="161"/>
      <c r="P44" s="161"/>
      <c r="Q44" s="161"/>
      <c r="R44" s="161"/>
    </row>
    <row r="45" spans="2:18" ht="16.149999999999999" customHeight="1" x14ac:dyDescent="0.35">
      <c r="B45" s="288"/>
      <c r="C45" s="625"/>
      <c r="D45" s="655"/>
      <c r="E45" s="655"/>
      <c r="F45" s="655"/>
      <c r="G45" s="655"/>
      <c r="H45" s="655"/>
      <c r="I45" s="655"/>
      <c r="J45" s="656"/>
      <c r="K45" s="262"/>
      <c r="L45" s="161"/>
      <c r="M45" s="161"/>
      <c r="N45" s="161"/>
      <c r="O45" s="161"/>
      <c r="P45" s="161"/>
      <c r="Q45" s="161"/>
      <c r="R45" s="161"/>
    </row>
    <row r="46" spans="2:18" ht="16.149999999999999" customHeight="1" x14ac:dyDescent="0.35">
      <c r="B46" s="283"/>
      <c r="C46" s="68"/>
      <c r="D46" s="261"/>
      <c r="E46" s="261"/>
      <c r="F46" s="261"/>
      <c r="G46" s="261"/>
      <c r="H46" s="261"/>
      <c r="I46" s="261"/>
      <c r="J46" s="261"/>
      <c r="K46" s="262"/>
      <c r="L46" s="161"/>
      <c r="M46" s="161"/>
      <c r="N46" s="161"/>
      <c r="O46" s="161"/>
      <c r="P46" s="161"/>
      <c r="Q46" s="161"/>
      <c r="R46" s="161"/>
    </row>
    <row r="47" spans="2:18" ht="16.149999999999999" customHeight="1" x14ac:dyDescent="0.35">
      <c r="B47" s="283"/>
      <c r="C47" s="286" t="s">
        <v>315</v>
      </c>
      <c r="D47" s="400"/>
      <c r="E47" s="400"/>
      <c r="F47" s="400"/>
      <c r="G47" s="400"/>
      <c r="H47" s="402"/>
      <c r="I47" s="400" t="str">
        <f>"500 merkkiä ("&amp;TEXT(LEN(C48),"0")&amp;" käytetty)"</f>
        <v>500 merkkiä (0 käytetty)</v>
      </c>
      <c r="J47" s="400"/>
      <c r="K47" s="262"/>
      <c r="L47" s="161"/>
      <c r="M47" s="161"/>
      <c r="N47" s="161"/>
      <c r="O47" s="161"/>
      <c r="P47" s="161"/>
      <c r="Q47" s="161"/>
      <c r="R47" s="161"/>
    </row>
    <row r="48" spans="2:18" ht="138" customHeight="1" x14ac:dyDescent="0.35">
      <c r="B48" s="285"/>
      <c r="C48" s="648"/>
      <c r="D48" s="649"/>
      <c r="E48" s="649"/>
      <c r="F48" s="649"/>
      <c r="G48" s="649"/>
      <c r="H48" s="649"/>
      <c r="I48" s="649"/>
      <c r="J48" s="650"/>
      <c r="K48" s="275"/>
      <c r="L48" s="161"/>
      <c r="M48" s="161"/>
      <c r="N48" s="161"/>
      <c r="O48" s="161"/>
      <c r="P48" s="161"/>
      <c r="Q48" s="161"/>
      <c r="R48" s="161"/>
    </row>
    <row r="49" spans="2:18" ht="16.149999999999999" customHeight="1" x14ac:dyDescent="0.35">
      <c r="B49" s="283"/>
      <c r="C49" s="287"/>
      <c r="D49" s="264"/>
      <c r="E49" s="264"/>
      <c r="F49" s="264"/>
      <c r="G49" s="264"/>
      <c r="H49" s="264"/>
      <c r="I49" s="264"/>
      <c r="J49" s="264"/>
      <c r="K49" s="262"/>
      <c r="L49" s="161"/>
      <c r="M49" s="161"/>
      <c r="N49" s="161"/>
      <c r="O49" s="161"/>
      <c r="P49" s="161"/>
      <c r="Q49" s="161"/>
      <c r="R49" s="161"/>
    </row>
    <row r="50" spans="2:18" ht="16.149999999999999" customHeight="1" x14ac:dyDescent="0.35">
      <c r="B50" s="283"/>
      <c r="C50" s="286" t="s">
        <v>215</v>
      </c>
      <c r="D50" s="261"/>
      <c r="E50" s="261"/>
      <c r="F50" s="261"/>
      <c r="G50" s="261"/>
      <c r="H50" s="261"/>
      <c r="I50" s="261"/>
      <c r="J50" s="261"/>
      <c r="K50" s="262"/>
      <c r="L50" s="161"/>
      <c r="M50" s="161"/>
      <c r="N50" s="161"/>
      <c r="O50" s="161"/>
      <c r="P50" s="161"/>
      <c r="Q50" s="161"/>
      <c r="R50" s="161"/>
    </row>
    <row r="51" spans="2:18" ht="16.149999999999999" customHeight="1" x14ac:dyDescent="0.35">
      <c r="B51" s="288"/>
      <c r="C51" s="625"/>
      <c r="D51" s="655"/>
      <c r="E51" s="655"/>
      <c r="F51" s="655"/>
      <c r="G51" s="655"/>
      <c r="H51" s="655"/>
      <c r="I51" s="655"/>
      <c r="J51" s="656"/>
      <c r="K51" s="262"/>
      <c r="L51" s="161"/>
      <c r="M51" s="161"/>
      <c r="N51" s="161"/>
      <c r="O51" s="161"/>
      <c r="P51" s="161"/>
      <c r="Q51" s="161"/>
      <c r="R51" s="161"/>
    </row>
    <row r="52" spans="2:18" ht="16.149999999999999" customHeight="1" x14ac:dyDescent="0.35">
      <c r="B52" s="283"/>
      <c r="C52" s="68"/>
      <c r="D52" s="261"/>
      <c r="E52" s="261"/>
      <c r="F52" s="261"/>
      <c r="G52" s="261"/>
      <c r="H52" s="261"/>
      <c r="I52" s="261"/>
      <c r="J52" s="261"/>
      <c r="K52" s="262"/>
      <c r="L52" s="161"/>
      <c r="M52" s="161"/>
      <c r="N52" s="161"/>
      <c r="O52" s="161"/>
      <c r="P52" s="161"/>
      <c r="Q52" s="161"/>
      <c r="R52" s="161"/>
    </row>
    <row r="53" spans="2:18" ht="16.149999999999999" customHeight="1" x14ac:dyDescent="0.35">
      <c r="B53" s="283"/>
      <c r="C53" s="286" t="s">
        <v>315</v>
      </c>
      <c r="D53" s="400"/>
      <c r="E53" s="400"/>
      <c r="F53" s="400"/>
      <c r="G53" s="400"/>
      <c r="H53" s="402"/>
      <c r="I53" s="400" t="str">
        <f>"500 merkkiä ("&amp;TEXT(LEN(C54),"0")&amp;" käytetty)"</f>
        <v>500 merkkiä (0 käytetty)</v>
      </c>
      <c r="J53" s="400"/>
      <c r="K53" s="262"/>
      <c r="L53" s="161"/>
      <c r="M53" s="161"/>
      <c r="N53" s="161"/>
      <c r="O53" s="161"/>
      <c r="P53" s="161"/>
      <c r="Q53" s="161"/>
      <c r="R53" s="161"/>
    </row>
    <row r="54" spans="2:18" ht="138" customHeight="1" x14ac:dyDescent="0.35">
      <c r="B54" s="285"/>
      <c r="C54" s="648"/>
      <c r="D54" s="649"/>
      <c r="E54" s="649"/>
      <c r="F54" s="649"/>
      <c r="G54" s="649"/>
      <c r="H54" s="649"/>
      <c r="I54" s="649"/>
      <c r="J54" s="650"/>
      <c r="K54" s="275"/>
      <c r="L54" s="161"/>
      <c r="M54" s="161"/>
      <c r="N54" s="161"/>
      <c r="O54" s="161"/>
      <c r="P54" s="161"/>
      <c r="Q54" s="161"/>
      <c r="R54" s="161"/>
    </row>
    <row r="55" spans="2:18" ht="16.149999999999999" customHeight="1" x14ac:dyDescent="0.35">
      <c r="B55" s="283"/>
      <c r="C55" s="287"/>
      <c r="D55" s="264"/>
      <c r="E55" s="264"/>
      <c r="F55" s="264"/>
      <c r="G55" s="264"/>
      <c r="H55" s="264"/>
      <c r="I55" s="264"/>
      <c r="J55" s="264"/>
      <c r="K55" s="262"/>
      <c r="L55" s="161"/>
      <c r="M55" s="161"/>
      <c r="N55" s="161"/>
      <c r="O55" s="161"/>
      <c r="P55" s="161"/>
      <c r="Q55" s="161"/>
      <c r="R55" s="161"/>
    </row>
    <row r="56" spans="2:18" ht="16.149999999999999" customHeight="1" x14ac:dyDescent="0.35">
      <c r="B56" s="283"/>
      <c r="C56" s="286" t="s">
        <v>214</v>
      </c>
      <c r="D56" s="261"/>
      <c r="E56" s="261"/>
      <c r="F56" s="261"/>
      <c r="G56" s="261"/>
      <c r="H56" s="261"/>
      <c r="I56" s="261"/>
      <c r="J56" s="261"/>
      <c r="K56" s="262"/>
      <c r="L56" s="161"/>
      <c r="M56" s="161"/>
      <c r="N56" s="161"/>
      <c r="O56" s="161"/>
      <c r="P56" s="161"/>
      <c r="Q56" s="161"/>
      <c r="R56" s="161"/>
    </row>
    <row r="57" spans="2:18" ht="16.149999999999999" customHeight="1" x14ac:dyDescent="0.35">
      <c r="B57" s="288"/>
      <c r="C57" s="625"/>
      <c r="D57" s="655"/>
      <c r="E57" s="655"/>
      <c r="F57" s="655"/>
      <c r="G57" s="655"/>
      <c r="H57" s="655"/>
      <c r="I57" s="655"/>
      <c r="J57" s="656"/>
      <c r="K57" s="262"/>
      <c r="L57" s="161"/>
      <c r="M57" s="161"/>
      <c r="N57" s="161"/>
      <c r="O57" s="161"/>
      <c r="P57" s="161"/>
      <c r="Q57" s="161"/>
      <c r="R57" s="161"/>
    </row>
    <row r="58" spans="2:18" ht="16.149999999999999" customHeight="1" x14ac:dyDescent="0.35">
      <c r="B58" s="283"/>
      <c r="C58" s="68"/>
      <c r="D58" s="261"/>
      <c r="E58" s="261"/>
      <c r="F58" s="261"/>
      <c r="G58" s="261"/>
      <c r="H58" s="261"/>
      <c r="I58" s="261"/>
      <c r="J58" s="261"/>
      <c r="K58" s="262"/>
      <c r="L58" s="161"/>
      <c r="M58" s="161"/>
      <c r="N58" s="161"/>
      <c r="O58" s="161"/>
      <c r="P58" s="161"/>
      <c r="Q58" s="161"/>
      <c r="R58" s="161"/>
    </row>
    <row r="59" spans="2:18" ht="16.149999999999999" customHeight="1" x14ac:dyDescent="0.35">
      <c r="B59" s="283"/>
      <c r="C59" s="286" t="s">
        <v>315</v>
      </c>
      <c r="D59" s="400"/>
      <c r="E59" s="400"/>
      <c r="F59" s="400"/>
      <c r="G59" s="400"/>
      <c r="H59" s="402"/>
      <c r="I59" s="400" t="str">
        <f>"500 merkkiä ("&amp;TEXT(LEN(C60),"0")&amp;" käytetty)"</f>
        <v>500 merkkiä (0 käytetty)</v>
      </c>
      <c r="J59" s="400"/>
      <c r="K59" s="262"/>
      <c r="L59" s="161"/>
      <c r="M59" s="161"/>
      <c r="N59" s="161"/>
      <c r="O59" s="161"/>
      <c r="P59" s="161"/>
      <c r="Q59" s="161"/>
      <c r="R59" s="161"/>
    </row>
    <row r="60" spans="2:18" ht="138" customHeight="1" x14ac:dyDescent="0.35">
      <c r="B60" s="285"/>
      <c r="C60" s="648"/>
      <c r="D60" s="649"/>
      <c r="E60" s="649"/>
      <c r="F60" s="649"/>
      <c r="G60" s="649"/>
      <c r="H60" s="649"/>
      <c r="I60" s="649"/>
      <c r="J60" s="650"/>
      <c r="K60" s="275"/>
      <c r="L60" s="161"/>
      <c r="M60" s="161"/>
      <c r="N60" s="161"/>
      <c r="O60" s="161"/>
      <c r="P60" s="161"/>
      <c r="Q60" s="161"/>
      <c r="R60" s="161"/>
    </row>
    <row r="61" spans="2:18" ht="16.149999999999999" customHeight="1" x14ac:dyDescent="0.35">
      <c r="B61" s="283"/>
      <c r="C61" s="287"/>
      <c r="D61" s="264"/>
      <c r="E61" s="264"/>
      <c r="F61" s="264"/>
      <c r="G61" s="264"/>
      <c r="H61" s="264"/>
      <c r="I61" s="264"/>
      <c r="J61" s="264"/>
      <c r="K61" s="262"/>
      <c r="L61" s="161"/>
      <c r="M61" s="161"/>
      <c r="N61" s="161"/>
      <c r="O61" s="161"/>
      <c r="P61" s="161"/>
      <c r="Q61" s="161"/>
      <c r="R61" s="161"/>
    </row>
    <row r="62" spans="2:18" ht="16.149999999999999" customHeight="1" x14ac:dyDescent="0.35">
      <c r="B62" s="283"/>
      <c r="C62" s="286" t="s">
        <v>213</v>
      </c>
      <c r="D62" s="261"/>
      <c r="E62" s="261"/>
      <c r="F62" s="261"/>
      <c r="G62" s="261"/>
      <c r="H62" s="261"/>
      <c r="I62" s="261"/>
      <c r="J62" s="261"/>
      <c r="K62" s="262"/>
      <c r="L62" s="161"/>
      <c r="M62" s="161"/>
      <c r="N62" s="161"/>
      <c r="O62" s="161"/>
      <c r="P62" s="161"/>
      <c r="Q62" s="161"/>
      <c r="R62" s="161"/>
    </row>
    <row r="63" spans="2:18" ht="16.149999999999999" customHeight="1" x14ac:dyDescent="0.35">
      <c r="B63" s="288"/>
      <c r="C63" s="625"/>
      <c r="D63" s="655"/>
      <c r="E63" s="655"/>
      <c r="F63" s="655"/>
      <c r="G63" s="655"/>
      <c r="H63" s="655"/>
      <c r="I63" s="655"/>
      <c r="J63" s="656"/>
      <c r="K63" s="262"/>
      <c r="L63" s="161"/>
      <c r="M63" s="161"/>
      <c r="N63" s="161"/>
      <c r="O63" s="161"/>
      <c r="P63" s="161"/>
      <c r="Q63" s="161"/>
      <c r="R63" s="161"/>
    </row>
    <row r="64" spans="2:18" ht="16.149999999999999" customHeight="1" x14ac:dyDescent="0.35">
      <c r="B64" s="283"/>
      <c r="C64" s="68"/>
      <c r="D64" s="261"/>
      <c r="E64" s="261"/>
      <c r="F64" s="261"/>
      <c r="G64" s="261"/>
      <c r="H64" s="261"/>
      <c r="I64" s="261"/>
      <c r="J64" s="261"/>
      <c r="K64" s="262"/>
      <c r="L64" s="161"/>
      <c r="M64" s="161"/>
      <c r="N64" s="161"/>
      <c r="O64" s="161"/>
      <c r="P64" s="161"/>
      <c r="Q64" s="161"/>
      <c r="R64" s="161"/>
    </row>
    <row r="65" spans="2:18" ht="16.149999999999999" customHeight="1" x14ac:dyDescent="0.35">
      <c r="B65" s="283"/>
      <c r="C65" s="286" t="s">
        <v>315</v>
      </c>
      <c r="D65" s="400"/>
      <c r="E65" s="400"/>
      <c r="F65" s="400"/>
      <c r="G65" s="400"/>
      <c r="H65" s="402"/>
      <c r="I65" s="400" t="str">
        <f>"500 merkkiä ("&amp;TEXT(LEN(C66),"0")&amp;" käytetty)"</f>
        <v>500 merkkiä (0 käytetty)</v>
      </c>
      <c r="J65" s="400"/>
      <c r="K65" s="262"/>
      <c r="L65" s="161"/>
      <c r="M65" s="161"/>
      <c r="N65" s="161"/>
      <c r="O65" s="161"/>
      <c r="P65" s="161"/>
      <c r="Q65" s="161"/>
      <c r="R65" s="161"/>
    </row>
    <row r="66" spans="2:18" ht="138" customHeight="1" x14ac:dyDescent="0.35">
      <c r="B66" s="285"/>
      <c r="C66" s="648"/>
      <c r="D66" s="649"/>
      <c r="E66" s="649"/>
      <c r="F66" s="649"/>
      <c r="G66" s="649"/>
      <c r="H66" s="649"/>
      <c r="I66" s="649"/>
      <c r="J66" s="650"/>
      <c r="K66" s="275"/>
      <c r="L66" s="161"/>
      <c r="M66" s="161"/>
      <c r="N66" s="161"/>
      <c r="O66" s="161"/>
      <c r="P66" s="161"/>
      <c r="Q66" s="161"/>
      <c r="R66" s="161"/>
    </row>
    <row r="67" spans="2:18" ht="16.149999999999999" customHeight="1" x14ac:dyDescent="0.35">
      <c r="B67" s="283"/>
      <c r="C67" s="287"/>
      <c r="D67" s="264"/>
      <c r="E67" s="264"/>
      <c r="F67" s="264"/>
      <c r="G67" s="264"/>
      <c r="H67" s="264"/>
      <c r="I67" s="264"/>
      <c r="J67" s="264"/>
      <c r="K67" s="262"/>
      <c r="L67" s="161"/>
      <c r="M67" s="161"/>
      <c r="N67" s="161"/>
      <c r="O67" s="161"/>
      <c r="P67" s="161"/>
      <c r="Q67" s="161"/>
      <c r="R67" s="161"/>
    </row>
    <row r="68" spans="2:18" ht="16.149999999999999" customHeight="1" x14ac:dyDescent="0.35">
      <c r="B68" s="283"/>
      <c r="C68" s="286" t="s">
        <v>212</v>
      </c>
      <c r="D68" s="261"/>
      <c r="E68" s="261"/>
      <c r="F68" s="261"/>
      <c r="G68" s="261"/>
      <c r="H68" s="261"/>
      <c r="I68" s="261"/>
      <c r="J68" s="261"/>
      <c r="K68" s="262"/>
      <c r="L68" s="161"/>
      <c r="M68" s="161"/>
      <c r="N68" s="161"/>
      <c r="O68" s="161"/>
      <c r="P68" s="161"/>
      <c r="Q68" s="161"/>
      <c r="R68" s="161"/>
    </row>
    <row r="69" spans="2:18" ht="16.149999999999999" customHeight="1" x14ac:dyDescent="0.35">
      <c r="B69" s="288"/>
      <c r="C69" s="625"/>
      <c r="D69" s="655"/>
      <c r="E69" s="655"/>
      <c r="F69" s="655"/>
      <c r="G69" s="655"/>
      <c r="H69" s="655"/>
      <c r="I69" s="655"/>
      <c r="J69" s="656"/>
      <c r="K69" s="262"/>
      <c r="L69" s="161"/>
      <c r="M69" s="161"/>
      <c r="N69" s="161"/>
      <c r="O69" s="161"/>
      <c r="P69" s="161"/>
      <c r="Q69" s="161"/>
      <c r="R69" s="161"/>
    </row>
    <row r="70" spans="2:18" ht="16.149999999999999" customHeight="1" x14ac:dyDescent="0.35">
      <c r="B70" s="283"/>
      <c r="C70" s="68"/>
      <c r="D70" s="261"/>
      <c r="E70" s="261"/>
      <c r="F70" s="261"/>
      <c r="G70" s="261"/>
      <c r="H70" s="261"/>
      <c r="I70" s="261"/>
      <c r="J70" s="261"/>
      <c r="K70" s="262"/>
      <c r="L70" s="161"/>
      <c r="M70" s="161"/>
      <c r="N70" s="161"/>
      <c r="O70" s="161"/>
      <c r="P70" s="161"/>
      <c r="Q70" s="161"/>
      <c r="R70" s="161"/>
    </row>
    <row r="71" spans="2:18" ht="16.149999999999999" customHeight="1" x14ac:dyDescent="0.35">
      <c r="B71" s="283"/>
      <c r="C71" s="286" t="s">
        <v>315</v>
      </c>
      <c r="D71" s="400"/>
      <c r="E71" s="400"/>
      <c r="F71" s="400"/>
      <c r="G71" s="400"/>
      <c r="H71" s="402"/>
      <c r="I71" s="400" t="str">
        <f>"500 merkkiä ("&amp;TEXT(LEN(C72),"0")&amp;" käytetty)"</f>
        <v>500 merkkiä (0 käytetty)</v>
      </c>
      <c r="J71" s="400"/>
      <c r="K71" s="262"/>
      <c r="L71" s="161"/>
      <c r="M71" s="161"/>
      <c r="N71" s="161"/>
      <c r="O71" s="161"/>
      <c r="P71" s="161"/>
      <c r="Q71" s="161"/>
      <c r="R71" s="161"/>
    </row>
    <row r="72" spans="2:18" ht="138" customHeight="1" x14ac:dyDescent="0.35">
      <c r="B72" s="285"/>
      <c r="C72" s="648"/>
      <c r="D72" s="649"/>
      <c r="E72" s="649"/>
      <c r="F72" s="649"/>
      <c r="G72" s="649"/>
      <c r="H72" s="649"/>
      <c r="I72" s="649"/>
      <c r="J72" s="650"/>
      <c r="K72" s="275"/>
      <c r="L72" s="161"/>
      <c r="M72" s="161"/>
      <c r="N72" s="161"/>
      <c r="O72" s="161"/>
      <c r="P72" s="161"/>
      <c r="Q72" s="161"/>
      <c r="R72" s="161"/>
    </row>
    <row r="73" spans="2:18" ht="16.149999999999999" customHeight="1" x14ac:dyDescent="0.35">
      <c r="B73" s="283"/>
      <c r="C73" s="287"/>
      <c r="D73" s="264"/>
      <c r="E73" s="264"/>
      <c r="F73" s="264"/>
      <c r="G73" s="264"/>
      <c r="H73" s="264"/>
      <c r="I73" s="264"/>
      <c r="J73" s="264"/>
      <c r="K73" s="262"/>
      <c r="L73" s="161"/>
      <c r="M73" s="161"/>
      <c r="N73" s="161"/>
      <c r="O73" s="161"/>
      <c r="P73" s="161"/>
      <c r="Q73" s="161"/>
      <c r="R73" s="161"/>
    </row>
    <row r="74" spans="2:18" ht="16.149999999999999" customHeight="1" x14ac:dyDescent="0.35">
      <c r="B74" s="283"/>
      <c r="C74" s="286" t="s">
        <v>211</v>
      </c>
      <c r="D74" s="261"/>
      <c r="E74" s="261"/>
      <c r="F74" s="261"/>
      <c r="G74" s="261"/>
      <c r="H74" s="261"/>
      <c r="I74" s="261"/>
      <c r="J74" s="261"/>
      <c r="K74" s="262"/>
      <c r="L74" s="161"/>
      <c r="M74" s="161"/>
      <c r="N74" s="161"/>
      <c r="O74" s="161"/>
      <c r="P74" s="161"/>
      <c r="Q74" s="161"/>
      <c r="R74" s="161"/>
    </row>
    <row r="75" spans="2:18" ht="16.149999999999999" customHeight="1" x14ac:dyDescent="0.35">
      <c r="B75" s="288"/>
      <c r="C75" s="625"/>
      <c r="D75" s="655"/>
      <c r="E75" s="655"/>
      <c r="F75" s="655"/>
      <c r="G75" s="655"/>
      <c r="H75" s="655"/>
      <c r="I75" s="655"/>
      <c r="J75" s="656"/>
      <c r="K75" s="262"/>
      <c r="L75" s="161"/>
      <c r="M75" s="161"/>
      <c r="N75" s="161"/>
      <c r="O75" s="161"/>
      <c r="P75" s="161"/>
      <c r="Q75" s="161"/>
      <c r="R75" s="161"/>
    </row>
    <row r="76" spans="2:18" ht="16.149999999999999" customHeight="1" x14ac:dyDescent="0.35">
      <c r="B76" s="283"/>
      <c r="C76" s="68"/>
      <c r="D76" s="261"/>
      <c r="E76" s="261"/>
      <c r="F76" s="261"/>
      <c r="G76" s="261"/>
      <c r="H76" s="261"/>
      <c r="I76" s="261"/>
      <c r="J76" s="261"/>
      <c r="K76" s="262"/>
      <c r="L76" s="161"/>
      <c r="M76" s="161"/>
      <c r="N76" s="161"/>
      <c r="O76" s="161"/>
      <c r="P76" s="161"/>
      <c r="Q76" s="161"/>
      <c r="R76" s="161"/>
    </row>
    <row r="77" spans="2:18" ht="16.149999999999999" customHeight="1" x14ac:dyDescent="0.35">
      <c r="B77" s="283"/>
      <c r="C77" s="286" t="s">
        <v>315</v>
      </c>
      <c r="D77" s="400"/>
      <c r="E77" s="400"/>
      <c r="F77" s="400"/>
      <c r="G77" s="400"/>
      <c r="H77" s="402"/>
      <c r="I77" s="400" t="str">
        <f>"500 merkkiä ("&amp;TEXT(LEN(C78),"0")&amp;" käytetty)"</f>
        <v>500 merkkiä (0 käytetty)</v>
      </c>
      <c r="J77" s="400"/>
      <c r="K77" s="262"/>
      <c r="L77" s="161"/>
      <c r="M77" s="161"/>
      <c r="N77" s="161"/>
      <c r="O77" s="161"/>
      <c r="P77" s="161"/>
      <c r="Q77" s="161"/>
      <c r="R77" s="161"/>
    </row>
    <row r="78" spans="2:18" ht="138" customHeight="1" x14ac:dyDescent="0.35">
      <c r="B78" s="285"/>
      <c r="C78" s="648"/>
      <c r="D78" s="649"/>
      <c r="E78" s="649"/>
      <c r="F78" s="649"/>
      <c r="G78" s="649"/>
      <c r="H78" s="649"/>
      <c r="I78" s="649"/>
      <c r="J78" s="650"/>
      <c r="K78" s="275"/>
      <c r="L78" s="161"/>
      <c r="M78" s="161"/>
      <c r="N78" s="161"/>
      <c r="O78" s="161"/>
      <c r="P78" s="161"/>
      <c r="Q78" s="161"/>
      <c r="R78" s="161"/>
    </row>
    <row r="79" spans="2:18" ht="16.149999999999999" customHeight="1" x14ac:dyDescent="0.35">
      <c r="B79" s="283"/>
      <c r="C79" s="287"/>
      <c r="D79" s="264"/>
      <c r="E79" s="264"/>
      <c r="F79" s="264"/>
      <c r="G79" s="264"/>
      <c r="H79" s="264"/>
      <c r="I79" s="264"/>
      <c r="J79" s="264"/>
      <c r="K79" s="262"/>
      <c r="L79" s="161"/>
      <c r="M79" s="161"/>
      <c r="N79" s="161"/>
      <c r="O79" s="161"/>
      <c r="P79" s="161"/>
      <c r="Q79" s="161"/>
      <c r="R79" s="161"/>
    </row>
    <row r="80" spans="2:18" ht="16.149999999999999" customHeight="1" x14ac:dyDescent="0.35">
      <c r="B80" s="283"/>
      <c r="C80" s="286" t="s">
        <v>210</v>
      </c>
      <c r="D80" s="261"/>
      <c r="E80" s="261"/>
      <c r="F80" s="261"/>
      <c r="G80" s="261"/>
      <c r="H80" s="261"/>
      <c r="I80" s="261"/>
      <c r="J80" s="261"/>
      <c r="K80" s="262"/>
      <c r="L80" s="161"/>
      <c r="M80" s="161"/>
      <c r="N80" s="161"/>
      <c r="O80" s="161"/>
      <c r="P80" s="161"/>
      <c r="Q80" s="161"/>
      <c r="R80" s="161"/>
    </row>
    <row r="81" spans="2:18" ht="16.149999999999999" customHeight="1" x14ac:dyDescent="0.35">
      <c r="B81" s="288"/>
      <c r="C81" s="625"/>
      <c r="D81" s="655"/>
      <c r="E81" s="655"/>
      <c r="F81" s="655"/>
      <c r="G81" s="655"/>
      <c r="H81" s="655"/>
      <c r="I81" s="655"/>
      <c r="J81" s="656"/>
      <c r="K81" s="262"/>
      <c r="L81" s="161"/>
      <c r="M81" s="161"/>
      <c r="N81" s="161"/>
      <c r="O81" s="161"/>
      <c r="P81" s="161"/>
      <c r="Q81" s="161"/>
      <c r="R81" s="161"/>
    </row>
    <row r="82" spans="2:18" s="278" customFormat="1" x14ac:dyDescent="0.35">
      <c r="B82" s="89"/>
      <c r="C82" s="68"/>
      <c r="D82" s="261"/>
      <c r="E82" s="261"/>
      <c r="F82" s="261"/>
      <c r="G82" s="261"/>
      <c r="H82" s="261"/>
      <c r="I82" s="261"/>
      <c r="J82" s="261"/>
      <c r="K82" s="243"/>
      <c r="L82" s="277"/>
      <c r="M82" s="277"/>
      <c r="N82" s="277"/>
      <c r="O82" s="277"/>
      <c r="P82" s="277"/>
      <c r="Q82" s="277"/>
      <c r="R82" s="277"/>
    </row>
    <row r="83" spans="2:18" ht="16.149999999999999" customHeight="1" x14ac:dyDescent="0.35">
      <c r="B83" s="283"/>
      <c r="C83" s="286" t="s">
        <v>315</v>
      </c>
      <c r="D83" s="400"/>
      <c r="E83" s="400"/>
      <c r="F83" s="400"/>
      <c r="G83" s="400"/>
      <c r="H83" s="402"/>
      <c r="I83" s="400" t="str">
        <f>"500 merkkiä ("&amp;TEXT(LEN(C84),"0")&amp;" käytetty)"</f>
        <v>500 merkkiä (0 käytetty)</v>
      </c>
      <c r="J83" s="400"/>
      <c r="K83" s="262"/>
      <c r="L83" s="161"/>
      <c r="M83" s="161"/>
      <c r="N83" s="161"/>
      <c r="O83" s="161"/>
      <c r="P83" s="161"/>
      <c r="Q83" s="161"/>
      <c r="R83" s="161"/>
    </row>
    <row r="84" spans="2:18" ht="138" customHeight="1" x14ac:dyDescent="0.35">
      <c r="B84" s="285"/>
      <c r="C84" s="648"/>
      <c r="D84" s="649"/>
      <c r="E84" s="649"/>
      <c r="F84" s="649"/>
      <c r="G84" s="649"/>
      <c r="H84" s="649"/>
      <c r="I84" s="649"/>
      <c r="J84" s="650"/>
      <c r="K84" s="275"/>
      <c r="L84" s="161"/>
      <c r="M84" s="161"/>
      <c r="N84" s="161"/>
      <c r="O84" s="161"/>
      <c r="P84" s="161"/>
      <c r="Q84" s="161"/>
      <c r="R84" s="161"/>
    </row>
    <row r="85" spans="2:18" ht="16.149999999999999" customHeight="1" x14ac:dyDescent="0.35">
      <c r="B85" s="283"/>
      <c r="C85" s="287"/>
      <c r="D85" s="264"/>
      <c r="E85" s="264"/>
      <c r="F85" s="264"/>
      <c r="G85" s="264"/>
      <c r="H85" s="264"/>
      <c r="I85" s="264"/>
      <c r="J85" s="264"/>
      <c r="K85" s="262"/>
      <c r="L85" s="161"/>
      <c r="M85" s="161"/>
      <c r="N85" s="161"/>
      <c r="O85" s="161"/>
      <c r="P85" s="161"/>
      <c r="Q85" s="161"/>
      <c r="R85" s="161"/>
    </row>
    <row r="86" spans="2:18" ht="16.149999999999999" customHeight="1" x14ac:dyDescent="0.35">
      <c r="B86" s="283"/>
      <c r="C86" s="286" t="s">
        <v>209</v>
      </c>
      <c r="D86" s="261"/>
      <c r="E86" s="261"/>
      <c r="F86" s="261"/>
      <c r="G86" s="261"/>
      <c r="H86" s="261"/>
      <c r="I86" s="261"/>
      <c r="J86" s="261"/>
      <c r="K86" s="262"/>
      <c r="L86" s="161"/>
      <c r="M86" s="161"/>
      <c r="N86" s="161"/>
      <c r="O86" s="161"/>
      <c r="P86" s="161"/>
      <c r="Q86" s="161"/>
      <c r="R86" s="161"/>
    </row>
    <row r="87" spans="2:18" ht="16.149999999999999" customHeight="1" x14ac:dyDescent="0.35">
      <c r="B87" s="288"/>
      <c r="C87" s="625"/>
      <c r="D87" s="655"/>
      <c r="E87" s="655"/>
      <c r="F87" s="655"/>
      <c r="G87" s="655"/>
      <c r="H87" s="655"/>
      <c r="I87" s="655"/>
      <c r="J87" s="656"/>
      <c r="K87" s="262"/>
      <c r="L87" s="161"/>
      <c r="M87" s="161"/>
      <c r="N87" s="161"/>
      <c r="O87" s="161"/>
      <c r="P87" s="161"/>
      <c r="Q87" s="161"/>
      <c r="R87" s="161"/>
    </row>
    <row r="88" spans="2:18" s="278" customFormat="1" x14ac:dyDescent="0.35">
      <c r="B88" s="89"/>
      <c r="C88" s="68"/>
      <c r="D88" s="261"/>
      <c r="E88" s="261"/>
      <c r="F88" s="261"/>
      <c r="G88" s="261"/>
      <c r="H88" s="261"/>
      <c r="I88" s="261"/>
      <c r="J88" s="261"/>
      <c r="K88" s="243"/>
      <c r="L88" s="277"/>
      <c r="M88" s="277"/>
      <c r="N88" s="277"/>
      <c r="O88" s="277"/>
      <c r="P88" s="277"/>
      <c r="Q88" s="277"/>
      <c r="R88" s="277"/>
    </row>
    <row r="89" spans="2:18" s="278" customFormat="1" x14ac:dyDescent="0.35">
      <c r="B89" s="89"/>
      <c r="C89" s="286" t="s">
        <v>315</v>
      </c>
      <c r="D89" s="400"/>
      <c r="E89" s="400"/>
      <c r="F89" s="400"/>
      <c r="G89" s="400"/>
      <c r="H89" s="402"/>
      <c r="I89" s="400" t="str">
        <f>"500 merkkiä ("&amp;TEXT(LEN(C90),"0")&amp;" käytetty)"</f>
        <v>500 merkkiä (0 käytetty)</v>
      </c>
      <c r="J89" s="400"/>
      <c r="K89" s="243"/>
      <c r="L89" s="277"/>
      <c r="M89" s="277"/>
      <c r="N89" s="277"/>
      <c r="O89" s="277"/>
      <c r="P89" s="277"/>
      <c r="Q89" s="277"/>
      <c r="R89" s="277"/>
    </row>
    <row r="90" spans="2:18" ht="138" customHeight="1" x14ac:dyDescent="0.35">
      <c r="B90" s="285"/>
      <c r="C90" s="648"/>
      <c r="D90" s="649"/>
      <c r="E90" s="649"/>
      <c r="F90" s="649"/>
      <c r="G90" s="649"/>
      <c r="H90" s="649"/>
      <c r="I90" s="649"/>
      <c r="J90" s="650"/>
      <c r="K90" s="275"/>
      <c r="L90" s="161"/>
      <c r="M90" s="161"/>
      <c r="N90" s="161"/>
      <c r="O90" s="161"/>
      <c r="P90" s="161"/>
      <c r="Q90" s="161"/>
      <c r="R90" s="161"/>
    </row>
    <row r="91" spans="2:18" s="278" customFormat="1" x14ac:dyDescent="0.35">
      <c r="B91" s="284"/>
      <c r="C91" s="109"/>
      <c r="D91" s="109"/>
      <c r="E91" s="109"/>
      <c r="F91" s="109"/>
      <c r="G91" s="109"/>
      <c r="H91" s="109"/>
      <c r="I91" s="109"/>
      <c r="J91" s="109"/>
      <c r="K91" s="279"/>
      <c r="L91" s="277"/>
      <c r="M91" s="277"/>
      <c r="N91" s="277"/>
      <c r="O91" s="277"/>
      <c r="P91" s="277"/>
      <c r="Q91" s="277"/>
      <c r="R91" s="277"/>
    </row>
  </sheetData>
  <sheetProtection sheet="1" selectLockedCells="1"/>
  <mergeCells count="30">
    <mergeCell ref="B3:K3"/>
    <mergeCell ref="C90:J90"/>
    <mergeCell ref="C57:J57"/>
    <mergeCell ref="C60:J60"/>
    <mergeCell ref="C63:J63"/>
    <mergeCell ref="C66:J66"/>
    <mergeCell ref="C69:J69"/>
    <mergeCell ref="C72:J72"/>
    <mergeCell ref="C75:J75"/>
    <mergeCell ref="C78:J78"/>
    <mergeCell ref="C81:J81"/>
    <mergeCell ref="C84:J84"/>
    <mergeCell ref="C87:J87"/>
    <mergeCell ref="C54:J54"/>
    <mergeCell ref="C21:J21"/>
    <mergeCell ref="C24:J24"/>
    <mergeCell ref="C45:J45"/>
    <mergeCell ref="C48:J48"/>
    <mergeCell ref="C51:J51"/>
    <mergeCell ref="C18:J18"/>
    <mergeCell ref="C27:J27"/>
    <mergeCell ref="C30:J30"/>
    <mergeCell ref="C33:J33"/>
    <mergeCell ref="C36:J36"/>
    <mergeCell ref="C39:J39"/>
    <mergeCell ref="M5:O5"/>
    <mergeCell ref="C9:J9"/>
    <mergeCell ref="C12:J12"/>
    <mergeCell ref="C15:J15"/>
    <mergeCell ref="C42:J42"/>
  </mergeCells>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72:J72 B84:J84 B78:J78 B66:J66 B60:J60 B54:J54 B48:J48 B90:J90 B42:J43 B36:J37 B30:J31 B24:J25 B12:J13 B18:J19" xr:uid="{00000000-0002-0000-0500-000000000000}">
      <formula1>500</formula1>
    </dataValidation>
  </dataValidations>
  <hyperlinks>
    <hyperlink ref="M5:O5" location="'Aloita tästä'!A1" display="PALAA TÄSTÄ KANSISIVULLE" xr:uid="{00000000-0004-0000-0500-000000000000}"/>
  </hyperlinks>
  <pageMargins left="0.39370078740157483" right="0.39370078740157483" top="0.78740157480314965" bottom="0.78740157480314965" header="0.39370078740157483" footer="0.31496062992125984"/>
  <pageSetup paperSize="9" orientation="portrait" r:id="rId1"/>
  <headerFooter>
    <oddHeader>&amp;L&amp;A&amp;R&amp;P(&amp;N)</oddHeader>
  </headerFooter>
  <rowBreaks count="2" manualBreakCount="2">
    <brk id="55" max="16383" man="1"/>
    <brk id="79" max="1638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W111"/>
  <sheetViews>
    <sheetView showGridLines="0" zoomScaleNormal="100" workbookViewId="0">
      <selection activeCell="N3" sqref="N3:P3"/>
    </sheetView>
  </sheetViews>
  <sheetFormatPr defaultColWidth="9.23046875" defaultRowHeight="15.5" x14ac:dyDescent="0.35"/>
  <cols>
    <col min="1" max="1" width="3.765625" style="2" customWidth="1"/>
    <col min="2" max="2" width="2.07421875" style="2" customWidth="1"/>
    <col min="3" max="3" width="5.23046875" style="19" customWidth="1"/>
    <col min="4" max="4" width="9.23046875" style="19"/>
    <col min="5" max="5" width="4.765625" style="19" customWidth="1"/>
    <col min="6" max="6" width="8.765625" style="19" customWidth="1"/>
    <col min="7" max="7" width="9.23046875" style="19" customWidth="1"/>
    <col min="8" max="9" width="8.765625" style="19" customWidth="1"/>
    <col min="10" max="10" width="9.23046875" style="19" customWidth="1"/>
    <col min="11" max="11" width="10.4609375" style="19" customWidth="1"/>
    <col min="12" max="12" width="2.23046875" style="19" customWidth="1"/>
    <col min="13" max="13" width="5.23046875" style="149" customWidth="1"/>
    <col min="14" max="19" width="9.23046875" style="248"/>
    <col min="20" max="20" width="9.23046875" style="248" customWidth="1"/>
    <col min="21" max="21" width="9.23046875" style="248"/>
    <col min="22" max="22" width="6.4609375" style="248" customWidth="1"/>
    <col min="23" max="23" width="9.23046875" style="248"/>
    <col min="24" max="16384" width="9.23046875" style="2"/>
  </cols>
  <sheetData>
    <row r="1" spans="1:22" ht="16.149999999999999" customHeight="1" x14ac:dyDescent="0.35">
      <c r="A1" s="2" t="s">
        <v>123</v>
      </c>
      <c r="G1" s="103"/>
    </row>
    <row r="2" spans="1:22" x14ac:dyDescent="0.35">
      <c r="B2" s="355"/>
      <c r="C2" s="240"/>
      <c r="D2" s="240"/>
      <c r="E2" s="240"/>
      <c r="F2" s="240"/>
      <c r="G2" s="240"/>
      <c r="H2" s="240"/>
      <c r="I2" s="240"/>
      <c r="J2" s="240"/>
      <c r="K2" s="240"/>
      <c r="L2" s="241"/>
      <c r="M2" s="219"/>
    </row>
    <row r="3" spans="1:22" x14ac:dyDescent="0.35">
      <c r="B3" s="356"/>
      <c r="C3" s="238" t="s">
        <v>103</v>
      </c>
      <c r="D3" s="238"/>
      <c r="E3" s="238"/>
      <c r="F3" s="238"/>
      <c r="G3" s="238"/>
      <c r="H3" s="238"/>
      <c r="I3" s="238"/>
      <c r="J3" s="238"/>
      <c r="K3" s="238"/>
      <c r="L3" s="239"/>
      <c r="M3" s="219"/>
      <c r="N3" s="565" t="s">
        <v>73</v>
      </c>
      <c r="O3" s="566"/>
      <c r="P3" s="567"/>
    </row>
    <row r="4" spans="1:22" ht="16.149999999999999" customHeight="1" x14ac:dyDescent="0.35">
      <c r="B4" s="356"/>
      <c r="C4" s="238"/>
      <c r="D4" s="238"/>
      <c r="E4" s="238"/>
      <c r="F4" s="238"/>
      <c r="G4" s="238"/>
      <c r="H4" s="238"/>
      <c r="I4" s="238"/>
      <c r="J4" s="238"/>
      <c r="K4" s="238"/>
      <c r="L4" s="239"/>
      <c r="M4" s="219"/>
    </row>
    <row r="5" spans="1:22" ht="16.149999999999999" customHeight="1" x14ac:dyDescent="0.35">
      <c r="B5" s="356"/>
      <c r="C5" s="267"/>
      <c r="D5" s="102"/>
      <c r="E5" s="102"/>
      <c r="F5" s="104" t="s">
        <v>51</v>
      </c>
      <c r="G5" s="102"/>
      <c r="H5" s="102"/>
      <c r="I5" s="102"/>
      <c r="J5" s="102"/>
      <c r="K5" s="267"/>
      <c r="L5" s="374"/>
      <c r="M5" s="157"/>
      <c r="N5" s="249"/>
      <c r="O5" s="249"/>
      <c r="P5" s="249"/>
      <c r="Q5" s="249"/>
      <c r="R5" s="249"/>
      <c r="S5" s="249"/>
      <c r="T5" s="249"/>
      <c r="U5" s="249"/>
      <c r="V5" s="249"/>
    </row>
    <row r="6" spans="1:22" ht="15.75" customHeight="1" x14ac:dyDescent="0.35">
      <c r="B6" s="356"/>
      <c r="C6" s="364"/>
      <c r="D6" s="364" t="s">
        <v>75</v>
      </c>
      <c r="E6" s="364"/>
      <c r="F6" s="671"/>
      <c r="G6" s="672"/>
      <c r="H6" s="672"/>
      <c r="I6" s="672"/>
      <c r="J6" s="673"/>
      <c r="K6" s="364"/>
      <c r="L6" s="374"/>
      <c r="M6" s="157"/>
      <c r="N6" s="249"/>
      <c r="O6" s="249"/>
      <c r="P6" s="249"/>
      <c r="Q6" s="249"/>
      <c r="R6" s="249"/>
      <c r="S6" s="249"/>
      <c r="T6" s="249"/>
      <c r="U6" s="249"/>
      <c r="V6" s="249"/>
    </row>
    <row r="7" spans="1:22" ht="16.149999999999999" customHeight="1" x14ac:dyDescent="0.35">
      <c r="B7" s="356"/>
      <c r="C7" s="90"/>
      <c r="D7" s="90"/>
      <c r="E7" s="90"/>
      <c r="F7" s="90"/>
      <c r="G7" s="90"/>
      <c r="H7" s="90"/>
      <c r="I7" s="90"/>
      <c r="J7" s="90"/>
      <c r="K7" s="90"/>
      <c r="L7" s="358"/>
      <c r="M7" s="244"/>
      <c r="N7" s="249"/>
      <c r="O7" s="249"/>
      <c r="P7" s="249"/>
      <c r="Q7" s="249"/>
      <c r="R7" s="249"/>
      <c r="S7" s="249"/>
      <c r="T7" s="249"/>
      <c r="U7" s="249"/>
      <c r="V7" s="249"/>
    </row>
    <row r="8" spans="1:22" ht="16.149999999999999" customHeight="1" x14ac:dyDescent="0.35">
      <c r="B8" s="356"/>
      <c r="C8" s="90"/>
      <c r="D8" s="90"/>
      <c r="E8" s="90"/>
      <c r="F8" s="90"/>
      <c r="G8" s="90"/>
      <c r="H8" s="90"/>
      <c r="I8" s="90"/>
      <c r="J8" s="90"/>
      <c r="K8" s="90"/>
      <c r="L8" s="358"/>
      <c r="M8" s="244"/>
    </row>
    <row r="9" spans="1:22" ht="16.149999999999999" customHeight="1" x14ac:dyDescent="0.35">
      <c r="B9" s="356"/>
      <c r="C9" s="39" t="s">
        <v>231</v>
      </c>
      <c r="D9" s="237"/>
      <c r="E9" s="237"/>
      <c r="F9" s="237"/>
      <c r="G9" s="237"/>
      <c r="H9" s="237"/>
      <c r="I9" s="237"/>
      <c r="J9" s="237"/>
      <c r="K9" s="237"/>
      <c r="L9" s="359"/>
      <c r="M9" s="245"/>
    </row>
    <row r="10" spans="1:22" ht="16.149999999999999" customHeight="1" x14ac:dyDescent="0.35">
      <c r="B10" s="356"/>
      <c r="C10" s="26"/>
      <c r="D10" s="106"/>
      <c r="E10" s="106"/>
      <c r="F10" s="106"/>
      <c r="G10" s="106"/>
      <c r="H10" s="106"/>
      <c r="I10" s="106"/>
      <c r="J10" s="106"/>
      <c r="K10" s="106"/>
      <c r="L10" s="242"/>
      <c r="M10" s="157"/>
      <c r="N10" s="592" t="s">
        <v>232</v>
      </c>
      <c r="O10" s="592"/>
      <c r="P10" s="592"/>
      <c r="Q10" s="592"/>
      <c r="R10" s="592"/>
    </row>
    <row r="11" spans="1:22" ht="27.75" customHeight="1" x14ac:dyDescent="0.35">
      <c r="B11" s="356"/>
      <c r="C11" s="26"/>
      <c r="D11" s="677" t="s">
        <v>78</v>
      </c>
      <c r="E11" s="677"/>
      <c r="F11" s="677"/>
      <c r="G11" s="677"/>
      <c r="H11" s="677"/>
      <c r="I11" s="677"/>
      <c r="J11" s="677"/>
      <c r="K11" s="677"/>
      <c r="L11" s="274"/>
      <c r="M11" s="157"/>
      <c r="N11" s="592"/>
      <c r="O11" s="592"/>
      <c r="P11" s="592"/>
      <c r="Q11" s="592"/>
      <c r="R11" s="592"/>
    </row>
    <row r="12" spans="1:22" ht="16.149999999999999" customHeight="1" x14ac:dyDescent="0.35">
      <c r="B12" s="356"/>
      <c r="C12" s="26"/>
      <c r="D12" s="102"/>
      <c r="E12" s="102"/>
      <c r="F12" s="102"/>
      <c r="G12" s="102"/>
      <c r="H12" s="102"/>
      <c r="I12" s="102"/>
      <c r="J12" s="102"/>
      <c r="K12" s="267"/>
      <c r="L12" s="374"/>
      <c r="M12" s="157"/>
      <c r="N12" s="592"/>
      <c r="O12" s="592"/>
      <c r="P12" s="592"/>
      <c r="Q12" s="592"/>
      <c r="R12" s="592"/>
    </row>
    <row r="13" spans="1:22" ht="16.149999999999999" customHeight="1" x14ac:dyDescent="0.35">
      <c r="B13" s="356"/>
      <c r="C13" s="26"/>
      <c r="D13" s="26" t="s">
        <v>79</v>
      </c>
      <c r="E13" s="102"/>
      <c r="F13" s="102"/>
      <c r="G13" s="102"/>
      <c r="H13" s="102"/>
      <c r="I13" s="102"/>
      <c r="J13" s="102"/>
      <c r="K13" s="267"/>
      <c r="L13" s="374"/>
      <c r="M13" s="157"/>
      <c r="N13" s="157"/>
      <c r="O13" s="157"/>
      <c r="P13" s="157"/>
      <c r="Q13" s="157"/>
      <c r="R13" s="157"/>
    </row>
    <row r="14" spans="1:22" ht="16.149999999999999" customHeight="1" x14ac:dyDescent="0.35">
      <c r="B14" s="356"/>
      <c r="C14" s="26"/>
      <c r="D14" s="102"/>
      <c r="E14" s="102"/>
      <c r="F14" s="102"/>
      <c r="G14" s="102"/>
      <c r="H14" s="102"/>
      <c r="I14" s="102"/>
      <c r="J14" s="102"/>
      <c r="K14" s="267"/>
      <c r="L14" s="374"/>
      <c r="M14" s="157"/>
      <c r="N14" s="157"/>
      <c r="O14" s="157"/>
      <c r="P14" s="157"/>
      <c r="Q14" s="157"/>
      <c r="R14" s="157"/>
    </row>
    <row r="15" spans="1:22" ht="16.149999999999999" customHeight="1" x14ac:dyDescent="0.35">
      <c r="B15" s="356"/>
      <c r="C15" s="26"/>
      <c r="D15" s="26" t="s">
        <v>80</v>
      </c>
      <c r="E15" s="102"/>
      <c r="F15" s="102"/>
      <c r="G15" s="102"/>
      <c r="H15" s="102"/>
      <c r="I15" s="102"/>
      <c r="J15" s="102"/>
      <c r="K15" s="267"/>
      <c r="L15" s="374"/>
      <c r="M15" s="157"/>
      <c r="N15" s="157"/>
      <c r="O15" s="157"/>
      <c r="P15" s="157"/>
      <c r="Q15" s="157"/>
      <c r="R15" s="157"/>
    </row>
    <row r="16" spans="1:22" ht="16.149999999999999" customHeight="1" x14ac:dyDescent="0.35">
      <c r="B16" s="356"/>
      <c r="C16" s="26"/>
      <c r="D16" s="102"/>
      <c r="E16" s="102"/>
      <c r="F16" s="102"/>
      <c r="G16" s="102"/>
      <c r="H16" s="102"/>
      <c r="I16" s="102"/>
      <c r="J16" s="102"/>
      <c r="K16" s="267"/>
      <c r="L16" s="374"/>
      <c r="M16" s="157"/>
      <c r="N16" s="157"/>
      <c r="O16" s="157"/>
      <c r="P16" s="157"/>
      <c r="Q16" s="157"/>
      <c r="R16" s="157"/>
    </row>
    <row r="17" spans="2:23" ht="80.25" customHeight="1" x14ac:dyDescent="0.35">
      <c r="B17" s="356"/>
      <c r="C17" s="352"/>
      <c r="D17" s="676" t="s">
        <v>201</v>
      </c>
      <c r="E17" s="676"/>
      <c r="F17" s="676"/>
      <c r="G17" s="676"/>
      <c r="H17" s="676"/>
      <c r="I17" s="676"/>
      <c r="J17" s="676"/>
      <c r="K17" s="676"/>
      <c r="L17" s="273"/>
      <c r="M17" s="236"/>
    </row>
    <row r="18" spans="2:23" ht="16.149999999999999" customHeight="1" x14ac:dyDescent="0.35">
      <c r="B18" s="356"/>
      <c r="C18" s="26"/>
      <c r="D18" s="102"/>
      <c r="E18" s="102"/>
      <c r="F18" s="102"/>
      <c r="G18" s="102"/>
      <c r="H18" s="102"/>
      <c r="I18" s="102"/>
      <c r="J18" s="102"/>
      <c r="K18" s="267"/>
      <c r="L18" s="374"/>
      <c r="M18" s="157"/>
    </row>
    <row r="19" spans="2:23" ht="16.149999999999999" customHeight="1" x14ac:dyDescent="0.35">
      <c r="B19" s="356"/>
      <c r="C19" s="26"/>
      <c r="D19" s="26" t="s">
        <v>142</v>
      </c>
      <c r="E19" s="106"/>
      <c r="F19" s="106"/>
      <c r="G19" s="106"/>
      <c r="H19" s="106"/>
      <c r="I19" s="106"/>
      <c r="J19" s="106"/>
      <c r="K19" s="106"/>
      <c r="L19" s="242"/>
      <c r="M19" s="157"/>
    </row>
    <row r="20" spans="2:23" ht="16.149999999999999" customHeight="1" x14ac:dyDescent="0.35">
      <c r="B20" s="356"/>
      <c r="C20" s="37"/>
      <c r="D20" s="37"/>
      <c r="E20" s="34"/>
      <c r="F20" s="37"/>
      <c r="G20" s="34"/>
      <c r="H20" s="34"/>
      <c r="I20" s="34"/>
      <c r="J20" s="34"/>
      <c r="K20" s="34"/>
      <c r="L20" s="374"/>
      <c r="M20" s="157"/>
    </row>
    <row r="21" spans="2:23" ht="40.15" customHeight="1" x14ac:dyDescent="0.35">
      <c r="B21" s="356"/>
      <c r="C21" s="680" t="s">
        <v>386</v>
      </c>
      <c r="D21" s="680"/>
      <c r="E21" s="680"/>
      <c r="F21" s="680"/>
      <c r="G21" s="680"/>
      <c r="H21" s="680"/>
      <c r="I21" s="680"/>
      <c r="J21" s="680"/>
      <c r="K21" s="680"/>
      <c r="L21" s="360"/>
      <c r="M21" s="157"/>
    </row>
    <row r="22" spans="2:23" s="8" customFormat="1" ht="16.149999999999999" customHeight="1" x14ac:dyDescent="0.35">
      <c r="B22" s="356"/>
      <c r="C22" s="26"/>
      <c r="D22" s="267"/>
      <c r="E22" s="267"/>
      <c r="F22" s="267"/>
      <c r="G22" s="267"/>
      <c r="H22" s="267"/>
      <c r="I22" s="267"/>
      <c r="J22" s="104" t="str">
        <f>"500 merkkiä 
("&amp;TEXT(LEN(C23),"0")&amp;" käytetty)"</f>
        <v>500 merkkiä 
(0 käytetty)</v>
      </c>
      <c r="K22" s="267"/>
      <c r="L22" s="374"/>
      <c r="M22" s="157"/>
      <c r="N22" s="252"/>
      <c r="O22" s="252"/>
      <c r="P22" s="252"/>
      <c r="Q22" s="252"/>
      <c r="R22" s="252"/>
      <c r="S22" s="252"/>
      <c r="T22" s="252"/>
      <c r="U22" s="252"/>
      <c r="V22" s="252"/>
      <c r="W22" s="252"/>
    </row>
    <row r="23" spans="2:23" ht="113.15" customHeight="1" x14ac:dyDescent="0.35">
      <c r="B23" s="356"/>
      <c r="C23" s="666"/>
      <c r="D23" s="666"/>
      <c r="E23" s="666"/>
      <c r="F23" s="666"/>
      <c r="G23" s="666"/>
      <c r="H23" s="666"/>
      <c r="I23" s="666"/>
      <c r="J23" s="666"/>
      <c r="K23" s="666"/>
      <c r="L23" s="273"/>
      <c r="M23" s="110"/>
      <c r="N23" s="664"/>
      <c r="O23" s="664"/>
      <c r="P23" s="664"/>
      <c r="Q23" s="664"/>
      <c r="R23" s="664"/>
      <c r="S23" s="664"/>
      <c r="T23" s="664"/>
    </row>
    <row r="24" spans="2:23" ht="16.899999999999999" customHeight="1" x14ac:dyDescent="0.35">
      <c r="B24" s="356"/>
      <c r="C24" s="34"/>
      <c r="D24" s="34"/>
      <c r="E24" s="34"/>
      <c r="F24" s="34"/>
      <c r="G24" s="34"/>
      <c r="H24" s="34"/>
      <c r="I24" s="34"/>
      <c r="J24" s="34"/>
      <c r="K24" s="34"/>
      <c r="L24" s="374"/>
      <c r="M24" s="157"/>
    </row>
    <row r="25" spans="2:23" ht="16.149999999999999" customHeight="1" x14ac:dyDescent="0.35">
      <c r="B25" s="356"/>
      <c r="C25" s="37"/>
      <c r="D25" s="34"/>
      <c r="E25" s="34"/>
      <c r="F25" s="112"/>
      <c r="G25" s="112"/>
      <c r="H25" s="112"/>
      <c r="I25" s="112"/>
      <c r="J25" s="112"/>
      <c r="K25" s="272"/>
      <c r="L25" s="273"/>
      <c r="M25" s="157"/>
    </row>
    <row r="26" spans="2:23" ht="16.149999999999999" customHeight="1" x14ac:dyDescent="0.35">
      <c r="B26" s="356"/>
      <c r="C26" s="452" t="s">
        <v>49</v>
      </c>
      <c r="D26" s="34"/>
      <c r="E26" s="34"/>
      <c r="F26" s="37"/>
      <c r="G26" s="34"/>
      <c r="H26" s="34"/>
      <c r="I26" s="34"/>
      <c r="J26" s="37" t="str">
        <f>"90 merkkiä 
 ("&amp;TEXT(LEN(C27),"0")&amp;" käytetty)"</f>
        <v>90 merkkiä 
 (0 käytetty)</v>
      </c>
      <c r="K26" s="37"/>
      <c r="L26" s="361"/>
      <c r="M26" s="157"/>
    </row>
    <row r="27" spans="2:23" ht="16.149999999999999" customHeight="1" x14ac:dyDescent="0.35">
      <c r="B27" s="356"/>
      <c r="C27" s="666"/>
      <c r="D27" s="666"/>
      <c r="E27" s="666"/>
      <c r="F27" s="666"/>
      <c r="G27" s="666"/>
      <c r="H27" s="666"/>
      <c r="I27" s="666"/>
      <c r="J27" s="666"/>
      <c r="K27" s="666"/>
      <c r="L27" s="273"/>
      <c r="M27" s="110"/>
      <c r="N27" s="660" t="s">
        <v>465</v>
      </c>
      <c r="O27" s="660"/>
      <c r="P27" s="660"/>
      <c r="Q27" s="660"/>
      <c r="R27" s="660"/>
      <c r="S27" s="660"/>
    </row>
    <row r="28" spans="2:23" ht="21" customHeight="1" x14ac:dyDescent="0.35">
      <c r="B28" s="356"/>
      <c r="C28" s="37"/>
      <c r="D28" s="34"/>
      <c r="E28" s="34"/>
      <c r="F28" s="37"/>
      <c r="G28" s="34"/>
      <c r="H28" s="34"/>
      <c r="I28" s="34"/>
      <c r="J28" s="37"/>
      <c r="K28" s="37"/>
      <c r="L28" s="361"/>
      <c r="M28" s="110"/>
      <c r="N28" s="660"/>
      <c r="O28" s="660"/>
      <c r="P28" s="660"/>
      <c r="Q28" s="660"/>
      <c r="R28" s="660"/>
      <c r="S28" s="660"/>
    </row>
    <row r="29" spans="2:23" ht="21" customHeight="1" x14ac:dyDescent="0.35">
      <c r="B29" s="356"/>
      <c r="C29" s="452" t="s">
        <v>16</v>
      </c>
      <c r="D29" s="34"/>
      <c r="E29" s="34"/>
      <c r="F29" s="37"/>
      <c r="G29" s="34"/>
      <c r="H29" s="34"/>
      <c r="I29" s="34"/>
      <c r="J29" s="37" t="str">
        <f>"90 merkkiä 
 ("&amp;TEXT(LEN(C30),"0")&amp;" käytetty)"</f>
        <v>90 merkkiä 
 (0 käytetty)</v>
      </c>
      <c r="K29" s="37"/>
      <c r="L29" s="361"/>
      <c r="M29" s="110"/>
      <c r="N29" s="660"/>
      <c r="O29" s="660"/>
      <c r="P29" s="660"/>
      <c r="Q29" s="660"/>
      <c r="R29" s="660"/>
      <c r="S29" s="660"/>
    </row>
    <row r="30" spans="2:23" ht="16.149999999999999" customHeight="1" x14ac:dyDescent="0.35">
      <c r="B30" s="356"/>
      <c r="C30" s="666"/>
      <c r="D30" s="666"/>
      <c r="E30" s="666"/>
      <c r="F30" s="666"/>
      <c r="G30" s="666"/>
      <c r="H30" s="666"/>
      <c r="I30" s="666"/>
      <c r="J30" s="666"/>
      <c r="K30" s="666"/>
      <c r="L30" s="273"/>
      <c r="M30" s="246"/>
      <c r="N30" s="660"/>
      <c r="O30" s="660"/>
      <c r="P30" s="660"/>
      <c r="Q30" s="660"/>
      <c r="R30" s="660"/>
      <c r="S30" s="660"/>
    </row>
    <row r="31" spans="2:23" ht="24.75" customHeight="1" x14ac:dyDescent="0.35">
      <c r="B31" s="356"/>
      <c r="C31" s="272"/>
      <c r="D31" s="112"/>
      <c r="E31" s="112"/>
      <c r="F31" s="112"/>
      <c r="G31" s="112"/>
      <c r="H31" s="112"/>
      <c r="I31" s="112"/>
      <c r="J31" s="112"/>
      <c r="K31" s="272"/>
      <c r="L31" s="273"/>
      <c r="M31" s="110"/>
      <c r="N31" s="660"/>
      <c r="O31" s="660"/>
      <c r="P31" s="660"/>
      <c r="Q31" s="660"/>
      <c r="R31" s="660"/>
      <c r="S31" s="660"/>
    </row>
    <row r="32" spans="2:23" ht="16.149999999999999" customHeight="1" x14ac:dyDescent="0.35">
      <c r="B32" s="356"/>
      <c r="C32" s="37" t="s">
        <v>110</v>
      </c>
      <c r="D32" s="34"/>
      <c r="E32" s="34"/>
      <c r="F32" s="37"/>
      <c r="G32" s="37"/>
      <c r="H32" s="34"/>
      <c r="I32" s="34"/>
      <c r="J32" s="34"/>
      <c r="K32" s="34"/>
      <c r="L32" s="374"/>
      <c r="M32" s="157"/>
    </row>
    <row r="33" spans="2:23" ht="16.149999999999999" customHeight="1" x14ac:dyDescent="0.35">
      <c r="B33" s="356"/>
      <c r="C33" s="665"/>
      <c r="D33" s="666"/>
      <c r="E33" s="666"/>
      <c r="F33" s="34"/>
      <c r="G33" s="34"/>
      <c r="H33" s="34"/>
      <c r="I33" s="34"/>
      <c r="J33" s="34"/>
      <c r="K33" s="34"/>
      <c r="L33" s="374"/>
      <c r="M33" s="157"/>
    </row>
    <row r="34" spans="2:23" ht="16.149999999999999" customHeight="1" x14ac:dyDescent="0.35">
      <c r="B34" s="356"/>
      <c r="C34" s="34"/>
      <c r="D34" s="34"/>
      <c r="E34" s="34"/>
      <c r="F34" s="34"/>
      <c r="G34" s="34"/>
      <c r="H34" s="34"/>
      <c r="I34" s="34"/>
      <c r="J34" s="34"/>
      <c r="K34" s="34"/>
      <c r="L34" s="374"/>
      <c r="M34" s="157"/>
      <c r="N34" s="661" t="s">
        <v>466</v>
      </c>
      <c r="O34" s="675"/>
      <c r="P34" s="675"/>
      <c r="Q34" s="675"/>
      <c r="R34" s="675"/>
      <c r="S34" s="675"/>
    </row>
    <row r="35" spans="2:23" ht="16.149999999999999" customHeight="1" x14ac:dyDescent="0.35">
      <c r="B35" s="356"/>
      <c r="C35" s="37" t="s">
        <v>111</v>
      </c>
      <c r="D35" s="34"/>
      <c r="E35" s="34"/>
      <c r="F35" s="34"/>
      <c r="G35" s="34"/>
      <c r="H35" s="34"/>
      <c r="I35" s="34"/>
      <c r="J35" s="34"/>
      <c r="K35" s="34"/>
      <c r="L35" s="374"/>
      <c r="M35" s="157"/>
      <c r="N35" s="675"/>
      <c r="O35" s="675"/>
      <c r="P35" s="675"/>
      <c r="Q35" s="675"/>
      <c r="R35" s="675"/>
      <c r="S35" s="675"/>
    </row>
    <row r="36" spans="2:23" ht="16.149999999999999" customHeight="1" x14ac:dyDescent="0.35">
      <c r="B36" s="356"/>
      <c r="C36" s="665"/>
      <c r="D36" s="666"/>
      <c r="E36" s="666"/>
      <c r="F36" s="34"/>
      <c r="G36" s="34"/>
      <c r="H36" s="34"/>
      <c r="I36" s="34"/>
      <c r="J36" s="34"/>
      <c r="K36" s="34"/>
      <c r="L36" s="374"/>
      <c r="M36" s="157"/>
      <c r="N36" s="675"/>
      <c r="O36" s="675"/>
      <c r="P36" s="675"/>
      <c r="Q36" s="675"/>
      <c r="R36" s="675"/>
      <c r="S36" s="675"/>
    </row>
    <row r="37" spans="2:23" x14ac:dyDescent="0.35">
      <c r="B37" s="356"/>
      <c r="C37" s="34"/>
      <c r="D37" s="34"/>
      <c r="E37" s="34"/>
      <c r="F37" s="34"/>
      <c r="G37" s="34"/>
      <c r="H37" s="34"/>
      <c r="I37" s="34"/>
      <c r="J37" s="34"/>
      <c r="K37" s="34"/>
      <c r="L37" s="374"/>
      <c r="M37" s="157"/>
      <c r="N37" s="675"/>
      <c r="O37" s="675"/>
      <c r="P37" s="675"/>
      <c r="Q37" s="675"/>
      <c r="R37" s="675"/>
      <c r="S37" s="675"/>
    </row>
    <row r="38" spans="2:23" x14ac:dyDescent="0.35">
      <c r="B38" s="356"/>
      <c r="C38" s="37" t="s">
        <v>130</v>
      </c>
      <c r="D38" s="34"/>
      <c r="E38" s="34"/>
      <c r="F38" s="34"/>
      <c r="G38" s="34"/>
      <c r="H38" s="34"/>
      <c r="I38" s="34"/>
      <c r="J38" s="34"/>
      <c r="K38" s="34"/>
      <c r="L38" s="374"/>
      <c r="M38" s="157"/>
      <c r="N38" s="675"/>
      <c r="O38" s="675"/>
      <c r="P38" s="675"/>
      <c r="Q38" s="675"/>
      <c r="R38" s="675"/>
      <c r="S38" s="675"/>
    </row>
    <row r="39" spans="2:23" ht="29.25" customHeight="1" x14ac:dyDescent="0.35">
      <c r="B39" s="356"/>
      <c r="C39" s="37"/>
      <c r="D39" s="34"/>
      <c r="E39" s="34"/>
      <c r="F39" s="34"/>
      <c r="G39" s="34"/>
      <c r="H39" s="34"/>
      <c r="I39" s="34"/>
      <c r="J39" s="37" t="str">
        <f>"500 merkkiä ("&amp;TEXT(LEN(C40),"0")&amp;" käytetty)"</f>
        <v>500 merkkiä (0 käytetty)</v>
      </c>
      <c r="K39" s="34"/>
      <c r="L39" s="374"/>
      <c r="M39" s="157"/>
      <c r="N39" s="675"/>
      <c r="O39" s="675"/>
      <c r="P39" s="675"/>
      <c r="Q39" s="675"/>
      <c r="R39" s="675"/>
      <c r="S39" s="675"/>
    </row>
    <row r="40" spans="2:23" ht="113.15" customHeight="1" x14ac:dyDescent="0.35">
      <c r="B40" s="356"/>
      <c r="C40" s="666"/>
      <c r="D40" s="666"/>
      <c r="E40" s="666"/>
      <c r="F40" s="666"/>
      <c r="G40" s="666"/>
      <c r="H40" s="666"/>
      <c r="I40" s="666"/>
      <c r="J40" s="666"/>
      <c r="K40" s="666"/>
      <c r="L40" s="273"/>
      <c r="M40" s="271"/>
      <c r="N40" s="592" t="s">
        <v>417</v>
      </c>
      <c r="O40" s="592"/>
      <c r="P40" s="592"/>
      <c r="Q40" s="592"/>
      <c r="R40" s="592"/>
      <c r="S40" s="592"/>
    </row>
    <row r="41" spans="2:23" ht="16.149999999999999" customHeight="1" x14ac:dyDescent="0.35">
      <c r="B41" s="356"/>
      <c r="C41" s="34"/>
      <c r="D41" s="34"/>
      <c r="E41" s="34"/>
      <c r="F41" s="34"/>
      <c r="G41" s="34"/>
      <c r="H41" s="34"/>
      <c r="I41" s="34"/>
      <c r="J41" s="34"/>
      <c r="K41" s="34"/>
      <c r="L41" s="374"/>
      <c r="M41" s="157"/>
      <c r="N41" s="678"/>
      <c r="O41" s="678"/>
      <c r="P41" s="678"/>
      <c r="Q41" s="678"/>
      <c r="R41" s="678"/>
      <c r="S41" s="678"/>
    </row>
    <row r="42" spans="2:23" ht="16.149999999999999" customHeight="1" x14ac:dyDescent="0.35">
      <c r="B42" s="357"/>
      <c r="C42" s="63"/>
      <c r="D42" s="63"/>
      <c r="E42" s="63"/>
      <c r="F42" s="63"/>
      <c r="G42" s="63"/>
      <c r="H42" s="63"/>
      <c r="I42" s="63"/>
      <c r="J42" s="63"/>
      <c r="K42" s="63"/>
      <c r="L42" s="136"/>
      <c r="N42" s="678"/>
      <c r="O42" s="678"/>
      <c r="P42" s="678"/>
      <c r="Q42" s="678"/>
      <c r="R42" s="678"/>
      <c r="S42" s="678"/>
    </row>
    <row r="43" spans="2:23" ht="16.149999999999999" customHeight="1" x14ac:dyDescent="0.35">
      <c r="B43" s="356"/>
      <c r="C43" s="34"/>
      <c r="D43" s="34"/>
      <c r="E43" s="34"/>
      <c r="F43" s="34"/>
      <c r="G43" s="34"/>
      <c r="H43" s="34"/>
      <c r="I43" s="34"/>
      <c r="J43" s="34"/>
      <c r="K43" s="34"/>
      <c r="L43" s="374"/>
      <c r="M43" s="157"/>
    </row>
    <row r="44" spans="2:23" ht="16.149999999999999" customHeight="1" x14ac:dyDescent="0.35">
      <c r="B44" s="356"/>
      <c r="C44" s="34" t="s">
        <v>220</v>
      </c>
      <c r="D44" s="34"/>
      <c r="E44" s="34"/>
      <c r="F44" s="34"/>
      <c r="G44" s="34"/>
      <c r="H44" s="34"/>
      <c r="I44" s="34"/>
      <c r="J44" s="34"/>
      <c r="K44" s="34"/>
      <c r="L44" s="374"/>
      <c r="M44" s="157"/>
    </row>
    <row r="45" spans="2:23" ht="82.5" customHeight="1" x14ac:dyDescent="0.35">
      <c r="B45" s="356"/>
      <c r="C45" s="645" t="s">
        <v>357</v>
      </c>
      <c r="D45" s="645"/>
      <c r="E45" s="645"/>
      <c r="F45" s="645"/>
      <c r="G45" s="645"/>
      <c r="H45" s="645"/>
      <c r="I45" s="645"/>
      <c r="J45" s="645"/>
      <c r="K45" s="645"/>
      <c r="L45" s="273"/>
      <c r="M45" s="157"/>
    </row>
    <row r="46" spans="2:23" ht="15.75" customHeight="1" x14ac:dyDescent="0.35">
      <c r="B46" s="356"/>
      <c r="C46" s="34"/>
      <c r="D46" s="34"/>
      <c r="E46" s="34"/>
      <c r="F46" s="34"/>
      <c r="G46" s="34"/>
      <c r="H46" s="34"/>
      <c r="I46" s="37" t="str">
        <f>"2400 merkkiä ("&amp;TEXT(LEN(C47),"0")&amp;" käytetty)"</f>
        <v>2400 merkkiä (0 käytetty)</v>
      </c>
      <c r="J46" s="34"/>
      <c r="K46" s="365"/>
      <c r="L46" s="374"/>
      <c r="M46" s="157"/>
    </row>
    <row r="47" spans="2:23" ht="409.15" customHeight="1" x14ac:dyDescent="0.35">
      <c r="B47" s="356"/>
      <c r="C47" s="666"/>
      <c r="D47" s="666"/>
      <c r="E47" s="666"/>
      <c r="F47" s="666"/>
      <c r="G47" s="666"/>
      <c r="H47" s="666"/>
      <c r="I47" s="666"/>
      <c r="J47" s="666"/>
      <c r="K47" s="666"/>
      <c r="L47" s="273"/>
      <c r="M47" s="110"/>
      <c r="N47" s="56"/>
    </row>
    <row r="48" spans="2:23" s="10" customFormat="1" ht="16.149999999999999" customHeight="1" x14ac:dyDescent="0.35">
      <c r="B48" s="356"/>
      <c r="C48" s="107"/>
      <c r="D48" s="107"/>
      <c r="E48" s="107"/>
      <c r="F48" s="107"/>
      <c r="G48" s="107"/>
      <c r="H48" s="107"/>
      <c r="I48" s="107"/>
      <c r="J48" s="107"/>
      <c r="K48" s="107"/>
      <c r="L48" s="362"/>
      <c r="M48" s="110"/>
      <c r="N48" s="668"/>
      <c r="O48" s="668"/>
      <c r="P48" s="668"/>
      <c r="Q48" s="668"/>
      <c r="R48" s="668"/>
      <c r="S48" s="668"/>
      <c r="T48" s="668"/>
      <c r="U48" s="668"/>
      <c r="V48" s="250"/>
      <c r="W48" s="250"/>
    </row>
    <row r="49" spans="2:23" s="10" customFormat="1" ht="16.149999999999999" customHeight="1" x14ac:dyDescent="0.35">
      <c r="B49" s="356"/>
      <c r="C49" s="353" t="s">
        <v>144</v>
      </c>
      <c r="D49" s="108"/>
      <c r="E49" s="108"/>
      <c r="F49" s="108"/>
      <c r="G49" s="108"/>
      <c r="H49" s="108"/>
      <c r="I49" s="108"/>
      <c r="J49" s="108"/>
      <c r="K49" s="108"/>
      <c r="L49" s="362"/>
      <c r="M49" s="110"/>
      <c r="N49" s="592" t="s">
        <v>467</v>
      </c>
      <c r="O49" s="674"/>
      <c r="P49" s="674"/>
      <c r="Q49" s="674"/>
      <c r="R49" s="674"/>
      <c r="S49" s="251"/>
      <c r="T49" s="251"/>
      <c r="U49" s="251"/>
      <c r="V49" s="250"/>
      <c r="W49" s="250"/>
    </row>
    <row r="50" spans="2:23" ht="33" customHeight="1" x14ac:dyDescent="0.35">
      <c r="B50" s="356"/>
      <c r="C50" s="645" t="s">
        <v>359</v>
      </c>
      <c r="D50" s="645"/>
      <c r="E50" s="645"/>
      <c r="F50" s="645"/>
      <c r="G50" s="645"/>
      <c r="H50" s="645"/>
      <c r="I50" s="645"/>
      <c r="J50" s="645"/>
      <c r="K50" s="645"/>
      <c r="L50" s="273"/>
      <c r="M50" s="157"/>
      <c r="N50" s="674"/>
      <c r="O50" s="674"/>
      <c r="P50" s="674"/>
      <c r="Q50" s="674"/>
      <c r="R50" s="674"/>
      <c r="S50" s="251"/>
      <c r="T50" s="251"/>
      <c r="U50" s="251"/>
    </row>
    <row r="51" spans="2:23" s="10" customFormat="1" ht="16.149999999999999" customHeight="1" x14ac:dyDescent="0.35">
      <c r="B51" s="356"/>
      <c r="C51" s="108"/>
      <c r="D51" s="108"/>
      <c r="E51" s="108"/>
      <c r="F51" s="108"/>
      <c r="G51" s="108"/>
      <c r="H51" s="108"/>
      <c r="I51" s="108"/>
      <c r="J51" s="37" t="str">
        <f>"250 merkkiä 
("&amp;TEXT(LEN(C52),"0")&amp;" käytetty)"</f>
        <v>250 merkkiä 
(0 käytetty)</v>
      </c>
      <c r="K51" s="108"/>
      <c r="L51" s="362"/>
      <c r="M51" s="271"/>
      <c r="N51" s="674"/>
      <c r="O51" s="674"/>
      <c r="P51" s="674"/>
      <c r="Q51" s="674"/>
      <c r="R51" s="674"/>
      <c r="S51" s="270"/>
      <c r="T51" s="270"/>
      <c r="U51" s="270"/>
      <c r="V51" s="250"/>
      <c r="W51" s="250"/>
    </row>
    <row r="52" spans="2:23" ht="74.25" customHeight="1" x14ac:dyDescent="0.35">
      <c r="B52" s="356"/>
      <c r="C52" s="666"/>
      <c r="D52" s="666"/>
      <c r="E52" s="666"/>
      <c r="F52" s="666"/>
      <c r="G52" s="666"/>
      <c r="H52" s="666"/>
      <c r="I52" s="666"/>
      <c r="J52" s="666"/>
      <c r="K52" s="666"/>
      <c r="L52" s="273"/>
      <c r="M52" s="110"/>
      <c r="N52" s="674"/>
      <c r="O52" s="674"/>
      <c r="P52" s="674"/>
      <c r="Q52" s="674"/>
      <c r="R52" s="674"/>
    </row>
    <row r="53" spans="2:23" ht="16.149999999999999" customHeight="1" x14ac:dyDescent="0.35">
      <c r="B53" s="356"/>
      <c r="C53" s="37"/>
      <c r="D53" s="37"/>
      <c r="E53" s="34"/>
      <c r="F53" s="39"/>
      <c r="G53" s="34"/>
      <c r="H53" s="34"/>
      <c r="I53" s="34"/>
      <c r="J53" s="34"/>
      <c r="K53" s="34"/>
      <c r="L53" s="374"/>
      <c r="M53" s="247"/>
    </row>
    <row r="54" spans="2:23" ht="16.149999999999999" customHeight="1" x14ac:dyDescent="0.35">
      <c r="B54" s="356"/>
      <c r="C54" s="34" t="s">
        <v>145</v>
      </c>
      <c r="D54" s="37"/>
      <c r="E54" s="34"/>
      <c r="F54" s="39"/>
      <c r="G54" s="34"/>
      <c r="H54" s="34"/>
      <c r="I54" s="34"/>
      <c r="J54" s="34"/>
      <c r="K54" s="34"/>
      <c r="L54" s="374"/>
      <c r="M54" s="157"/>
      <c r="N54" s="661" t="s">
        <v>468</v>
      </c>
      <c r="O54" s="661"/>
      <c r="P54" s="661"/>
      <c r="Q54" s="661"/>
      <c r="R54" s="661"/>
      <c r="W54" s="19"/>
    </row>
    <row r="55" spans="2:23" ht="79.5" customHeight="1" x14ac:dyDescent="0.35">
      <c r="B55" s="356"/>
      <c r="C55" s="645" t="s">
        <v>358</v>
      </c>
      <c r="D55" s="645"/>
      <c r="E55" s="645"/>
      <c r="F55" s="645"/>
      <c r="G55" s="645"/>
      <c r="H55" s="645"/>
      <c r="I55" s="645"/>
      <c r="J55" s="645"/>
      <c r="K55" s="645"/>
      <c r="L55" s="273"/>
      <c r="M55" s="157"/>
      <c r="N55" s="661"/>
      <c r="O55" s="661"/>
      <c r="P55" s="661"/>
      <c r="Q55" s="661"/>
      <c r="R55" s="661"/>
    </row>
    <row r="56" spans="2:23" s="10" customFormat="1" ht="33.65" customHeight="1" x14ac:dyDescent="0.35">
      <c r="B56" s="356"/>
      <c r="C56" s="363"/>
      <c r="D56" s="363"/>
      <c r="E56" s="363"/>
      <c r="F56" s="363"/>
      <c r="G56" s="363"/>
      <c r="H56" s="363"/>
      <c r="I56" s="363"/>
      <c r="J56" s="109" t="str">
        <f>"500 merkkiä 
("&amp;TEXT(LEN(C57),"0")&amp;" käytetty)"</f>
        <v>500 merkkiä 
(0 käytetty)</v>
      </c>
      <c r="K56" s="363"/>
      <c r="L56" s="362"/>
      <c r="M56" s="271"/>
      <c r="N56" s="661"/>
      <c r="O56" s="661"/>
      <c r="P56" s="661"/>
      <c r="Q56" s="661"/>
      <c r="R56" s="661"/>
      <c r="S56" s="248"/>
      <c r="T56" s="248"/>
      <c r="U56" s="248"/>
      <c r="V56" s="250"/>
      <c r="W56" s="250"/>
    </row>
    <row r="57" spans="2:23" ht="113.15" customHeight="1" x14ac:dyDescent="0.35">
      <c r="B57" s="356"/>
      <c r="C57" s="666"/>
      <c r="D57" s="666"/>
      <c r="E57" s="666"/>
      <c r="F57" s="666"/>
      <c r="G57" s="666"/>
      <c r="H57" s="666"/>
      <c r="I57" s="666"/>
      <c r="J57" s="666"/>
      <c r="K57" s="666"/>
      <c r="L57" s="273"/>
      <c r="M57" s="110"/>
    </row>
    <row r="58" spans="2:23" ht="25.15" customHeight="1" x14ac:dyDescent="0.35">
      <c r="B58" s="356"/>
      <c r="C58" s="37"/>
      <c r="D58" s="37"/>
      <c r="E58" s="34"/>
      <c r="F58" s="39"/>
      <c r="G58" s="34"/>
      <c r="H58" s="34"/>
      <c r="I58" s="34"/>
      <c r="J58" s="34"/>
      <c r="K58" s="34"/>
      <c r="L58" s="374"/>
      <c r="M58" s="157"/>
    </row>
    <row r="59" spans="2:23" ht="24.75" customHeight="1" x14ac:dyDescent="0.35">
      <c r="B59" s="478"/>
      <c r="C59" s="669" t="s">
        <v>486</v>
      </c>
      <c r="D59" s="670"/>
      <c r="E59" s="670"/>
      <c r="F59" s="670"/>
      <c r="G59" s="670"/>
      <c r="H59" s="670"/>
      <c r="I59" s="670"/>
      <c r="J59" s="670"/>
      <c r="K59" s="670"/>
      <c r="L59" s="479"/>
      <c r="M59" s="157"/>
    </row>
    <row r="60" spans="2:23" ht="41.25" customHeight="1" x14ac:dyDescent="0.35">
      <c r="B60" s="480"/>
      <c r="C60" s="679" t="s">
        <v>472</v>
      </c>
      <c r="D60" s="679"/>
      <c r="E60" s="679"/>
      <c r="F60" s="679"/>
      <c r="G60" s="679"/>
      <c r="H60" s="679"/>
      <c r="I60" s="679"/>
      <c r="J60" s="679"/>
      <c r="K60" s="679"/>
      <c r="L60" s="481"/>
      <c r="M60" s="157"/>
    </row>
    <row r="61" spans="2:23" ht="21" customHeight="1" x14ac:dyDescent="0.35">
      <c r="B61" s="480"/>
      <c r="C61" s="482" t="s">
        <v>473</v>
      </c>
      <c r="D61" s="482"/>
      <c r="E61" s="482"/>
      <c r="F61" s="482"/>
      <c r="G61" s="482"/>
      <c r="H61" s="482"/>
      <c r="I61" s="482"/>
      <c r="J61" s="482" t="str">
        <f>"300 merkkiä 
("&amp;TEXT(LEN(C62),"0")&amp;" käytetty)"</f>
        <v>300 merkkiä 
(0 käytetty)</v>
      </c>
      <c r="K61" s="482"/>
      <c r="L61" s="483"/>
      <c r="N61" s="662" t="s">
        <v>469</v>
      </c>
      <c r="O61" s="662"/>
      <c r="P61" s="662"/>
      <c r="Q61" s="662"/>
      <c r="R61" s="662"/>
      <c r="S61" s="457"/>
      <c r="T61" s="457"/>
      <c r="U61" s="457"/>
    </row>
    <row r="62" spans="2:23" ht="63" customHeight="1" x14ac:dyDescent="0.35">
      <c r="B62" s="480"/>
      <c r="C62" s="657"/>
      <c r="D62" s="658"/>
      <c r="E62" s="658"/>
      <c r="F62" s="658"/>
      <c r="G62" s="658"/>
      <c r="H62" s="658"/>
      <c r="I62" s="658"/>
      <c r="J62" s="658"/>
      <c r="K62" s="659"/>
      <c r="L62" s="481"/>
      <c r="M62" s="110"/>
      <c r="N62" s="662"/>
      <c r="O62" s="662"/>
      <c r="P62" s="662"/>
      <c r="Q62" s="662"/>
      <c r="R62" s="662"/>
      <c r="S62" s="457"/>
      <c r="T62" s="457"/>
      <c r="U62" s="457"/>
    </row>
    <row r="63" spans="2:23" ht="21" customHeight="1" x14ac:dyDescent="0.35">
      <c r="B63" s="480"/>
      <c r="C63" s="484"/>
      <c r="D63" s="484"/>
      <c r="E63" s="484"/>
      <c r="F63" s="484"/>
      <c r="G63" s="484"/>
      <c r="H63" s="484"/>
      <c r="I63" s="484"/>
      <c r="J63" s="484"/>
      <c r="K63" s="484"/>
      <c r="L63" s="481"/>
      <c r="N63" s="149"/>
      <c r="O63" s="149"/>
      <c r="P63" s="149"/>
      <c r="Q63" s="149"/>
      <c r="R63" s="149"/>
      <c r="S63" s="149"/>
      <c r="T63" s="149"/>
      <c r="U63" s="149"/>
    </row>
    <row r="64" spans="2:23" ht="21" customHeight="1" x14ac:dyDescent="0.35">
      <c r="B64" s="480"/>
      <c r="C64" s="482" t="s">
        <v>474</v>
      </c>
      <c r="D64" s="482"/>
      <c r="E64" s="485"/>
      <c r="F64" s="482"/>
      <c r="G64" s="482"/>
      <c r="H64" s="482"/>
      <c r="I64" s="482"/>
      <c r="J64" s="482"/>
      <c r="K64" s="482"/>
      <c r="L64" s="483"/>
      <c r="N64" s="663"/>
      <c r="O64" s="663"/>
      <c r="P64" s="663"/>
      <c r="Q64" s="663"/>
      <c r="R64" s="663"/>
      <c r="S64" s="149"/>
      <c r="T64" s="149"/>
      <c r="U64" s="149"/>
    </row>
    <row r="65" spans="2:21" ht="21" customHeight="1" x14ac:dyDescent="0.35">
      <c r="B65" s="480"/>
      <c r="C65" s="482" t="s">
        <v>475</v>
      </c>
      <c r="D65" s="482"/>
      <c r="E65" s="485"/>
      <c r="F65" s="482"/>
      <c r="G65" s="482"/>
      <c r="H65" s="482"/>
      <c r="I65" s="482"/>
      <c r="J65" s="482" t="str">
        <f>"500 merkkiä 
("&amp;TEXT(LEN(C66),"0")&amp;" käytetty)"</f>
        <v>500 merkkiä 
(0 käytetty)</v>
      </c>
      <c r="K65" s="482"/>
      <c r="L65" s="483"/>
      <c r="M65" s="110"/>
      <c r="N65" s="663"/>
      <c r="O65" s="663"/>
      <c r="P65" s="663"/>
      <c r="Q65" s="663"/>
      <c r="R65" s="663"/>
      <c r="S65" s="149"/>
      <c r="T65" s="149"/>
    </row>
    <row r="66" spans="2:21" ht="63" customHeight="1" x14ac:dyDescent="0.35">
      <c r="B66" s="480"/>
      <c r="C66" s="657"/>
      <c r="D66" s="658"/>
      <c r="E66" s="658"/>
      <c r="F66" s="658"/>
      <c r="G66" s="658"/>
      <c r="H66" s="658"/>
      <c r="I66" s="658"/>
      <c r="J66" s="658"/>
      <c r="K66" s="659"/>
      <c r="L66" s="481"/>
      <c r="M66" s="271"/>
      <c r="N66" s="408"/>
      <c r="O66" s="408"/>
      <c r="P66" s="408"/>
      <c r="Q66" s="408"/>
      <c r="R66" s="408"/>
      <c r="S66" s="457"/>
      <c r="T66" s="457"/>
      <c r="U66" s="457"/>
    </row>
    <row r="67" spans="2:21" ht="21" customHeight="1" x14ac:dyDescent="0.35">
      <c r="B67" s="480"/>
      <c r="C67" s="490"/>
      <c r="D67" s="490"/>
      <c r="E67" s="490"/>
      <c r="F67" s="490"/>
      <c r="G67" s="490"/>
      <c r="H67" s="490"/>
      <c r="I67" s="490"/>
      <c r="J67" s="490"/>
      <c r="K67" s="490"/>
      <c r="L67" s="486"/>
      <c r="N67" s="408"/>
      <c r="O67" s="408"/>
      <c r="P67" s="408"/>
      <c r="Q67" s="408"/>
      <c r="R67" s="408"/>
    </row>
    <row r="68" spans="2:21" ht="21" customHeight="1" x14ac:dyDescent="0.35">
      <c r="B68" s="480"/>
      <c r="C68" s="482" t="s">
        <v>476</v>
      </c>
      <c r="D68" s="482"/>
      <c r="E68" s="482"/>
      <c r="F68" s="482"/>
      <c r="G68" s="482"/>
      <c r="H68" s="482"/>
      <c r="I68" s="482"/>
      <c r="J68" s="482" t="str">
        <f>"300 merkkiä 
("&amp;TEXT(LEN(C69),"0")&amp;" käytetty)"</f>
        <v>300 merkkiä 
(0 käytetty)</v>
      </c>
      <c r="K68" s="482"/>
      <c r="L68" s="483"/>
      <c r="M68" s="271"/>
      <c r="N68" s="663"/>
      <c r="O68" s="663"/>
      <c r="P68" s="663"/>
      <c r="Q68" s="663"/>
      <c r="R68" s="663"/>
    </row>
    <row r="69" spans="2:21" ht="63" customHeight="1" x14ac:dyDescent="0.35">
      <c r="B69" s="480"/>
      <c r="C69" s="657"/>
      <c r="D69" s="658"/>
      <c r="E69" s="658"/>
      <c r="F69" s="658"/>
      <c r="G69" s="658"/>
      <c r="H69" s="658"/>
      <c r="I69" s="658"/>
      <c r="J69" s="658"/>
      <c r="K69" s="659"/>
      <c r="L69" s="481"/>
      <c r="M69" s="271"/>
      <c r="N69" s="408"/>
      <c r="O69" s="408"/>
      <c r="P69" s="408"/>
      <c r="Q69" s="408"/>
      <c r="R69" s="408"/>
      <c r="S69" s="457"/>
      <c r="T69" s="457"/>
      <c r="U69" s="457"/>
    </row>
    <row r="70" spans="2:21" ht="21" customHeight="1" x14ac:dyDescent="0.35">
      <c r="B70" s="480"/>
      <c r="C70" s="484"/>
      <c r="D70" s="484"/>
      <c r="E70" s="484"/>
      <c r="F70" s="484"/>
      <c r="G70" s="484"/>
      <c r="H70" s="484"/>
      <c r="I70" s="484"/>
      <c r="J70" s="484"/>
      <c r="K70" s="484"/>
      <c r="L70" s="481"/>
      <c r="N70" s="408"/>
      <c r="O70" s="408"/>
      <c r="P70" s="408"/>
      <c r="Q70" s="408"/>
      <c r="R70" s="408"/>
    </row>
    <row r="71" spans="2:21" ht="21" customHeight="1" x14ac:dyDescent="0.35">
      <c r="B71" s="480"/>
      <c r="C71" s="482" t="s">
        <v>477</v>
      </c>
      <c r="D71" s="482"/>
      <c r="E71" s="485"/>
      <c r="F71" s="482"/>
      <c r="G71" s="482"/>
      <c r="H71" s="482"/>
      <c r="I71" s="482"/>
      <c r="J71" s="482"/>
      <c r="K71" s="482"/>
      <c r="L71" s="483"/>
      <c r="M71" s="110"/>
      <c r="N71" s="663"/>
      <c r="O71" s="663"/>
      <c r="P71" s="663"/>
      <c r="Q71" s="663"/>
      <c r="R71" s="663"/>
    </row>
    <row r="72" spans="2:21" ht="21" customHeight="1" x14ac:dyDescent="0.35">
      <c r="B72" s="480"/>
      <c r="C72" s="482" t="s">
        <v>475</v>
      </c>
      <c r="D72" s="482"/>
      <c r="E72" s="485"/>
      <c r="F72" s="482"/>
      <c r="G72" s="482"/>
      <c r="H72" s="482"/>
      <c r="I72" s="482"/>
      <c r="J72" s="482" t="str">
        <f>"500 merkkiä 
("&amp;TEXT(LEN(C73),"0")&amp;" käytetty)"</f>
        <v>500 merkkiä 
(0 käytetty)</v>
      </c>
      <c r="K72" s="482"/>
      <c r="L72" s="483"/>
    </row>
    <row r="73" spans="2:21" ht="63" customHeight="1" x14ac:dyDescent="0.35">
      <c r="B73" s="480"/>
      <c r="C73" s="657"/>
      <c r="D73" s="658"/>
      <c r="E73" s="658"/>
      <c r="F73" s="658"/>
      <c r="G73" s="658"/>
      <c r="H73" s="658"/>
      <c r="I73" s="658"/>
      <c r="J73" s="658"/>
      <c r="K73" s="659"/>
      <c r="L73" s="481"/>
      <c r="M73" s="271"/>
      <c r="S73" s="457"/>
      <c r="T73" s="457"/>
      <c r="U73" s="457"/>
    </row>
    <row r="74" spans="2:21" ht="21" customHeight="1" x14ac:dyDescent="0.35">
      <c r="B74" s="480"/>
      <c r="C74" s="487"/>
      <c r="D74" s="487"/>
      <c r="E74" s="487"/>
      <c r="F74" s="487"/>
      <c r="G74" s="487"/>
      <c r="H74" s="487"/>
      <c r="I74" s="487"/>
      <c r="J74" s="487"/>
      <c r="K74" s="487"/>
      <c r="L74" s="481"/>
      <c r="M74" s="271"/>
      <c r="N74" s="651"/>
      <c r="O74" s="651"/>
      <c r="P74" s="651"/>
      <c r="Q74" s="651"/>
      <c r="R74" s="651"/>
      <c r="S74" s="651"/>
      <c r="T74" s="651"/>
      <c r="U74" s="250"/>
    </row>
    <row r="75" spans="2:21" ht="21" customHeight="1" x14ac:dyDescent="0.35">
      <c r="B75" s="480"/>
      <c r="C75" s="482" t="s">
        <v>478</v>
      </c>
      <c r="D75" s="482"/>
      <c r="E75" s="482"/>
      <c r="F75" s="482"/>
      <c r="G75" s="482"/>
      <c r="H75" s="482"/>
      <c r="I75" s="482"/>
      <c r="J75" s="482" t="str">
        <f>"300 merkkiä 
("&amp;TEXT(LEN(C76),"0")&amp;" käytetty)"</f>
        <v>300 merkkiä 
(0 käytetty)</v>
      </c>
      <c r="K75" s="482"/>
      <c r="L75" s="483"/>
      <c r="N75" s="250"/>
      <c r="O75" s="250"/>
      <c r="P75" s="250"/>
      <c r="Q75" s="250"/>
      <c r="R75" s="250"/>
      <c r="S75" s="250"/>
      <c r="T75" s="250"/>
      <c r="U75" s="250"/>
    </row>
    <row r="76" spans="2:21" ht="63" customHeight="1" x14ac:dyDescent="0.35">
      <c r="B76" s="480"/>
      <c r="C76" s="657"/>
      <c r="D76" s="658"/>
      <c r="E76" s="658"/>
      <c r="F76" s="658"/>
      <c r="G76" s="658"/>
      <c r="H76" s="658"/>
      <c r="I76" s="658"/>
      <c r="J76" s="658"/>
      <c r="K76" s="659"/>
      <c r="L76" s="481"/>
      <c r="M76" s="271"/>
      <c r="S76" s="457"/>
      <c r="T76" s="457"/>
      <c r="U76" s="457"/>
    </row>
    <row r="77" spans="2:21" ht="21" customHeight="1" x14ac:dyDescent="0.35">
      <c r="B77" s="480"/>
      <c r="C77" s="484"/>
      <c r="D77" s="484"/>
      <c r="E77" s="484"/>
      <c r="F77" s="484"/>
      <c r="G77" s="484"/>
      <c r="H77" s="484"/>
      <c r="I77" s="484"/>
      <c r="J77" s="484"/>
      <c r="K77" s="484"/>
      <c r="L77" s="481"/>
      <c r="M77" s="271"/>
      <c r="N77" s="250"/>
      <c r="O77" s="250"/>
      <c r="P77" s="250"/>
      <c r="Q77" s="250"/>
      <c r="R77" s="250"/>
      <c r="S77" s="250"/>
      <c r="T77" s="250"/>
      <c r="U77" s="250"/>
    </row>
    <row r="78" spans="2:21" ht="21" customHeight="1" x14ac:dyDescent="0.35">
      <c r="B78" s="480"/>
      <c r="C78" s="482" t="s">
        <v>479</v>
      </c>
      <c r="D78" s="482"/>
      <c r="E78" s="485"/>
      <c r="F78" s="482"/>
      <c r="G78" s="482"/>
      <c r="H78" s="482"/>
      <c r="I78" s="482"/>
      <c r="J78" s="482"/>
      <c r="K78" s="482"/>
      <c r="L78" s="483"/>
      <c r="N78" s="250"/>
      <c r="O78" s="250"/>
      <c r="P78" s="250"/>
      <c r="Q78" s="250"/>
      <c r="R78" s="250"/>
      <c r="S78" s="250"/>
      <c r="T78" s="250"/>
      <c r="U78" s="250"/>
    </row>
    <row r="79" spans="2:21" ht="21" customHeight="1" x14ac:dyDescent="0.35">
      <c r="B79" s="480"/>
      <c r="C79" s="482" t="s">
        <v>475</v>
      </c>
      <c r="D79" s="482"/>
      <c r="E79" s="485"/>
      <c r="F79" s="482"/>
      <c r="G79" s="482"/>
      <c r="H79" s="482"/>
      <c r="I79" s="482"/>
      <c r="J79" s="482" t="str">
        <f>"500 merkkiä 
("&amp;TEXT(LEN(C80),"0")&amp;" käytetty)"</f>
        <v>500 merkkiä 
(0 käytetty)</v>
      </c>
      <c r="K79" s="482"/>
      <c r="L79" s="483"/>
    </row>
    <row r="80" spans="2:21" ht="63" customHeight="1" x14ac:dyDescent="0.35">
      <c r="B80" s="480"/>
      <c r="C80" s="657"/>
      <c r="D80" s="658"/>
      <c r="E80" s="658"/>
      <c r="F80" s="658"/>
      <c r="G80" s="658"/>
      <c r="H80" s="658"/>
      <c r="I80" s="658"/>
      <c r="J80" s="658"/>
      <c r="K80" s="659"/>
      <c r="L80" s="481"/>
      <c r="M80" s="271"/>
      <c r="S80" s="457"/>
      <c r="T80" s="457"/>
      <c r="U80" s="457"/>
    </row>
    <row r="81" spans="2:23" ht="21" customHeight="1" x14ac:dyDescent="0.35">
      <c r="B81" s="356"/>
      <c r="C81" s="477"/>
      <c r="D81" s="477"/>
      <c r="E81" s="477"/>
      <c r="F81" s="477"/>
      <c r="G81" s="477"/>
      <c r="H81" s="477"/>
      <c r="I81" s="477"/>
      <c r="J81" s="477"/>
      <c r="K81" s="477"/>
      <c r="L81" s="273"/>
      <c r="M81" s="271"/>
      <c r="N81" s="251"/>
      <c r="O81" s="251"/>
      <c r="P81" s="251"/>
      <c r="Q81" s="251"/>
      <c r="R81" s="251"/>
      <c r="S81" s="251"/>
      <c r="T81" s="250"/>
      <c r="U81" s="250"/>
    </row>
    <row r="82" spans="2:23" s="507" customFormat="1" ht="16.149999999999999" customHeight="1" x14ac:dyDescent="0.35">
      <c r="B82" s="523"/>
      <c r="C82" s="522" t="s">
        <v>203</v>
      </c>
      <c r="D82" s="513"/>
      <c r="E82" s="513"/>
      <c r="F82" s="513"/>
      <c r="G82" s="513"/>
      <c r="H82" s="513"/>
      <c r="I82" s="513"/>
      <c r="J82" s="513"/>
      <c r="K82" s="513"/>
      <c r="L82" s="508"/>
      <c r="M82" s="516"/>
      <c r="N82" s="518"/>
      <c r="O82" s="518"/>
      <c r="P82" s="518"/>
      <c r="Q82" s="518"/>
      <c r="R82" s="518"/>
      <c r="S82" s="518"/>
      <c r="T82" s="518"/>
      <c r="U82" s="518"/>
      <c r="V82" s="518"/>
      <c r="W82" s="518"/>
    </row>
    <row r="83" spans="2:23" s="507" customFormat="1" ht="63" customHeight="1" x14ac:dyDescent="0.35">
      <c r="B83" s="523"/>
      <c r="C83" s="606" t="s">
        <v>384</v>
      </c>
      <c r="D83" s="606"/>
      <c r="E83" s="606"/>
      <c r="F83" s="606"/>
      <c r="G83" s="606"/>
      <c r="H83" s="606"/>
      <c r="I83" s="606"/>
      <c r="J83" s="606"/>
      <c r="K83" s="606"/>
      <c r="L83" s="521"/>
      <c r="M83" s="516"/>
      <c r="N83" s="518"/>
      <c r="O83" s="518"/>
      <c r="P83" s="518"/>
      <c r="Q83" s="518"/>
      <c r="R83" s="518"/>
      <c r="S83" s="518"/>
      <c r="T83" s="518"/>
      <c r="U83" s="518"/>
      <c r="V83" s="518"/>
      <c r="W83" s="518"/>
    </row>
    <row r="84" spans="2:23" s="507" customFormat="1" ht="16.149999999999999" customHeight="1" x14ac:dyDescent="0.35">
      <c r="B84" s="523"/>
      <c r="C84" s="514"/>
      <c r="D84" s="514"/>
      <c r="E84" s="514"/>
      <c r="F84" s="514"/>
      <c r="G84" s="514"/>
      <c r="H84" s="514"/>
      <c r="I84" s="514"/>
      <c r="J84" s="514" t="str">
        <f>"1500 merkkiä ("&amp;TEXT(LEN(C85),"0")&amp;" käytetty)"</f>
        <v>1500 merkkiä (0 käytetty)</v>
      </c>
      <c r="K84" s="514"/>
      <c r="L84" s="508"/>
      <c r="M84" s="516"/>
      <c r="N84" s="518"/>
      <c r="O84" s="518"/>
      <c r="P84" s="518"/>
      <c r="Q84" s="518"/>
      <c r="R84" s="518"/>
      <c r="S84" s="518"/>
      <c r="T84" s="518"/>
      <c r="U84" s="518"/>
      <c r="V84" s="518"/>
      <c r="W84" s="518"/>
    </row>
    <row r="85" spans="2:23" s="507" customFormat="1" ht="272.25" customHeight="1" x14ac:dyDescent="0.35">
      <c r="B85" s="523"/>
      <c r="C85" s="666"/>
      <c r="D85" s="666"/>
      <c r="E85" s="666"/>
      <c r="F85" s="666"/>
      <c r="G85" s="666"/>
      <c r="H85" s="666"/>
      <c r="I85" s="666"/>
      <c r="J85" s="666"/>
      <c r="K85" s="666"/>
      <c r="L85" s="520"/>
      <c r="M85" s="515"/>
      <c r="N85" s="518"/>
      <c r="O85" s="518"/>
      <c r="P85" s="518"/>
      <c r="Q85" s="518"/>
      <c r="R85" s="518"/>
      <c r="S85" s="518"/>
      <c r="T85" s="518"/>
      <c r="U85" s="518"/>
      <c r="V85" s="518"/>
      <c r="W85" s="518"/>
    </row>
    <row r="86" spans="2:23" s="507" customFormat="1" ht="16.149999999999999" customHeight="1" x14ac:dyDescent="0.35">
      <c r="B86" s="523"/>
      <c r="C86" s="513"/>
      <c r="D86" s="513"/>
      <c r="E86" s="513"/>
      <c r="F86" s="513"/>
      <c r="G86" s="513"/>
      <c r="H86" s="513"/>
      <c r="I86" s="513"/>
      <c r="J86" s="513"/>
      <c r="K86" s="513"/>
      <c r="L86" s="508"/>
      <c r="M86" s="516"/>
      <c r="N86" s="518"/>
      <c r="O86" s="518"/>
      <c r="P86" s="518"/>
      <c r="Q86" s="518"/>
      <c r="R86" s="518"/>
      <c r="S86" s="518"/>
      <c r="T86" s="518"/>
      <c r="U86" s="518"/>
      <c r="V86" s="518"/>
      <c r="W86" s="518"/>
    </row>
    <row r="87" spans="2:23" s="507" customFormat="1" ht="16.149999999999999" customHeight="1" x14ac:dyDescent="0.35">
      <c r="B87" s="523"/>
      <c r="C87" s="522" t="s">
        <v>493</v>
      </c>
      <c r="D87" s="513"/>
      <c r="E87" s="513"/>
      <c r="F87" s="513"/>
      <c r="G87" s="513"/>
      <c r="H87" s="513"/>
      <c r="I87" s="513"/>
      <c r="J87" s="513"/>
      <c r="K87" s="513"/>
      <c r="L87" s="508"/>
      <c r="M87" s="516"/>
      <c r="N87" s="518"/>
      <c r="O87" s="518"/>
      <c r="P87" s="518"/>
      <c r="Q87" s="518"/>
      <c r="R87" s="518"/>
      <c r="S87" s="518"/>
      <c r="T87" s="518"/>
      <c r="U87" s="518"/>
      <c r="V87" s="518"/>
      <c r="W87" s="518"/>
    </row>
    <row r="88" spans="2:23" s="507" customFormat="1" ht="76.150000000000006" customHeight="1" x14ac:dyDescent="0.35">
      <c r="B88" s="523"/>
      <c r="C88" s="606" t="s">
        <v>494</v>
      </c>
      <c r="D88" s="606"/>
      <c r="E88" s="606"/>
      <c r="F88" s="606"/>
      <c r="G88" s="606"/>
      <c r="H88" s="606"/>
      <c r="I88" s="606"/>
      <c r="J88" s="606"/>
      <c r="K88" s="606"/>
      <c r="L88" s="521"/>
      <c r="M88" s="516"/>
      <c r="N88" s="518"/>
      <c r="O88" s="518"/>
      <c r="P88" s="518"/>
      <c r="Q88" s="518"/>
      <c r="R88" s="518"/>
      <c r="S88" s="518"/>
      <c r="T88" s="518"/>
      <c r="U88" s="518"/>
      <c r="V88" s="518"/>
      <c r="W88" s="518"/>
    </row>
    <row r="89" spans="2:23" s="507" customFormat="1" ht="16.149999999999999" customHeight="1" x14ac:dyDescent="0.35">
      <c r="B89" s="523"/>
      <c r="C89" s="514"/>
      <c r="D89" s="514"/>
      <c r="E89" s="514"/>
      <c r="F89" s="514"/>
      <c r="G89" s="514"/>
      <c r="H89" s="514"/>
      <c r="I89" s="514"/>
      <c r="J89" s="514" t="str">
        <f>"1500 merkkiä ("&amp;TEXT(LEN(C90),"0")&amp;" käytetty)"</f>
        <v>1500 merkkiä (0 käytetty)</v>
      </c>
      <c r="K89" s="514"/>
      <c r="L89" s="508"/>
      <c r="M89" s="516"/>
      <c r="N89" s="518"/>
      <c r="O89" s="518"/>
      <c r="P89" s="518"/>
      <c r="Q89" s="518"/>
      <c r="R89" s="518"/>
      <c r="S89" s="518"/>
      <c r="T89" s="518"/>
      <c r="U89" s="518"/>
      <c r="V89" s="518"/>
      <c r="W89" s="518"/>
    </row>
    <row r="90" spans="2:23" s="507" customFormat="1" ht="272.25" customHeight="1" x14ac:dyDescent="0.35">
      <c r="B90" s="523"/>
      <c r="C90" s="666"/>
      <c r="D90" s="666"/>
      <c r="E90" s="666"/>
      <c r="F90" s="666"/>
      <c r="G90" s="666"/>
      <c r="H90" s="666"/>
      <c r="I90" s="666"/>
      <c r="J90" s="666"/>
      <c r="K90" s="666"/>
      <c r="L90" s="520"/>
      <c r="M90" s="515"/>
      <c r="N90" s="518"/>
      <c r="O90" s="518"/>
      <c r="P90" s="518"/>
      <c r="Q90" s="518"/>
      <c r="R90" s="518"/>
      <c r="S90" s="518"/>
      <c r="T90" s="518"/>
      <c r="U90" s="518"/>
      <c r="V90" s="518"/>
      <c r="W90" s="518"/>
    </row>
    <row r="91" spans="2:23" s="507" customFormat="1" ht="16.149999999999999" customHeight="1" x14ac:dyDescent="0.35">
      <c r="B91" s="523"/>
      <c r="C91" s="511"/>
      <c r="D91" s="511"/>
      <c r="E91" s="510"/>
      <c r="F91" s="512"/>
      <c r="G91" s="510"/>
      <c r="H91" s="510"/>
      <c r="I91" s="510"/>
      <c r="J91" s="510"/>
      <c r="K91" s="510"/>
      <c r="L91" s="509"/>
      <c r="M91" s="517"/>
      <c r="N91" s="518"/>
      <c r="O91" s="518"/>
      <c r="P91" s="518"/>
      <c r="Q91" s="518"/>
      <c r="R91" s="518"/>
      <c r="S91" s="519"/>
      <c r="T91" s="519"/>
      <c r="U91" s="519"/>
      <c r="V91" s="518"/>
      <c r="W91" s="518"/>
    </row>
    <row r="92" spans="2:23" ht="16.149999999999999" customHeight="1" x14ac:dyDescent="0.35">
      <c r="B92" s="356"/>
      <c r="C92" s="407" t="s">
        <v>317</v>
      </c>
      <c r="D92" s="505"/>
      <c r="E92" s="505"/>
      <c r="F92" s="505"/>
      <c r="G92" s="505"/>
      <c r="H92" s="505"/>
      <c r="I92" s="505"/>
      <c r="J92" s="505"/>
      <c r="K92" s="505"/>
      <c r="L92" s="273"/>
    </row>
    <row r="93" spans="2:23" ht="78" customHeight="1" x14ac:dyDescent="0.35">
      <c r="B93" s="356"/>
      <c r="C93" s="667" t="s">
        <v>480</v>
      </c>
      <c r="D93" s="667"/>
      <c r="E93" s="667"/>
      <c r="F93" s="667"/>
      <c r="G93" s="667"/>
      <c r="H93" s="667"/>
      <c r="I93" s="667"/>
      <c r="J93" s="667"/>
      <c r="K93" s="667"/>
      <c r="L93" s="273"/>
    </row>
    <row r="94" spans="2:23" ht="16.149999999999999" customHeight="1" x14ac:dyDescent="0.35">
      <c r="B94" s="356"/>
      <c r="C94" s="409"/>
      <c r="D94" s="409"/>
      <c r="E94" s="409"/>
      <c r="F94" s="409"/>
      <c r="G94" s="409"/>
      <c r="H94" s="409"/>
      <c r="I94" s="409"/>
      <c r="J94" s="63" t="str">
        <f>"1500 merkkiä ("&amp;TEXT(LEN(C95),"0")&amp;" käytetty)"</f>
        <v>1500 merkkiä (0 käytetty)</v>
      </c>
      <c r="K94" s="409"/>
      <c r="L94" s="273"/>
    </row>
    <row r="95" spans="2:23" ht="272.25" customHeight="1" x14ac:dyDescent="0.35">
      <c r="B95" s="356"/>
      <c r="C95" s="599"/>
      <c r="D95" s="600"/>
      <c r="E95" s="600"/>
      <c r="F95" s="600"/>
      <c r="G95" s="600"/>
      <c r="H95" s="600"/>
      <c r="I95" s="600"/>
      <c r="J95" s="600"/>
      <c r="K95" s="601"/>
      <c r="L95" s="273"/>
      <c r="M95" s="271"/>
    </row>
    <row r="96" spans="2:23" ht="16.149999999999999" customHeight="1" x14ac:dyDescent="0.35">
      <c r="B96" s="356"/>
      <c r="C96" s="410"/>
      <c r="D96" s="410"/>
      <c r="E96" s="410"/>
      <c r="F96" s="410"/>
      <c r="G96" s="410"/>
      <c r="H96" s="410"/>
      <c r="I96" s="410"/>
      <c r="J96" s="410"/>
      <c r="K96" s="410"/>
      <c r="L96" s="273"/>
      <c r="M96" s="271"/>
    </row>
    <row r="97" spans="2:21" ht="21" customHeight="1" x14ac:dyDescent="0.35">
      <c r="B97" s="356"/>
      <c r="C97" s="354" t="s">
        <v>202</v>
      </c>
      <c r="D97" s="51"/>
      <c r="E97" s="51"/>
      <c r="F97" s="51"/>
      <c r="G97" s="51"/>
      <c r="H97" s="51"/>
      <c r="I97" s="51"/>
      <c r="J97" s="51"/>
      <c r="K97" s="51"/>
      <c r="L97" s="27"/>
      <c r="M97" s="271"/>
      <c r="N97" s="506"/>
      <c r="O97" s="506"/>
      <c r="P97" s="506"/>
      <c r="Q97" s="506"/>
      <c r="R97" s="506"/>
      <c r="S97" s="506"/>
      <c r="T97" s="408"/>
      <c r="U97" s="408"/>
    </row>
    <row r="98" spans="2:21" ht="80.5" customHeight="1" x14ac:dyDescent="0.35">
      <c r="B98" s="356"/>
      <c r="C98" s="606" t="s">
        <v>481</v>
      </c>
      <c r="D98" s="606"/>
      <c r="E98" s="606"/>
      <c r="F98" s="606"/>
      <c r="G98" s="606"/>
      <c r="H98" s="606"/>
      <c r="I98" s="606"/>
      <c r="J98" s="606"/>
      <c r="K98" s="606"/>
      <c r="L98" s="274"/>
      <c r="M98" s="271"/>
      <c r="N98" s="506"/>
      <c r="O98" s="506"/>
      <c r="P98" s="506"/>
      <c r="Q98" s="506"/>
      <c r="R98" s="506"/>
      <c r="S98" s="506"/>
      <c r="T98" s="408"/>
      <c r="U98" s="408"/>
    </row>
    <row r="99" spans="2:21" ht="16.149999999999999" customHeight="1" x14ac:dyDescent="0.35">
      <c r="B99" s="356"/>
      <c r="C99" s="63"/>
      <c r="D99" s="63"/>
      <c r="E99" s="63"/>
      <c r="F99" s="63"/>
      <c r="G99" s="63"/>
      <c r="H99" s="63"/>
      <c r="I99" s="63"/>
      <c r="J99" s="63" t="str">
        <f>"1500 merkkiä ("&amp;TEXT(LEN(C100),"0")&amp;" käytetty)"</f>
        <v>1500 merkkiä (0 käytetty)</v>
      </c>
      <c r="K99" s="63"/>
      <c r="L99" s="27"/>
      <c r="M99" s="271"/>
      <c r="N99" s="506"/>
      <c r="O99" s="506"/>
      <c r="P99" s="506"/>
      <c r="Q99" s="506"/>
      <c r="R99" s="506"/>
      <c r="S99" s="506"/>
      <c r="T99" s="408"/>
      <c r="U99" s="408"/>
    </row>
    <row r="100" spans="2:21" ht="272.25" customHeight="1" x14ac:dyDescent="0.35">
      <c r="B100" s="356"/>
      <c r="C100" s="599"/>
      <c r="D100" s="600"/>
      <c r="E100" s="600"/>
      <c r="F100" s="600"/>
      <c r="G100" s="600"/>
      <c r="H100" s="600"/>
      <c r="I100" s="600"/>
      <c r="J100" s="600"/>
      <c r="K100" s="601"/>
      <c r="L100" s="273"/>
      <c r="M100" s="271"/>
    </row>
    <row r="101" spans="2:21" ht="16.149999999999999" customHeight="1" x14ac:dyDescent="0.35">
      <c r="B101" s="356"/>
      <c r="C101" s="51"/>
      <c r="D101" s="51"/>
      <c r="E101" s="51"/>
      <c r="F101" s="51"/>
      <c r="G101" s="51"/>
      <c r="H101" s="51"/>
      <c r="I101" s="51"/>
      <c r="J101" s="51"/>
      <c r="K101" s="51"/>
      <c r="L101" s="27"/>
    </row>
    <row r="102" spans="2:21" ht="16.149999999999999" customHeight="1" x14ac:dyDescent="0.35">
      <c r="B102" s="356"/>
      <c r="C102" s="354" t="s">
        <v>203</v>
      </c>
      <c r="D102" s="51"/>
      <c r="E102" s="51"/>
      <c r="F102" s="51"/>
      <c r="G102" s="51"/>
      <c r="H102" s="51"/>
      <c r="I102" s="51"/>
      <c r="J102" s="51"/>
      <c r="K102" s="51"/>
      <c r="L102" s="27"/>
    </row>
    <row r="103" spans="2:21" ht="30" customHeight="1" x14ac:dyDescent="0.35">
      <c r="B103" s="356"/>
      <c r="C103" s="606" t="s">
        <v>384</v>
      </c>
      <c r="D103" s="606"/>
      <c r="E103" s="606"/>
      <c r="F103" s="606"/>
      <c r="G103" s="606"/>
      <c r="H103" s="606"/>
      <c r="I103" s="606"/>
      <c r="J103" s="606"/>
      <c r="K103" s="606"/>
      <c r="L103" s="274"/>
    </row>
    <row r="104" spans="2:21" ht="16.149999999999999" customHeight="1" x14ac:dyDescent="0.35">
      <c r="B104" s="356"/>
      <c r="C104" s="63"/>
      <c r="D104" s="63"/>
      <c r="E104" s="63"/>
      <c r="F104" s="63"/>
      <c r="G104" s="63"/>
      <c r="H104" s="63"/>
      <c r="I104" s="63"/>
      <c r="J104" s="63" t="str">
        <f>"1500 merkkiä ("&amp;TEXT(LEN(C105),"0")&amp;" käytetty)"</f>
        <v>1500 merkkiä (0 käytetty)</v>
      </c>
      <c r="K104" s="63"/>
      <c r="L104" s="27"/>
    </row>
    <row r="105" spans="2:21" ht="272.25" customHeight="1" x14ac:dyDescent="0.35">
      <c r="B105" s="356"/>
      <c r="C105" s="666"/>
      <c r="D105" s="666"/>
      <c r="E105" s="666"/>
      <c r="F105" s="666"/>
      <c r="G105" s="666"/>
      <c r="H105" s="666"/>
      <c r="I105" s="666"/>
      <c r="J105" s="666"/>
      <c r="K105" s="666"/>
      <c r="L105" s="273"/>
      <c r="M105" s="271"/>
    </row>
    <row r="106" spans="2:21" ht="16.149999999999999" customHeight="1" x14ac:dyDescent="0.35">
      <c r="B106" s="356"/>
      <c r="C106" s="51"/>
      <c r="D106" s="51"/>
      <c r="E106" s="51"/>
      <c r="F106" s="51"/>
      <c r="G106" s="51"/>
      <c r="H106" s="51"/>
      <c r="I106" s="51"/>
      <c r="J106" s="51"/>
      <c r="K106" s="51"/>
      <c r="L106" s="27"/>
      <c r="N106" s="668"/>
      <c r="O106" s="668"/>
      <c r="P106" s="668"/>
      <c r="Q106" s="668"/>
      <c r="R106" s="668"/>
      <c r="S106" s="668"/>
      <c r="T106" s="668"/>
      <c r="U106" s="668"/>
    </row>
    <row r="107" spans="2:21" ht="16.149999999999999" customHeight="1" x14ac:dyDescent="0.35">
      <c r="B107" s="356"/>
      <c r="C107" s="34" t="s">
        <v>143</v>
      </c>
      <c r="D107" s="37"/>
      <c r="E107" s="34"/>
      <c r="F107" s="39"/>
      <c r="G107" s="34"/>
      <c r="H107" s="34"/>
      <c r="I107" s="34"/>
      <c r="J107" s="34"/>
      <c r="K107" s="34"/>
      <c r="L107" s="476"/>
    </row>
    <row r="108" spans="2:21" ht="63" customHeight="1" x14ac:dyDescent="0.35">
      <c r="B108" s="356"/>
      <c r="C108" s="645" t="s">
        <v>482</v>
      </c>
      <c r="D108" s="645"/>
      <c r="E108" s="645"/>
      <c r="F108" s="645"/>
      <c r="G108" s="645"/>
      <c r="H108" s="645"/>
      <c r="I108" s="645"/>
      <c r="J108" s="645"/>
      <c r="K108" s="645"/>
      <c r="L108" s="273"/>
    </row>
    <row r="109" spans="2:21" ht="16.149999999999999" customHeight="1" x14ac:dyDescent="0.35">
      <c r="B109" s="356"/>
      <c r="C109" s="63"/>
      <c r="D109" s="63"/>
      <c r="E109" s="63"/>
      <c r="F109" s="63"/>
      <c r="G109" s="63"/>
      <c r="H109" s="63"/>
      <c r="I109" s="63"/>
      <c r="J109" s="63" t="str">
        <f>"1000 merkkiä ("&amp;TEXT(LEN(C110),"0")&amp;" käytetty)"</f>
        <v>1000 merkkiä (0 käytetty)</v>
      </c>
      <c r="K109" s="63"/>
      <c r="L109" s="27"/>
    </row>
    <row r="110" spans="2:21" ht="272.25" customHeight="1" x14ac:dyDescent="0.35">
      <c r="B110" s="356"/>
      <c r="C110" s="666"/>
      <c r="D110" s="666"/>
      <c r="E110" s="666"/>
      <c r="F110" s="666"/>
      <c r="G110" s="666"/>
      <c r="H110" s="666"/>
      <c r="I110" s="666"/>
      <c r="J110" s="666"/>
      <c r="K110" s="666"/>
      <c r="L110" s="273"/>
      <c r="M110" s="271"/>
    </row>
    <row r="111" spans="2:21" ht="16.149999999999999" customHeight="1" x14ac:dyDescent="0.35">
      <c r="B111" s="357"/>
      <c r="C111" s="63"/>
      <c r="D111" s="63"/>
      <c r="E111" s="63"/>
      <c r="F111" s="63"/>
      <c r="G111" s="63"/>
      <c r="H111" s="63"/>
      <c r="I111" s="63"/>
      <c r="J111" s="63"/>
      <c r="K111" s="63"/>
      <c r="L111" s="136"/>
    </row>
  </sheetData>
  <sheetProtection sheet="1" formatRows="0" selectLockedCells="1"/>
  <dataConsolidate/>
  <customSheetViews>
    <customSheetView guid="{4B7031FE-A209-4425-A537-9C5805C2F335}" showPageBreaks="1" printArea="1" topLeftCell="A31">
      <selection activeCell="C57" sqref="C57:H61"/>
      <pageMargins left="0.39370078740157483" right="0.39370078740157483" top="0.39370078740157483" bottom="0.39370078740157483" header="0.51181102362204722" footer="0.51181102362204722"/>
      <pageSetup paperSize="9" orientation="portrait" r:id="rId1"/>
      <headerFooter alignWithMargins="0"/>
    </customSheetView>
  </customSheetViews>
  <mergeCells count="52">
    <mergeCell ref="C60:K60"/>
    <mergeCell ref="C27:K27"/>
    <mergeCell ref="C30:K30"/>
    <mergeCell ref="C23:K23"/>
    <mergeCell ref="C21:K21"/>
    <mergeCell ref="C45:K45"/>
    <mergeCell ref="C40:K40"/>
    <mergeCell ref="C57:K57"/>
    <mergeCell ref="N106:U106"/>
    <mergeCell ref="C100:K100"/>
    <mergeCell ref="C69:K69"/>
    <mergeCell ref="N3:P3"/>
    <mergeCell ref="C52:K52"/>
    <mergeCell ref="C47:K47"/>
    <mergeCell ref="C59:K59"/>
    <mergeCell ref="C50:K50"/>
    <mergeCell ref="C55:K55"/>
    <mergeCell ref="F6:J6"/>
    <mergeCell ref="N49:R52"/>
    <mergeCell ref="N34:S39"/>
    <mergeCell ref="N48:U48"/>
    <mergeCell ref="D17:K17"/>
    <mergeCell ref="D11:K11"/>
    <mergeCell ref="N41:S42"/>
    <mergeCell ref="C108:K108"/>
    <mergeCell ref="C110:K110"/>
    <mergeCell ref="C95:K95"/>
    <mergeCell ref="C103:K103"/>
    <mergeCell ref="C80:K80"/>
    <mergeCell ref="C93:K93"/>
    <mergeCell ref="C98:K98"/>
    <mergeCell ref="C105:K105"/>
    <mergeCell ref="C83:K83"/>
    <mergeCell ref="C85:K85"/>
    <mergeCell ref="C88:K88"/>
    <mergeCell ref="C90:K90"/>
    <mergeCell ref="C73:K73"/>
    <mergeCell ref="C76:K76"/>
    <mergeCell ref="N74:T74"/>
    <mergeCell ref="N10:R12"/>
    <mergeCell ref="N40:S40"/>
    <mergeCell ref="N27:S31"/>
    <mergeCell ref="N54:R56"/>
    <mergeCell ref="C66:K66"/>
    <mergeCell ref="N61:R62"/>
    <mergeCell ref="C62:K62"/>
    <mergeCell ref="N64:R65"/>
    <mergeCell ref="N68:R68"/>
    <mergeCell ref="N71:R71"/>
    <mergeCell ref="N23:T23"/>
    <mergeCell ref="C33:E33"/>
    <mergeCell ref="C36:E36"/>
  </mergeCells>
  <dataValidations count="9">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C57:L57 L30:L31 C31:K31 C73:L74 C40:L40 L76:L77 C23:L23 L27 L62:L63 C66:L67 L69:L70 C92:C93 L92:L94 C80:L81 D92:K92" xr:uid="{00000000-0002-0000-0600-000000000000}">
      <formula1>500</formula1>
    </dataValidation>
    <dataValidation type="textLength" operator="lessThanOrEqual" allowBlank="1" showInputMessage="1" showErrorMessage="1" errorTitle="Rajoitettu merkkimäärä" error="Tähän kenttään voi kirjoittaa vain 1500 merkkiä._x000a__x000a_Yritä uudelleen (Retry), vähennä merkkejä ja hyväksy teksti sitten uudelleen." sqref="C100:L100 C105:L105 C95:L96 C90:L90 C85:L85" xr:uid="{00000000-0002-0000-0600-000001000000}">
      <formula1>1500</formula1>
    </dataValidation>
    <dataValidation type="textLength" operator="lessThanOrEqual" allowBlank="1" showInputMessage="1" showErrorMessage="1" errorTitle="Rajoitettu merkkimäärä" error="Tähän kenttään voi kirjoittaa vain 3000 merkkiä._x000a__x000a_Yritä uudelleen (Retry), vähennä merkkejä ja hyväksy teksti sitten uudelleen." sqref="C48:C49 C51 C56 L47" xr:uid="{00000000-0002-0000-0600-000002000000}">
      <formula1>3000</formula1>
    </dataValidation>
    <dataValidation type="textLength" operator="lessThanOrEqual" allowBlank="1" showInputMessage="1" showErrorMessage="1" errorTitle="Rajoitettu merkkimäärä" error="Tähän kenttään voi kirjoittaa vain 250 merkkiä._x000a__x000a_Yritä uudelleen (Retry), vähennä merkkejä ja hyväksy teksti sitten uudelleen." sqref="C52:L52" xr:uid="{00000000-0002-0000-0600-000003000000}">
      <formula1>250</formula1>
    </dataValidation>
    <dataValidation type="textLength" operator="lessThanOrEqual" allowBlank="1" showInputMessage="1" showErrorMessage="1" errorTitle="Rajoitettu merkkimäärä" error="Tähän kenttään voi kirjoittaa vain 1000 merkkiä._x000a__x000a_Yritä uudelleen (Retry), vähennä merkkejä ja hyväksy teksti sitten uudelleen." sqref="C110:L110" xr:uid="{00000000-0002-0000-0600-000004000000}">
      <formula1>1000</formula1>
    </dataValidation>
    <dataValidation type="date" operator="greaterThan" allowBlank="1" showInputMessage="1" showErrorMessage="1" errorTitle="Anna päivämäärä" error="Anna päivämäärä Excelin ymmärtämässä muodossa: esim. 1.1.2021." sqref="C33:E33 C36:E36" xr:uid="{00000000-0002-0000-0600-000005000000}">
      <formula1>43831</formula1>
    </dataValidation>
    <dataValidation type="textLength" operator="lessThanOrEqual" allowBlank="1" showInputMessage="1" showErrorMessage="1" errorTitle="Rajoitettu merkkimäärä" error="Tähän kenttään voi kirjoittaa vain 2400 merkkiä._x000a__x000a_Yritä uudelleen (Retry), vähennä merkkejä ja hyväksy teksti sitten uudelleen." sqref="C47:K47" xr:uid="{00000000-0002-0000-0600-000006000000}">
      <formula1>2400</formula1>
    </dataValidation>
    <dataValidation type="textLength" operator="lessThanOrEqual" allowBlank="1" showInputMessage="1" showErrorMessage="1" errorTitle="Rajoitettu merkkimäärä" error="Tähän kenttään voi kirjoittaa vain 300 merkkiä._x000a__x000a_Yritä uudelleen (Retry), vähennä merkkejä ja hyväksy teksti sitten uudelleen." sqref="C62:K63 C69:K70 C76:K77" xr:uid="{00000000-0002-0000-0600-000007000000}">
      <formula1>300</formula1>
    </dataValidation>
    <dataValidation type="textLength" operator="lessThanOrEqual" allowBlank="1" showInputMessage="1" showErrorMessage="1" errorTitle="Rajoitettu merkkimäärä" error="Tähän kenttään voi kirjoittaa vain 90 merkkiä._x000a__x000a_Yritä uudelleen (Retry), vähennä merkkejä ja hyväksy teksti sitten uudelleen." sqref="C27:K27 C30:K30" xr:uid="{00000000-0002-0000-0600-000009000000}">
      <formula1>90</formula1>
    </dataValidation>
  </dataValidations>
  <hyperlinks>
    <hyperlink ref="N3:P3" location="'Aloita tästä'!A1" display="PALAA TÄSTÄ KANSISIVULLE" xr:uid="{4E2F2413-1129-420E-922C-E03785A16DBF}"/>
  </hyperlinks>
  <pageMargins left="0.39370078740157483" right="0.39370078740157483" top="0.78740157480314965" bottom="0.78740157480314965" header="0.39370078740157483" footer="0.31496062992125984"/>
  <pageSetup paperSize="9" fitToHeight="0" orientation="portrait" r:id="rId2"/>
  <headerFooter>
    <oddHeader>&amp;L&amp;A&amp;R&amp;P(&amp;N)</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34821" r:id="rId5" name="Kotouttamistoimenpiteet">
              <controlPr defaultSize="0" autoFill="0" autoLine="0" autoPict="0">
                <anchor moveWithCells="1">
                  <from>
                    <xdr:col>2</xdr:col>
                    <xdr:colOff>146050</xdr:colOff>
                    <xdr:row>9</xdr:row>
                    <xdr:rowOff>190500</xdr:rowOff>
                  </from>
                  <to>
                    <xdr:col>3</xdr:col>
                    <xdr:colOff>0</xdr:colOff>
                    <xdr:row>10</xdr:row>
                    <xdr:rowOff>209550</xdr:rowOff>
                  </to>
                </anchor>
              </controlPr>
            </control>
          </mc:Choice>
        </mc:AlternateContent>
        <mc:AlternateContent xmlns:mc="http://schemas.openxmlformats.org/markup-compatibility/2006">
          <mc:Choice Requires="x14">
            <control shapeId="34847" r:id="rId6" name="Säilöönoton vaihtoehdot">
              <controlPr defaultSize="0" autoFill="0" autoLine="0" autoPict="0">
                <anchor moveWithCells="1">
                  <from>
                    <xdr:col>2</xdr:col>
                    <xdr:colOff>146050</xdr:colOff>
                    <xdr:row>11</xdr:row>
                    <xdr:rowOff>190500</xdr:rowOff>
                  </from>
                  <to>
                    <xdr:col>3</xdr:col>
                    <xdr:colOff>0</xdr:colOff>
                    <xdr:row>13</xdr:row>
                    <xdr:rowOff>19050</xdr:rowOff>
                  </to>
                </anchor>
              </controlPr>
            </control>
          </mc:Choice>
        </mc:AlternateContent>
        <mc:AlternateContent xmlns:mc="http://schemas.openxmlformats.org/markup-compatibility/2006">
          <mc:Choice Requires="x14">
            <control shapeId="34848" r:id="rId7" name="Vapaaehtoinen paluu">
              <controlPr defaultSize="0" autoFill="0" autoLine="0" autoPict="0">
                <anchor moveWithCells="1">
                  <from>
                    <xdr:col>2</xdr:col>
                    <xdr:colOff>146050</xdr:colOff>
                    <xdr:row>13</xdr:row>
                    <xdr:rowOff>190500</xdr:rowOff>
                  </from>
                  <to>
                    <xdr:col>3</xdr:col>
                    <xdr:colOff>0</xdr:colOff>
                    <xdr:row>15</xdr:row>
                    <xdr:rowOff>19050</xdr:rowOff>
                  </to>
                </anchor>
              </controlPr>
            </control>
          </mc:Choice>
        </mc:AlternateContent>
        <mc:AlternateContent xmlns:mc="http://schemas.openxmlformats.org/markup-compatibility/2006">
          <mc:Choice Requires="x14">
            <control shapeId="34849" r:id="rId8" name="Haavoittuvassa asemassa">
              <controlPr defaultSize="0" autoFill="0" autoLine="0" autoPict="0">
                <anchor moveWithCells="1">
                  <from>
                    <xdr:col>2</xdr:col>
                    <xdr:colOff>146050</xdr:colOff>
                    <xdr:row>15</xdr:row>
                    <xdr:rowOff>190500</xdr:rowOff>
                  </from>
                  <to>
                    <xdr:col>3</xdr:col>
                    <xdr:colOff>0</xdr:colOff>
                    <xdr:row>16</xdr:row>
                    <xdr:rowOff>209550</xdr:rowOff>
                  </to>
                </anchor>
              </controlPr>
            </control>
          </mc:Choice>
        </mc:AlternateContent>
        <mc:AlternateContent xmlns:mc="http://schemas.openxmlformats.org/markup-compatibility/2006">
          <mc:Choice Requires="x14">
            <control shapeId="34851" r:id="rId9" name="Eivät liity mihinkään näistä">
              <controlPr defaultSize="0" autoFill="0" autoLine="0" autoPict="0">
                <anchor moveWithCells="1">
                  <from>
                    <xdr:col>2</xdr:col>
                    <xdr:colOff>146050</xdr:colOff>
                    <xdr:row>17</xdr:row>
                    <xdr:rowOff>190500</xdr:rowOff>
                  </from>
                  <to>
                    <xdr:col>3</xdr:col>
                    <xdr:colOff>0</xdr:colOff>
                    <xdr:row>19</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A000000}">
          <x14:formula1>
            <xm:f>'Metatiedot (piiloon)'!$F$3:$F$7</xm:f>
          </x14:formula1>
          <xm:sqref>F6:J6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W75"/>
  <sheetViews>
    <sheetView showGridLines="0" zoomScaleNormal="100" workbookViewId="0">
      <selection activeCell="M2" sqref="M2:O2"/>
    </sheetView>
  </sheetViews>
  <sheetFormatPr defaultColWidth="9.23046875" defaultRowHeight="15.5" x14ac:dyDescent="0.35"/>
  <cols>
    <col min="1" max="1" width="3.765625" style="113" customWidth="1"/>
    <col min="2" max="2" width="2.23046875" style="113" customWidth="1"/>
    <col min="3" max="3" width="9.23046875" style="113"/>
    <col min="4" max="4" width="4.53515625" style="113" customWidth="1"/>
    <col min="5" max="9" width="9.23046875" style="113"/>
    <col min="10" max="10" width="19" style="113" customWidth="1"/>
    <col min="11" max="11" width="3.23046875" style="256" customWidth="1"/>
    <col min="12" max="12" width="4.765625" style="256" customWidth="1"/>
    <col min="13" max="18" width="9.23046875" style="113"/>
    <col min="19" max="19" width="13.765625" style="113" customWidth="1"/>
    <col min="20" max="16384" width="9.23046875" style="113"/>
  </cols>
  <sheetData>
    <row r="1" spans="1:23" ht="16.149999999999999" customHeight="1" x14ac:dyDescent="0.35">
      <c r="A1" s="8" t="s">
        <v>124</v>
      </c>
    </row>
    <row r="2" spans="1:23" ht="24.75" customHeight="1" x14ac:dyDescent="0.35">
      <c r="B2" s="253"/>
      <c r="C2" s="254" t="s">
        <v>17</v>
      </c>
      <c r="D2" s="254"/>
      <c r="E2" s="254"/>
      <c r="F2" s="254"/>
      <c r="G2" s="254"/>
      <c r="H2" s="254"/>
      <c r="I2" s="254"/>
      <c r="J2" s="254"/>
      <c r="K2" s="255"/>
      <c r="L2" s="257"/>
      <c r="M2" s="689" t="s">
        <v>73</v>
      </c>
      <c r="N2" s="690"/>
      <c r="O2" s="691"/>
    </row>
    <row r="3" spans="1:23" ht="16.149999999999999" customHeight="1" x14ac:dyDescent="0.35">
      <c r="B3" s="114"/>
      <c r="C3" s="115"/>
      <c r="D3" s="115"/>
      <c r="E3" s="116" t="s">
        <v>258</v>
      </c>
      <c r="F3" s="115"/>
      <c r="G3" s="115"/>
      <c r="H3" s="115"/>
      <c r="I3" s="115"/>
      <c r="J3" s="115"/>
      <c r="K3" s="117"/>
    </row>
    <row r="4" spans="1:23" ht="16.149999999999999" customHeight="1" x14ac:dyDescent="0.35">
      <c r="B4" s="114"/>
      <c r="C4" s="118"/>
      <c r="D4" s="118"/>
      <c r="E4" s="118"/>
      <c r="F4" s="118"/>
      <c r="G4" s="118"/>
      <c r="H4" s="118"/>
      <c r="I4" s="118"/>
      <c r="J4" s="118"/>
      <c r="K4" s="117"/>
    </row>
    <row r="5" spans="1:23" ht="16.149999999999999" customHeight="1" x14ac:dyDescent="0.35">
      <c r="B5" s="291"/>
      <c r="C5" s="290" t="s">
        <v>18</v>
      </c>
      <c r="D5" s="118"/>
      <c r="E5" s="685"/>
      <c r="F5" s="685"/>
      <c r="G5" s="685"/>
      <c r="H5" s="685"/>
      <c r="I5" s="685"/>
      <c r="J5" s="685"/>
      <c r="K5" s="117"/>
      <c r="M5" s="692" t="s">
        <v>470</v>
      </c>
      <c r="N5" s="692"/>
      <c r="O5" s="692"/>
      <c r="P5" s="692"/>
      <c r="Q5" s="692"/>
    </row>
    <row r="6" spans="1:23" ht="16.149999999999999" customHeight="1" x14ac:dyDescent="0.35">
      <c r="B6" s="114"/>
      <c r="C6" s="118"/>
      <c r="D6" s="118"/>
      <c r="E6" s="119"/>
      <c r="F6" s="118"/>
      <c r="G6" s="118"/>
      <c r="H6" s="118"/>
      <c r="I6" s="118"/>
      <c r="J6" s="118"/>
      <c r="K6" s="117"/>
      <c r="M6" s="692"/>
      <c r="N6" s="692"/>
      <c r="O6" s="692"/>
      <c r="P6" s="692"/>
      <c r="Q6" s="692"/>
    </row>
    <row r="7" spans="1:23" ht="16.149999999999999" customHeight="1" x14ac:dyDescent="0.35">
      <c r="B7" s="114"/>
      <c r="C7" s="118"/>
      <c r="D7" s="118"/>
      <c r="E7" s="119"/>
      <c r="F7" s="118"/>
      <c r="G7" s="118"/>
      <c r="H7" s="118" t="str">
        <f>"500 merkkiä 
("&amp;TEXT(LEN(E8),"0")&amp;" käytetty)"</f>
        <v>500 merkkiä 
(0 käytetty)</v>
      </c>
      <c r="I7" s="118"/>
      <c r="J7" s="118"/>
      <c r="K7" s="117"/>
      <c r="M7" s="692"/>
      <c r="N7" s="692"/>
      <c r="O7" s="692"/>
      <c r="P7" s="692"/>
      <c r="Q7" s="692"/>
    </row>
    <row r="8" spans="1:23" ht="113.15" customHeight="1" x14ac:dyDescent="0.35">
      <c r="B8" s="114"/>
      <c r="C8" s="683" t="s">
        <v>19</v>
      </c>
      <c r="D8" s="683"/>
      <c r="E8" s="685"/>
      <c r="F8" s="685"/>
      <c r="G8" s="685"/>
      <c r="H8" s="685"/>
      <c r="I8" s="685"/>
      <c r="J8" s="685"/>
      <c r="K8" s="296"/>
      <c r="M8" s="692" t="s">
        <v>471</v>
      </c>
      <c r="N8" s="692"/>
      <c r="O8" s="692"/>
      <c r="P8" s="692"/>
      <c r="Q8" s="692"/>
      <c r="S8" s="121"/>
    </row>
    <row r="9" spans="1:23" ht="16.149999999999999" customHeight="1" x14ac:dyDescent="0.35">
      <c r="B9" s="292"/>
      <c r="C9" s="265"/>
      <c r="D9" s="120"/>
      <c r="E9" s="118"/>
      <c r="F9" s="118"/>
      <c r="G9" s="118"/>
      <c r="H9" s="118"/>
      <c r="I9" s="118"/>
      <c r="J9" s="118"/>
      <c r="K9" s="296"/>
      <c r="M9" s="256"/>
      <c r="N9" s="256"/>
      <c r="O9" s="256"/>
      <c r="P9" s="256"/>
      <c r="Q9" s="256"/>
      <c r="S9" s="122"/>
      <c r="T9" s="122"/>
      <c r="U9" s="122"/>
      <c r="V9" s="122"/>
      <c r="W9" s="122"/>
    </row>
    <row r="10" spans="1:23" ht="16.149999999999999" customHeight="1" x14ac:dyDescent="0.35">
      <c r="B10" s="294"/>
      <c r="C10" s="295"/>
      <c r="D10" s="295"/>
      <c r="E10" s="295"/>
      <c r="F10" s="295"/>
      <c r="G10" s="295"/>
      <c r="H10" s="295"/>
      <c r="I10" s="295"/>
      <c r="J10" s="295"/>
      <c r="K10" s="297"/>
      <c r="M10" s="122"/>
      <c r="N10" s="122"/>
      <c r="O10" s="122"/>
      <c r="P10" s="122"/>
      <c r="Q10" s="122"/>
      <c r="R10" s="122"/>
      <c r="S10" s="122"/>
      <c r="T10" s="122"/>
      <c r="U10" s="122"/>
      <c r="V10" s="122"/>
      <c r="W10" s="122"/>
    </row>
    <row r="11" spans="1:23" ht="16.149999999999999" customHeight="1" x14ac:dyDescent="0.35">
      <c r="B11" s="291"/>
      <c r="C11" s="290" t="s">
        <v>18</v>
      </c>
      <c r="D11" s="118"/>
      <c r="E11" s="686"/>
      <c r="F11" s="687"/>
      <c r="G11" s="687"/>
      <c r="H11" s="687"/>
      <c r="I11" s="687"/>
      <c r="J11" s="688"/>
      <c r="K11" s="117"/>
      <c r="M11" s="681"/>
      <c r="N11" s="682"/>
      <c r="O11" s="682"/>
      <c r="P11" s="682"/>
      <c r="Q11" s="682"/>
      <c r="R11" s="682"/>
      <c r="S11" s="682"/>
      <c r="T11" s="682"/>
      <c r="U11" s="682"/>
      <c r="V11" s="682"/>
      <c r="W11" s="682"/>
    </row>
    <row r="12" spans="1:23" ht="16.149999999999999" customHeight="1" x14ac:dyDescent="0.35">
      <c r="B12" s="114"/>
      <c r="C12" s="118"/>
      <c r="D12" s="118"/>
      <c r="E12" s="119"/>
      <c r="F12" s="118"/>
      <c r="G12" s="118"/>
      <c r="H12" s="118"/>
      <c r="I12" s="118"/>
      <c r="J12" s="118"/>
      <c r="K12" s="117"/>
      <c r="M12" s="123"/>
      <c r="N12" s="123"/>
      <c r="O12" s="123"/>
      <c r="P12" s="123"/>
      <c r="Q12" s="123"/>
      <c r="R12" s="123"/>
      <c r="S12" s="123"/>
      <c r="T12" s="123"/>
      <c r="U12" s="123"/>
      <c r="V12" s="123"/>
      <c r="W12" s="123"/>
    </row>
    <row r="13" spans="1:23" ht="16.149999999999999" customHeight="1" x14ac:dyDescent="0.35">
      <c r="B13" s="114"/>
      <c r="C13" s="118"/>
      <c r="D13" s="118"/>
      <c r="E13" s="119"/>
      <c r="F13" s="118"/>
      <c r="G13" s="118"/>
      <c r="H13" s="118" t="str">
        <f>"500 merkkiä 
("&amp;TEXT(LEN(E14),"0")&amp;" käytetty)"</f>
        <v>500 merkkiä 
(0 käytetty)</v>
      </c>
      <c r="I13" s="118"/>
      <c r="J13" s="118"/>
      <c r="K13" s="117"/>
      <c r="M13" s="123"/>
      <c r="N13" s="123"/>
      <c r="O13" s="123"/>
      <c r="P13" s="123"/>
      <c r="Q13" s="123"/>
      <c r="R13" s="123"/>
      <c r="S13" s="123"/>
      <c r="T13" s="123"/>
      <c r="U13" s="123"/>
      <c r="V13" s="123"/>
      <c r="W13" s="123"/>
    </row>
    <row r="14" spans="1:23" ht="113.15" customHeight="1" x14ac:dyDescent="0.35">
      <c r="B14" s="114"/>
      <c r="C14" s="683" t="s">
        <v>19</v>
      </c>
      <c r="D14" s="684"/>
      <c r="E14" s="685"/>
      <c r="F14" s="685"/>
      <c r="G14" s="685"/>
      <c r="H14" s="685"/>
      <c r="I14" s="685"/>
      <c r="J14" s="685"/>
      <c r="K14" s="296"/>
      <c r="M14" s="681"/>
      <c r="N14" s="682"/>
      <c r="O14" s="682"/>
      <c r="P14" s="682"/>
      <c r="Q14" s="682"/>
      <c r="R14" s="682"/>
      <c r="S14" s="682"/>
      <c r="T14" s="682"/>
      <c r="U14" s="682"/>
      <c r="V14" s="682"/>
      <c r="W14" s="682"/>
    </row>
    <row r="15" spans="1:23" ht="16.149999999999999" customHeight="1" x14ac:dyDescent="0.35">
      <c r="B15" s="292"/>
      <c r="C15" s="265"/>
      <c r="D15" s="265"/>
      <c r="E15" s="118"/>
      <c r="F15" s="118"/>
      <c r="G15" s="118"/>
      <c r="H15" s="118"/>
      <c r="I15" s="118"/>
      <c r="J15" s="118"/>
      <c r="K15" s="296"/>
      <c r="M15" s="123"/>
      <c r="N15" s="122"/>
      <c r="O15" s="122"/>
      <c r="P15" s="122"/>
      <c r="Q15" s="122"/>
      <c r="R15" s="122"/>
      <c r="S15" s="122"/>
      <c r="T15" s="122"/>
      <c r="U15" s="122"/>
      <c r="V15" s="122"/>
      <c r="W15" s="122"/>
    </row>
    <row r="16" spans="1:23" ht="16.149999999999999" customHeight="1" x14ac:dyDescent="0.35">
      <c r="B16" s="294"/>
      <c r="C16" s="295"/>
      <c r="D16" s="295"/>
      <c r="E16" s="295"/>
      <c r="F16" s="295"/>
      <c r="G16" s="295"/>
      <c r="H16" s="295"/>
      <c r="I16" s="295"/>
      <c r="J16" s="295"/>
      <c r="K16" s="297"/>
      <c r="M16" s="123"/>
      <c r="N16" s="123"/>
      <c r="O16" s="123"/>
      <c r="P16" s="123"/>
      <c r="Q16" s="123"/>
      <c r="R16" s="123"/>
      <c r="S16" s="123"/>
      <c r="T16" s="123"/>
      <c r="U16" s="123"/>
      <c r="V16" s="123"/>
      <c r="W16" s="123"/>
    </row>
    <row r="17" spans="2:23" ht="18" customHeight="1" x14ac:dyDescent="0.35">
      <c r="B17" s="291"/>
      <c r="C17" s="290" t="s">
        <v>18</v>
      </c>
      <c r="D17" s="118"/>
      <c r="E17" s="686"/>
      <c r="F17" s="687"/>
      <c r="G17" s="687"/>
      <c r="H17" s="687"/>
      <c r="I17" s="687"/>
      <c r="J17" s="688"/>
      <c r="K17" s="117"/>
      <c r="M17" s="681"/>
      <c r="N17" s="682"/>
      <c r="O17" s="682"/>
      <c r="P17" s="682"/>
      <c r="Q17" s="682"/>
      <c r="R17" s="682"/>
      <c r="S17" s="682"/>
      <c r="T17" s="682"/>
      <c r="U17" s="682"/>
      <c r="V17" s="682"/>
      <c r="W17" s="682"/>
    </row>
    <row r="18" spans="2:23" ht="16.149999999999999" customHeight="1" x14ac:dyDescent="0.35">
      <c r="B18" s="114"/>
      <c r="C18" s="118"/>
      <c r="D18" s="118"/>
      <c r="E18" s="119"/>
      <c r="F18" s="118"/>
      <c r="G18" s="118"/>
      <c r="H18" s="118"/>
      <c r="I18" s="118"/>
      <c r="J18" s="118"/>
      <c r="K18" s="117"/>
      <c r="M18" s="123"/>
      <c r="N18" s="123"/>
      <c r="O18" s="123"/>
      <c r="P18" s="123"/>
      <c r="Q18" s="123"/>
      <c r="R18" s="123"/>
      <c r="S18" s="123"/>
      <c r="T18" s="123"/>
      <c r="U18" s="123"/>
      <c r="V18" s="123"/>
      <c r="W18" s="123"/>
    </row>
    <row r="19" spans="2:23" ht="16.149999999999999" customHeight="1" x14ac:dyDescent="0.35">
      <c r="B19" s="114"/>
      <c r="C19" s="118"/>
      <c r="D19" s="118"/>
      <c r="E19" s="119"/>
      <c r="F19" s="118"/>
      <c r="G19" s="118"/>
      <c r="H19" s="118" t="str">
        <f>"500 merkkiä 
("&amp;TEXT(LEN(E20),"0")&amp;" käytetty)"</f>
        <v>500 merkkiä 
(0 käytetty)</v>
      </c>
      <c r="I19" s="118"/>
      <c r="J19" s="118"/>
      <c r="K19" s="117"/>
      <c r="M19" s="123"/>
      <c r="N19" s="123"/>
      <c r="O19" s="123"/>
      <c r="P19" s="123"/>
      <c r="Q19" s="123"/>
      <c r="R19" s="123"/>
      <c r="S19" s="123"/>
      <c r="T19" s="123"/>
      <c r="U19" s="123"/>
      <c r="V19" s="123"/>
      <c r="W19" s="123"/>
    </row>
    <row r="20" spans="2:23" ht="113.15" customHeight="1" x14ac:dyDescent="0.35">
      <c r="B20" s="114"/>
      <c r="C20" s="683" t="s">
        <v>19</v>
      </c>
      <c r="D20" s="684"/>
      <c r="E20" s="685"/>
      <c r="F20" s="685"/>
      <c r="G20" s="685"/>
      <c r="H20" s="685"/>
      <c r="I20" s="685"/>
      <c r="J20" s="685"/>
      <c r="K20" s="296"/>
      <c r="M20" s="681"/>
      <c r="N20" s="682"/>
      <c r="O20" s="682"/>
      <c r="P20" s="682"/>
      <c r="Q20" s="682"/>
      <c r="R20" s="682"/>
      <c r="S20" s="682"/>
      <c r="T20" s="682"/>
      <c r="U20" s="682"/>
      <c r="V20" s="682"/>
      <c r="W20" s="682"/>
    </row>
    <row r="21" spans="2:23" ht="16.149999999999999" customHeight="1" x14ac:dyDescent="0.35">
      <c r="B21" s="292"/>
      <c r="C21" s="265"/>
      <c r="D21" s="265"/>
      <c r="E21" s="118"/>
      <c r="F21" s="118"/>
      <c r="G21" s="118"/>
      <c r="H21" s="118"/>
      <c r="I21" s="118"/>
      <c r="J21" s="118"/>
      <c r="K21" s="296"/>
      <c r="M21" s="123"/>
      <c r="N21" s="122"/>
      <c r="O21" s="122"/>
      <c r="P21" s="122"/>
      <c r="Q21" s="122"/>
      <c r="R21" s="122"/>
      <c r="S21" s="122"/>
      <c r="T21" s="122"/>
      <c r="U21" s="122"/>
      <c r="V21" s="122"/>
      <c r="W21" s="122"/>
    </row>
    <row r="22" spans="2:23" ht="16.149999999999999" customHeight="1" x14ac:dyDescent="0.35">
      <c r="B22" s="294"/>
      <c r="C22" s="295"/>
      <c r="D22" s="295"/>
      <c r="E22" s="295"/>
      <c r="F22" s="295"/>
      <c r="G22" s="295"/>
      <c r="H22" s="295"/>
      <c r="I22" s="295"/>
      <c r="J22" s="295"/>
      <c r="K22" s="297"/>
      <c r="M22" s="123"/>
      <c r="N22" s="123"/>
      <c r="O22" s="123"/>
      <c r="P22" s="123"/>
      <c r="Q22" s="123"/>
      <c r="R22" s="123"/>
      <c r="S22" s="123"/>
      <c r="T22" s="123"/>
      <c r="U22" s="123"/>
      <c r="V22" s="123"/>
      <c r="W22" s="123"/>
    </row>
    <row r="23" spans="2:23" ht="16.149999999999999" customHeight="1" x14ac:dyDescent="0.35">
      <c r="B23" s="291"/>
      <c r="C23" s="290" t="s">
        <v>18</v>
      </c>
      <c r="D23" s="118"/>
      <c r="E23" s="686"/>
      <c r="F23" s="687"/>
      <c r="G23" s="687"/>
      <c r="H23" s="687"/>
      <c r="I23" s="687"/>
      <c r="J23" s="688"/>
      <c r="K23" s="117"/>
      <c r="M23" s="681"/>
      <c r="N23" s="682"/>
      <c r="O23" s="682"/>
      <c r="P23" s="682"/>
      <c r="Q23" s="682"/>
      <c r="R23" s="682"/>
      <c r="S23" s="682"/>
      <c r="T23" s="682"/>
      <c r="U23" s="682"/>
      <c r="V23" s="682"/>
      <c r="W23" s="682"/>
    </row>
    <row r="24" spans="2:23" ht="16.149999999999999" customHeight="1" x14ac:dyDescent="0.35">
      <c r="B24" s="114"/>
      <c r="C24" s="118"/>
      <c r="D24" s="118"/>
      <c r="E24" s="119"/>
      <c r="F24" s="118"/>
      <c r="G24" s="118"/>
      <c r="H24" s="118"/>
      <c r="I24" s="118"/>
      <c r="J24" s="118"/>
      <c r="K24" s="117"/>
      <c r="M24" s="123"/>
      <c r="N24" s="123"/>
      <c r="O24" s="123"/>
      <c r="P24" s="123"/>
      <c r="Q24" s="123"/>
      <c r="R24" s="123"/>
      <c r="S24" s="123"/>
      <c r="T24" s="123"/>
      <c r="U24" s="123"/>
      <c r="V24" s="123"/>
      <c r="W24" s="123"/>
    </row>
    <row r="25" spans="2:23" ht="16.149999999999999" customHeight="1" x14ac:dyDescent="0.35">
      <c r="B25" s="114"/>
      <c r="C25" s="118"/>
      <c r="D25" s="118"/>
      <c r="E25" s="119"/>
      <c r="F25" s="118"/>
      <c r="G25" s="118"/>
      <c r="H25" s="118" t="str">
        <f>"500 merkkiä 
("&amp;TEXT(LEN(E26),"0")&amp;" käytetty)"</f>
        <v>500 merkkiä 
(0 käytetty)</v>
      </c>
      <c r="I25" s="118"/>
      <c r="J25" s="118"/>
      <c r="K25" s="117"/>
      <c r="M25" s="123"/>
      <c r="N25" s="123"/>
      <c r="O25" s="123"/>
      <c r="P25" s="123"/>
      <c r="Q25" s="123"/>
      <c r="R25" s="123"/>
      <c r="S25" s="123"/>
      <c r="T25" s="123"/>
      <c r="U25" s="123"/>
      <c r="V25" s="123"/>
      <c r="W25" s="123"/>
    </row>
    <row r="26" spans="2:23" ht="113.15" customHeight="1" x14ac:dyDescent="0.35">
      <c r="B26" s="114"/>
      <c r="C26" s="683" t="s">
        <v>19</v>
      </c>
      <c r="D26" s="684"/>
      <c r="E26" s="685"/>
      <c r="F26" s="685"/>
      <c r="G26" s="685"/>
      <c r="H26" s="685"/>
      <c r="I26" s="685"/>
      <c r="J26" s="685"/>
      <c r="K26" s="296"/>
      <c r="M26" s="681"/>
      <c r="N26" s="682"/>
      <c r="O26" s="682"/>
      <c r="P26" s="682"/>
      <c r="Q26" s="682"/>
      <c r="R26" s="682"/>
      <c r="S26" s="682"/>
      <c r="T26" s="682"/>
      <c r="U26" s="682"/>
      <c r="V26" s="682"/>
      <c r="W26" s="682"/>
    </row>
    <row r="27" spans="2:23" ht="16.149999999999999" customHeight="1" x14ac:dyDescent="0.35">
      <c r="B27" s="292"/>
      <c r="C27" s="265"/>
      <c r="D27" s="265"/>
      <c r="E27" s="118"/>
      <c r="F27" s="118"/>
      <c r="G27" s="118"/>
      <c r="H27" s="118"/>
      <c r="I27" s="118"/>
      <c r="J27" s="118"/>
      <c r="K27" s="296"/>
      <c r="M27" s="123"/>
      <c r="N27" s="122"/>
      <c r="O27" s="122"/>
      <c r="P27" s="122"/>
      <c r="Q27" s="122"/>
      <c r="R27" s="122"/>
      <c r="S27" s="122"/>
      <c r="T27" s="122"/>
      <c r="U27" s="122"/>
      <c r="V27" s="122"/>
      <c r="W27" s="122"/>
    </row>
    <row r="28" spans="2:23" ht="16.149999999999999" customHeight="1" x14ac:dyDescent="0.35">
      <c r="B28" s="294"/>
      <c r="C28" s="295"/>
      <c r="D28" s="295"/>
      <c r="E28" s="295"/>
      <c r="F28" s="295"/>
      <c r="G28" s="295"/>
      <c r="H28" s="295"/>
      <c r="I28" s="295"/>
      <c r="J28" s="295"/>
      <c r="K28" s="297"/>
      <c r="M28" s="123"/>
      <c r="N28" s="123"/>
      <c r="O28" s="123"/>
      <c r="P28" s="123"/>
      <c r="Q28" s="123"/>
      <c r="R28" s="123"/>
      <c r="S28" s="123"/>
      <c r="T28" s="123"/>
      <c r="U28" s="123"/>
      <c r="V28" s="123"/>
      <c r="W28" s="123"/>
    </row>
    <row r="29" spans="2:23" ht="20.25" customHeight="1" x14ac:dyDescent="0.35">
      <c r="B29" s="291"/>
      <c r="C29" s="290" t="s">
        <v>18</v>
      </c>
      <c r="D29" s="118"/>
      <c r="E29" s="686"/>
      <c r="F29" s="687"/>
      <c r="G29" s="687"/>
      <c r="H29" s="687"/>
      <c r="I29" s="687"/>
      <c r="J29" s="688"/>
      <c r="K29" s="117"/>
      <c r="M29" s="681"/>
      <c r="N29" s="682"/>
      <c r="O29" s="682"/>
      <c r="P29" s="682"/>
      <c r="Q29" s="682"/>
      <c r="R29" s="682"/>
      <c r="S29" s="682"/>
      <c r="T29" s="682"/>
      <c r="U29" s="682"/>
      <c r="V29" s="682"/>
      <c r="W29" s="682"/>
    </row>
    <row r="30" spans="2:23" ht="16.149999999999999" customHeight="1" x14ac:dyDescent="0.35">
      <c r="B30" s="114"/>
      <c r="C30" s="118"/>
      <c r="D30" s="118"/>
      <c r="E30" s="119"/>
      <c r="F30" s="118"/>
      <c r="G30" s="118"/>
      <c r="H30" s="118"/>
      <c r="I30" s="118"/>
      <c r="J30" s="118"/>
      <c r="K30" s="117"/>
      <c r="M30" s="123"/>
      <c r="N30" s="123"/>
      <c r="O30" s="123"/>
      <c r="P30" s="123"/>
      <c r="Q30" s="123"/>
      <c r="R30" s="123"/>
      <c r="S30" s="123"/>
      <c r="T30" s="123"/>
      <c r="U30" s="123"/>
      <c r="V30" s="123"/>
      <c r="W30" s="123"/>
    </row>
    <row r="31" spans="2:23" ht="16.149999999999999" customHeight="1" x14ac:dyDescent="0.35">
      <c r="B31" s="114"/>
      <c r="C31" s="118"/>
      <c r="D31" s="118"/>
      <c r="E31" s="119"/>
      <c r="F31" s="118"/>
      <c r="G31" s="118"/>
      <c r="H31" s="118" t="str">
        <f>"500 merkkiä ("&amp;TEXT(LEN(E32),"0")&amp;" käytetty)"</f>
        <v>500 merkkiä (0 käytetty)</v>
      </c>
      <c r="I31" s="118"/>
      <c r="J31" s="118"/>
      <c r="K31" s="117"/>
      <c r="M31" s="123"/>
      <c r="N31" s="123"/>
      <c r="O31" s="123"/>
      <c r="P31" s="123"/>
      <c r="Q31" s="123"/>
      <c r="R31" s="123"/>
      <c r="S31" s="123"/>
      <c r="T31" s="123"/>
      <c r="U31" s="123"/>
      <c r="V31" s="123"/>
      <c r="W31" s="123"/>
    </row>
    <row r="32" spans="2:23" ht="113.15" customHeight="1" x14ac:dyDescent="0.35">
      <c r="B32" s="114"/>
      <c r="C32" s="683" t="s">
        <v>19</v>
      </c>
      <c r="D32" s="684"/>
      <c r="E32" s="685"/>
      <c r="F32" s="685"/>
      <c r="G32" s="685"/>
      <c r="H32" s="685"/>
      <c r="I32" s="685"/>
      <c r="J32" s="685"/>
      <c r="K32" s="296"/>
      <c r="M32" s="681"/>
      <c r="N32" s="682"/>
      <c r="O32" s="682"/>
      <c r="P32" s="682"/>
      <c r="Q32" s="682"/>
      <c r="R32" s="682"/>
      <c r="S32" s="682"/>
      <c r="T32" s="682"/>
      <c r="U32" s="682"/>
      <c r="V32" s="682"/>
      <c r="W32" s="682"/>
    </row>
    <row r="33" spans="2:23" ht="16.149999999999999" customHeight="1" x14ac:dyDescent="0.35">
      <c r="B33" s="292"/>
      <c r="C33" s="265"/>
      <c r="D33" s="265"/>
      <c r="E33" s="118"/>
      <c r="F33" s="118"/>
      <c r="G33" s="118"/>
      <c r="H33" s="118"/>
      <c r="I33" s="118"/>
      <c r="J33" s="118"/>
      <c r="K33" s="296"/>
      <c r="M33" s="123"/>
      <c r="N33" s="122"/>
      <c r="O33" s="122"/>
      <c r="P33" s="122"/>
      <c r="Q33" s="122"/>
      <c r="R33" s="122"/>
      <c r="S33" s="122"/>
      <c r="T33" s="122"/>
      <c r="U33" s="122"/>
      <c r="V33" s="122"/>
      <c r="W33" s="122"/>
    </row>
    <row r="34" spans="2:23" ht="16.149999999999999" customHeight="1" x14ac:dyDescent="0.35">
      <c r="B34" s="294"/>
      <c r="C34" s="295"/>
      <c r="D34" s="295"/>
      <c r="E34" s="295"/>
      <c r="F34" s="295"/>
      <c r="G34" s="295"/>
      <c r="H34" s="295"/>
      <c r="I34" s="295"/>
      <c r="J34" s="295"/>
      <c r="K34" s="297"/>
      <c r="M34" s="123"/>
      <c r="N34" s="123"/>
      <c r="O34" s="123"/>
      <c r="P34" s="123"/>
      <c r="Q34" s="123"/>
      <c r="R34" s="123"/>
      <c r="S34" s="123"/>
      <c r="T34" s="123"/>
      <c r="U34" s="123"/>
      <c r="V34" s="123"/>
      <c r="W34" s="123"/>
    </row>
    <row r="35" spans="2:23" ht="16.5" customHeight="1" x14ac:dyDescent="0.35">
      <c r="B35" s="291"/>
      <c r="C35" s="290" t="s">
        <v>18</v>
      </c>
      <c r="D35" s="118"/>
      <c r="E35" s="686"/>
      <c r="F35" s="687"/>
      <c r="G35" s="687"/>
      <c r="H35" s="687"/>
      <c r="I35" s="687"/>
      <c r="J35" s="688"/>
      <c r="K35" s="117"/>
      <c r="M35" s="681"/>
      <c r="N35" s="682"/>
      <c r="O35" s="682"/>
      <c r="P35" s="682"/>
      <c r="Q35" s="682"/>
      <c r="R35" s="682"/>
      <c r="S35" s="682"/>
      <c r="T35" s="682"/>
      <c r="U35" s="682"/>
      <c r="V35" s="682"/>
      <c r="W35" s="682"/>
    </row>
    <row r="36" spans="2:23" ht="16.149999999999999" customHeight="1" x14ac:dyDescent="0.35">
      <c r="B36" s="114"/>
      <c r="C36" s="118"/>
      <c r="D36" s="118"/>
      <c r="E36" s="119"/>
      <c r="F36" s="118"/>
      <c r="G36" s="118"/>
      <c r="H36" s="118"/>
      <c r="I36" s="118"/>
      <c r="J36" s="118"/>
      <c r="K36" s="117"/>
      <c r="M36" s="123"/>
      <c r="N36" s="123"/>
      <c r="O36" s="123"/>
      <c r="P36" s="123"/>
      <c r="Q36" s="123"/>
      <c r="R36" s="123"/>
      <c r="S36" s="123"/>
      <c r="T36" s="123"/>
      <c r="U36" s="123"/>
      <c r="V36" s="123"/>
      <c r="W36" s="123"/>
    </row>
    <row r="37" spans="2:23" ht="16.149999999999999" customHeight="1" x14ac:dyDescent="0.35">
      <c r="B37" s="114"/>
      <c r="C37" s="118"/>
      <c r="D37" s="118"/>
      <c r="E37" s="119"/>
      <c r="F37" s="118"/>
      <c r="G37" s="118"/>
      <c r="H37" s="118" t="str">
        <f>"500 merkkiä ("&amp;TEXT(LEN(E38),"0")&amp;" käytetty)"</f>
        <v>500 merkkiä (0 käytetty)</v>
      </c>
      <c r="I37" s="118"/>
      <c r="J37" s="118"/>
      <c r="K37" s="117"/>
      <c r="M37" s="123"/>
      <c r="N37" s="123"/>
      <c r="O37" s="123"/>
      <c r="P37" s="123"/>
      <c r="Q37" s="123"/>
      <c r="R37" s="123"/>
      <c r="S37" s="123"/>
      <c r="T37" s="123"/>
      <c r="U37" s="123"/>
      <c r="V37" s="123"/>
      <c r="W37" s="123"/>
    </row>
    <row r="38" spans="2:23" ht="113.15" customHeight="1" x14ac:dyDescent="0.35">
      <c r="B38" s="114"/>
      <c r="C38" s="683" t="s">
        <v>19</v>
      </c>
      <c r="D38" s="684"/>
      <c r="E38" s="685"/>
      <c r="F38" s="685"/>
      <c r="G38" s="685"/>
      <c r="H38" s="685"/>
      <c r="I38" s="685"/>
      <c r="J38" s="685"/>
      <c r="K38" s="296"/>
      <c r="M38" s="681"/>
      <c r="N38" s="682"/>
      <c r="O38" s="682"/>
      <c r="P38" s="682"/>
      <c r="Q38" s="682"/>
      <c r="R38" s="682"/>
      <c r="S38" s="682"/>
      <c r="T38" s="682"/>
      <c r="U38" s="682"/>
      <c r="V38" s="682"/>
      <c r="W38" s="682"/>
    </row>
    <row r="39" spans="2:23" ht="16.149999999999999" customHeight="1" x14ac:dyDescent="0.35">
      <c r="B39" s="292"/>
      <c r="C39" s="265"/>
      <c r="D39" s="265"/>
      <c r="E39" s="118"/>
      <c r="F39" s="118"/>
      <c r="G39" s="118"/>
      <c r="H39" s="118"/>
      <c r="I39" s="118"/>
      <c r="J39" s="118"/>
      <c r="K39" s="296"/>
      <c r="M39" s="123"/>
      <c r="N39" s="122"/>
      <c r="O39" s="122"/>
      <c r="P39" s="122"/>
      <c r="Q39" s="122"/>
      <c r="R39" s="122"/>
      <c r="S39" s="122"/>
      <c r="T39" s="122"/>
      <c r="U39" s="122"/>
      <c r="V39" s="122"/>
      <c r="W39" s="122"/>
    </row>
    <row r="40" spans="2:23" ht="16.149999999999999" customHeight="1" x14ac:dyDescent="0.35">
      <c r="B40" s="294"/>
      <c r="C40" s="295"/>
      <c r="D40" s="295"/>
      <c r="E40" s="295"/>
      <c r="F40" s="295"/>
      <c r="G40" s="295"/>
      <c r="H40" s="295"/>
      <c r="I40" s="295"/>
      <c r="J40" s="295"/>
      <c r="K40" s="297"/>
      <c r="M40" s="123"/>
      <c r="N40" s="123"/>
      <c r="O40" s="123"/>
      <c r="P40" s="123"/>
      <c r="Q40" s="123"/>
      <c r="R40" s="123"/>
      <c r="S40" s="123"/>
      <c r="T40" s="123"/>
      <c r="U40" s="123"/>
      <c r="V40" s="123"/>
      <c r="W40" s="123"/>
    </row>
    <row r="41" spans="2:23" ht="20.25" customHeight="1" x14ac:dyDescent="0.35">
      <c r="B41" s="291"/>
      <c r="C41" s="290" t="s">
        <v>18</v>
      </c>
      <c r="D41" s="118"/>
      <c r="E41" s="686"/>
      <c r="F41" s="687"/>
      <c r="G41" s="687"/>
      <c r="H41" s="687"/>
      <c r="I41" s="687"/>
      <c r="J41" s="688"/>
      <c r="K41" s="117"/>
      <c r="M41" s="681"/>
      <c r="N41" s="682"/>
      <c r="O41" s="682"/>
      <c r="P41" s="682"/>
      <c r="Q41" s="682"/>
      <c r="R41" s="682"/>
      <c r="S41" s="682"/>
      <c r="T41" s="682"/>
      <c r="U41" s="682"/>
      <c r="V41" s="682"/>
      <c r="W41" s="682"/>
    </row>
    <row r="42" spans="2:23" ht="16.149999999999999" customHeight="1" x14ac:dyDescent="0.35">
      <c r="B42" s="114"/>
      <c r="C42" s="118"/>
      <c r="D42" s="118"/>
      <c r="E42" s="119"/>
      <c r="F42" s="118"/>
      <c r="G42" s="118"/>
      <c r="H42" s="118"/>
      <c r="I42" s="118"/>
      <c r="J42" s="118"/>
      <c r="K42" s="117"/>
      <c r="M42" s="123"/>
      <c r="N42" s="123"/>
      <c r="O42" s="123"/>
      <c r="P42" s="123"/>
      <c r="Q42" s="123"/>
      <c r="R42" s="123"/>
      <c r="S42" s="123"/>
      <c r="T42" s="123"/>
      <c r="U42" s="123"/>
      <c r="V42" s="123"/>
      <c r="W42" s="123"/>
    </row>
    <row r="43" spans="2:23" ht="16.149999999999999" customHeight="1" x14ac:dyDescent="0.35">
      <c r="B43" s="114"/>
      <c r="C43" s="118"/>
      <c r="D43" s="118"/>
      <c r="E43" s="119"/>
      <c r="F43" s="118"/>
      <c r="G43" s="118"/>
      <c r="H43" s="118" t="str">
        <f>"500 merkkiä ("&amp;TEXT(LEN(E44),"0")&amp;" käytetty)"</f>
        <v>500 merkkiä (0 käytetty)</v>
      </c>
      <c r="I43" s="118"/>
      <c r="J43" s="118"/>
      <c r="K43" s="117"/>
      <c r="M43" s="123"/>
      <c r="N43" s="123"/>
      <c r="O43" s="123"/>
      <c r="P43" s="123"/>
      <c r="Q43" s="123"/>
      <c r="R43" s="123"/>
      <c r="S43" s="123"/>
      <c r="T43" s="123"/>
      <c r="U43" s="123"/>
      <c r="V43" s="123"/>
      <c r="W43" s="123"/>
    </row>
    <row r="44" spans="2:23" ht="113.15" customHeight="1" x14ac:dyDescent="0.35">
      <c r="B44" s="114"/>
      <c r="C44" s="683" t="s">
        <v>19</v>
      </c>
      <c r="D44" s="684"/>
      <c r="E44" s="685"/>
      <c r="F44" s="685"/>
      <c r="G44" s="685"/>
      <c r="H44" s="685"/>
      <c r="I44" s="685"/>
      <c r="J44" s="685"/>
      <c r="K44" s="296"/>
      <c r="M44" s="681"/>
      <c r="N44" s="682"/>
      <c r="O44" s="682"/>
      <c r="P44" s="682"/>
      <c r="Q44" s="682"/>
      <c r="R44" s="682"/>
      <c r="S44" s="682"/>
      <c r="T44" s="682"/>
      <c r="U44" s="682"/>
      <c r="V44" s="682"/>
      <c r="W44" s="682"/>
    </row>
    <row r="45" spans="2:23" ht="16.149999999999999" customHeight="1" x14ac:dyDescent="0.35">
      <c r="B45" s="292"/>
      <c r="C45" s="265"/>
      <c r="D45" s="265"/>
      <c r="E45" s="118"/>
      <c r="F45" s="118"/>
      <c r="G45" s="118"/>
      <c r="H45" s="118"/>
      <c r="I45" s="118"/>
      <c r="J45" s="118"/>
      <c r="K45" s="296"/>
      <c r="M45" s="123"/>
      <c r="N45" s="122"/>
      <c r="O45" s="122"/>
      <c r="P45" s="122"/>
      <c r="Q45" s="122"/>
      <c r="R45" s="122"/>
      <c r="S45" s="122"/>
      <c r="T45" s="122"/>
      <c r="U45" s="122"/>
      <c r="V45" s="122"/>
      <c r="W45" s="122"/>
    </row>
    <row r="46" spans="2:23" ht="16.149999999999999" customHeight="1" x14ac:dyDescent="0.35">
      <c r="B46" s="294"/>
      <c r="C46" s="295"/>
      <c r="D46" s="295"/>
      <c r="E46" s="295"/>
      <c r="F46" s="295"/>
      <c r="G46" s="295"/>
      <c r="H46" s="295"/>
      <c r="I46" s="295"/>
      <c r="J46" s="295"/>
      <c r="K46" s="297"/>
      <c r="M46" s="123"/>
      <c r="N46" s="123"/>
      <c r="O46" s="123"/>
      <c r="P46" s="123"/>
      <c r="Q46" s="123"/>
      <c r="R46" s="123"/>
      <c r="S46" s="123"/>
      <c r="T46" s="123"/>
      <c r="U46" s="123"/>
      <c r="V46" s="123"/>
      <c r="W46" s="123"/>
    </row>
    <row r="47" spans="2:23" ht="16.149999999999999" customHeight="1" x14ac:dyDescent="0.35">
      <c r="B47" s="291"/>
      <c r="C47" s="290" t="s">
        <v>18</v>
      </c>
      <c r="D47" s="118"/>
      <c r="E47" s="686"/>
      <c r="F47" s="687"/>
      <c r="G47" s="687"/>
      <c r="H47" s="687"/>
      <c r="I47" s="687"/>
      <c r="J47" s="688"/>
      <c r="K47" s="117"/>
      <c r="M47" s="681"/>
      <c r="N47" s="682"/>
      <c r="O47" s="682"/>
      <c r="P47" s="682"/>
      <c r="Q47" s="682"/>
      <c r="R47" s="682"/>
      <c r="S47" s="682"/>
      <c r="T47" s="682"/>
      <c r="U47" s="682"/>
      <c r="V47" s="682"/>
      <c r="W47" s="682"/>
    </row>
    <row r="48" spans="2:23" ht="16.149999999999999" customHeight="1" x14ac:dyDescent="0.35">
      <c r="B48" s="114"/>
      <c r="C48" s="118"/>
      <c r="D48" s="118"/>
      <c r="E48" s="119"/>
      <c r="F48" s="118"/>
      <c r="G48" s="118"/>
      <c r="H48" s="118"/>
      <c r="I48" s="118"/>
      <c r="J48" s="118"/>
      <c r="K48" s="117"/>
      <c r="M48" s="123"/>
      <c r="N48" s="123"/>
      <c r="O48" s="123"/>
      <c r="P48" s="123"/>
      <c r="Q48" s="123"/>
      <c r="R48" s="123"/>
      <c r="S48" s="123"/>
      <c r="T48" s="123"/>
      <c r="U48" s="123"/>
      <c r="V48" s="123"/>
      <c r="W48" s="123"/>
    </row>
    <row r="49" spans="2:23" ht="16.149999999999999" customHeight="1" x14ac:dyDescent="0.35">
      <c r="B49" s="114"/>
      <c r="C49" s="118"/>
      <c r="D49" s="118"/>
      <c r="E49" s="119"/>
      <c r="F49" s="118"/>
      <c r="G49" s="118"/>
      <c r="H49" s="118" t="str">
        <f>"500 merkkiä ("&amp;TEXT(LEN(E50),"0")&amp;" käytetty)"</f>
        <v>500 merkkiä (0 käytetty)</v>
      </c>
      <c r="I49" s="118"/>
      <c r="J49" s="118"/>
      <c r="K49" s="117"/>
      <c r="M49" s="123"/>
      <c r="N49" s="123"/>
      <c r="O49" s="123"/>
      <c r="P49" s="123"/>
      <c r="Q49" s="123"/>
      <c r="R49" s="123"/>
      <c r="S49" s="123"/>
      <c r="T49" s="123"/>
      <c r="U49" s="123"/>
      <c r="V49" s="123"/>
      <c r="W49" s="123"/>
    </row>
    <row r="50" spans="2:23" ht="113.15" customHeight="1" x14ac:dyDescent="0.35">
      <c r="B50" s="114"/>
      <c r="C50" s="683" t="s">
        <v>19</v>
      </c>
      <c r="D50" s="684"/>
      <c r="E50" s="685"/>
      <c r="F50" s="685"/>
      <c r="G50" s="685"/>
      <c r="H50" s="685"/>
      <c r="I50" s="685"/>
      <c r="J50" s="685"/>
      <c r="K50" s="296"/>
      <c r="M50" s="681"/>
      <c r="N50" s="682"/>
      <c r="O50" s="682"/>
      <c r="P50" s="682"/>
      <c r="Q50" s="682"/>
      <c r="R50" s="682"/>
      <c r="S50" s="682"/>
      <c r="T50" s="682"/>
      <c r="U50" s="682"/>
      <c r="V50" s="682"/>
      <c r="W50" s="682"/>
    </row>
    <row r="51" spans="2:23" ht="16.149999999999999" customHeight="1" x14ac:dyDescent="0.35">
      <c r="B51" s="292"/>
      <c r="C51" s="265"/>
      <c r="D51" s="265"/>
      <c r="E51" s="118"/>
      <c r="F51" s="118"/>
      <c r="G51" s="118"/>
      <c r="H51" s="118"/>
      <c r="I51" s="118"/>
      <c r="J51" s="118"/>
      <c r="K51" s="296"/>
      <c r="M51" s="123"/>
      <c r="N51" s="122"/>
      <c r="O51" s="122"/>
      <c r="P51" s="122"/>
      <c r="Q51" s="122"/>
      <c r="R51" s="122"/>
      <c r="S51" s="122"/>
      <c r="T51" s="122"/>
      <c r="U51" s="122"/>
      <c r="V51" s="122"/>
      <c r="W51" s="122"/>
    </row>
    <row r="52" spans="2:23" ht="16.149999999999999" customHeight="1" x14ac:dyDescent="0.35">
      <c r="B52" s="294"/>
      <c r="C52" s="295"/>
      <c r="D52" s="295"/>
      <c r="E52" s="295"/>
      <c r="F52" s="295"/>
      <c r="G52" s="295"/>
      <c r="H52" s="295"/>
      <c r="I52" s="295"/>
      <c r="J52" s="295"/>
      <c r="K52" s="297"/>
      <c r="M52" s="123"/>
      <c r="N52" s="123"/>
      <c r="O52" s="123"/>
      <c r="P52" s="123"/>
      <c r="Q52" s="123"/>
      <c r="R52" s="123"/>
      <c r="S52" s="123"/>
      <c r="T52" s="123"/>
      <c r="U52" s="123"/>
      <c r="V52" s="123"/>
      <c r="W52" s="123"/>
    </row>
    <row r="53" spans="2:23" ht="21.75" customHeight="1" x14ac:dyDescent="0.35">
      <c r="B53" s="291"/>
      <c r="C53" s="290" t="s">
        <v>18</v>
      </c>
      <c r="D53" s="118"/>
      <c r="E53" s="686"/>
      <c r="F53" s="687"/>
      <c r="G53" s="687"/>
      <c r="H53" s="687"/>
      <c r="I53" s="687"/>
      <c r="J53" s="688"/>
      <c r="K53" s="117"/>
      <c r="M53" s="681"/>
      <c r="N53" s="682"/>
      <c r="O53" s="682"/>
      <c r="P53" s="682"/>
      <c r="Q53" s="682"/>
      <c r="R53" s="682"/>
      <c r="S53" s="682"/>
      <c r="T53" s="682"/>
      <c r="U53" s="682"/>
      <c r="V53" s="682"/>
      <c r="W53" s="682"/>
    </row>
    <row r="54" spans="2:23" ht="16.149999999999999" customHeight="1" x14ac:dyDescent="0.35">
      <c r="B54" s="114"/>
      <c r="C54" s="118"/>
      <c r="D54" s="118"/>
      <c r="E54" s="119"/>
      <c r="F54" s="118"/>
      <c r="G54" s="118"/>
      <c r="H54" s="118"/>
      <c r="I54" s="118"/>
      <c r="J54" s="118"/>
      <c r="K54" s="117"/>
      <c r="M54" s="123"/>
      <c r="N54" s="123"/>
      <c r="O54" s="123"/>
      <c r="P54" s="123"/>
      <c r="Q54" s="123"/>
      <c r="R54" s="123"/>
      <c r="S54" s="123"/>
      <c r="T54" s="123"/>
      <c r="U54" s="123"/>
      <c r="V54" s="123"/>
      <c r="W54" s="123"/>
    </row>
    <row r="55" spans="2:23" ht="16.149999999999999" customHeight="1" x14ac:dyDescent="0.35">
      <c r="B55" s="114"/>
      <c r="C55" s="118"/>
      <c r="D55" s="118"/>
      <c r="E55" s="119"/>
      <c r="F55" s="118"/>
      <c r="G55" s="118"/>
      <c r="H55" s="118" t="str">
        <f>"500 merkkiä ("&amp;TEXT(LEN(E56),"0")&amp;" käytetty)"</f>
        <v>500 merkkiä (0 käytetty)</v>
      </c>
      <c r="I55" s="118"/>
      <c r="J55" s="118"/>
      <c r="K55" s="117"/>
      <c r="M55" s="123"/>
      <c r="N55" s="123"/>
      <c r="O55" s="123"/>
      <c r="P55" s="123"/>
      <c r="Q55" s="123"/>
      <c r="R55" s="123"/>
      <c r="S55" s="123"/>
      <c r="T55" s="123"/>
      <c r="U55" s="123"/>
      <c r="V55" s="123"/>
      <c r="W55" s="123"/>
    </row>
    <row r="56" spans="2:23" ht="113.15" customHeight="1" x14ac:dyDescent="0.35">
      <c r="B56" s="114"/>
      <c r="C56" s="683" t="s">
        <v>19</v>
      </c>
      <c r="D56" s="684"/>
      <c r="E56" s="685"/>
      <c r="F56" s="685"/>
      <c r="G56" s="685"/>
      <c r="H56" s="685"/>
      <c r="I56" s="685"/>
      <c r="J56" s="685"/>
      <c r="K56" s="296"/>
      <c r="M56" s="681"/>
      <c r="N56" s="682"/>
      <c r="O56" s="682"/>
      <c r="P56" s="682"/>
      <c r="Q56" s="682"/>
      <c r="R56" s="682"/>
      <c r="S56" s="682"/>
      <c r="T56" s="682"/>
      <c r="U56" s="682"/>
      <c r="V56" s="682"/>
      <c r="W56" s="682"/>
    </row>
    <row r="57" spans="2:23" ht="16.149999999999999" customHeight="1" x14ac:dyDescent="0.35">
      <c r="B57" s="292"/>
      <c r="C57" s="265"/>
      <c r="D57" s="265"/>
      <c r="E57" s="118"/>
      <c r="F57" s="118"/>
      <c r="G57" s="118"/>
      <c r="H57" s="118"/>
      <c r="I57" s="118"/>
      <c r="J57" s="118"/>
      <c r="K57" s="296"/>
      <c r="M57" s="122"/>
      <c r="N57" s="124"/>
      <c r="O57" s="124"/>
      <c r="P57" s="124"/>
      <c r="Q57" s="124"/>
      <c r="R57" s="124"/>
      <c r="S57" s="124"/>
      <c r="T57" s="124"/>
      <c r="U57" s="124"/>
      <c r="V57" s="124"/>
      <c r="W57" s="124"/>
    </row>
    <row r="58" spans="2:23" ht="16.149999999999999" customHeight="1" x14ac:dyDescent="0.35">
      <c r="B58" s="294"/>
      <c r="C58" s="295"/>
      <c r="D58" s="295"/>
      <c r="E58" s="295"/>
      <c r="F58" s="295"/>
      <c r="G58" s="295"/>
      <c r="H58" s="295"/>
      <c r="I58" s="295"/>
      <c r="J58" s="295"/>
      <c r="K58" s="297"/>
      <c r="M58" s="123"/>
      <c r="N58" s="122"/>
      <c r="O58" s="122"/>
      <c r="P58" s="122"/>
      <c r="Q58" s="122"/>
      <c r="R58" s="122"/>
      <c r="S58" s="122"/>
      <c r="T58" s="122"/>
      <c r="U58" s="122"/>
      <c r="V58" s="122"/>
      <c r="W58" s="122"/>
    </row>
    <row r="59" spans="2:23" ht="20.25" customHeight="1" x14ac:dyDescent="0.35">
      <c r="B59" s="291"/>
      <c r="C59" s="290" t="s">
        <v>18</v>
      </c>
      <c r="D59" s="118"/>
      <c r="E59" s="686"/>
      <c r="F59" s="687"/>
      <c r="G59" s="687"/>
      <c r="H59" s="687"/>
      <c r="I59" s="687"/>
      <c r="J59" s="688"/>
      <c r="K59" s="117"/>
      <c r="M59" s="681"/>
      <c r="N59" s="682"/>
      <c r="O59" s="682"/>
      <c r="P59" s="682"/>
      <c r="Q59" s="682"/>
      <c r="R59" s="682"/>
      <c r="S59" s="682"/>
      <c r="T59" s="682"/>
      <c r="U59" s="682"/>
      <c r="V59" s="682"/>
      <c r="W59" s="682"/>
    </row>
    <row r="60" spans="2:23" ht="16.149999999999999" customHeight="1" x14ac:dyDescent="0.35">
      <c r="B60" s="114"/>
      <c r="C60" s="118"/>
      <c r="D60" s="118"/>
      <c r="E60" s="119"/>
      <c r="F60" s="118"/>
      <c r="G60" s="118"/>
      <c r="H60" s="118"/>
      <c r="I60" s="118"/>
      <c r="J60" s="118"/>
      <c r="K60" s="117"/>
      <c r="M60" s="123"/>
      <c r="N60" s="123"/>
      <c r="O60" s="123"/>
      <c r="P60" s="123"/>
      <c r="Q60" s="123"/>
      <c r="R60" s="123"/>
      <c r="S60" s="123"/>
      <c r="T60" s="123"/>
      <c r="U60" s="123"/>
      <c r="V60" s="123"/>
      <c r="W60" s="123"/>
    </row>
    <row r="61" spans="2:23" ht="16.149999999999999" customHeight="1" x14ac:dyDescent="0.35">
      <c r="B61" s="114"/>
      <c r="C61" s="118"/>
      <c r="D61" s="118"/>
      <c r="E61" s="119"/>
      <c r="F61" s="118"/>
      <c r="G61" s="118"/>
      <c r="H61" s="118" t="str">
        <f>"500 merkkiä ("&amp;TEXT(LEN(E62),"0")&amp;" käytetty)"</f>
        <v>500 merkkiä (0 käytetty)</v>
      </c>
      <c r="I61" s="118"/>
      <c r="J61" s="118"/>
      <c r="K61" s="117"/>
      <c r="M61" s="123"/>
      <c r="N61" s="123"/>
      <c r="O61" s="123"/>
      <c r="P61" s="123"/>
      <c r="Q61" s="123"/>
      <c r="R61" s="123"/>
      <c r="S61" s="123"/>
      <c r="T61" s="123"/>
      <c r="U61" s="123"/>
      <c r="V61" s="123"/>
      <c r="W61" s="123"/>
    </row>
    <row r="62" spans="2:23" ht="113.15" customHeight="1" x14ac:dyDescent="0.35">
      <c r="B62" s="114"/>
      <c r="C62" s="683" t="s">
        <v>19</v>
      </c>
      <c r="D62" s="684"/>
      <c r="E62" s="685"/>
      <c r="F62" s="685"/>
      <c r="G62" s="685"/>
      <c r="H62" s="685"/>
      <c r="I62" s="685"/>
      <c r="J62" s="685"/>
      <c r="K62" s="296"/>
      <c r="M62" s="681"/>
      <c r="N62" s="682"/>
      <c r="O62" s="682"/>
      <c r="P62" s="682"/>
      <c r="Q62" s="682"/>
      <c r="R62" s="682"/>
      <c r="S62" s="682"/>
      <c r="T62" s="682"/>
      <c r="U62" s="682"/>
      <c r="V62" s="682"/>
      <c r="W62" s="682"/>
    </row>
    <row r="63" spans="2:23" ht="16.149999999999999" customHeight="1" x14ac:dyDescent="0.35">
      <c r="B63" s="292"/>
      <c r="C63" s="265"/>
      <c r="D63" s="265"/>
      <c r="E63" s="118"/>
      <c r="F63" s="118"/>
      <c r="G63" s="118"/>
      <c r="H63" s="118"/>
      <c r="I63" s="118"/>
      <c r="J63" s="118"/>
      <c r="K63" s="296"/>
      <c r="M63" s="123"/>
      <c r="N63" s="122"/>
      <c r="O63" s="122"/>
      <c r="P63" s="122"/>
      <c r="Q63" s="122"/>
      <c r="R63" s="122"/>
      <c r="S63" s="122"/>
      <c r="T63" s="122"/>
      <c r="U63" s="122"/>
      <c r="V63" s="122"/>
      <c r="W63" s="122"/>
    </row>
    <row r="64" spans="2:23" ht="16.149999999999999" customHeight="1" x14ac:dyDescent="0.35">
      <c r="B64" s="294"/>
      <c r="C64" s="295"/>
      <c r="D64" s="295"/>
      <c r="E64" s="295"/>
      <c r="F64" s="295"/>
      <c r="G64" s="295"/>
      <c r="H64" s="295"/>
      <c r="I64" s="295"/>
      <c r="J64" s="295"/>
      <c r="K64" s="297"/>
      <c r="M64" s="123"/>
      <c r="N64" s="123"/>
      <c r="O64" s="123"/>
      <c r="P64" s="123"/>
      <c r="Q64" s="123"/>
      <c r="R64" s="123"/>
      <c r="S64" s="123"/>
      <c r="T64" s="123"/>
      <c r="U64" s="123"/>
      <c r="V64" s="123"/>
      <c r="W64" s="123"/>
    </row>
    <row r="65" spans="2:23" ht="16.149999999999999" customHeight="1" x14ac:dyDescent="0.35">
      <c r="B65" s="291"/>
      <c r="C65" s="290" t="s">
        <v>18</v>
      </c>
      <c r="D65" s="118"/>
      <c r="E65" s="686"/>
      <c r="F65" s="687"/>
      <c r="G65" s="687"/>
      <c r="H65" s="687"/>
      <c r="I65" s="687"/>
      <c r="J65" s="688"/>
      <c r="K65" s="117"/>
      <c r="M65" s="681"/>
      <c r="N65" s="682"/>
      <c r="O65" s="682"/>
      <c r="P65" s="682"/>
      <c r="Q65" s="682"/>
      <c r="R65" s="682"/>
      <c r="S65" s="682"/>
      <c r="T65" s="682"/>
      <c r="U65" s="682"/>
      <c r="V65" s="682"/>
      <c r="W65" s="682"/>
    </row>
    <row r="66" spans="2:23" ht="16.149999999999999" customHeight="1" x14ac:dyDescent="0.35">
      <c r="B66" s="114"/>
      <c r="C66" s="118"/>
      <c r="D66" s="118"/>
      <c r="E66" s="119"/>
      <c r="F66" s="118"/>
      <c r="G66" s="118"/>
      <c r="H66" s="118"/>
      <c r="I66" s="118"/>
      <c r="J66" s="118"/>
      <c r="K66" s="117"/>
      <c r="M66" s="123"/>
      <c r="N66" s="123"/>
      <c r="O66" s="123"/>
      <c r="P66" s="123"/>
      <c r="Q66" s="123"/>
      <c r="R66" s="123"/>
      <c r="S66" s="123"/>
      <c r="T66" s="123"/>
      <c r="U66" s="123"/>
      <c r="V66" s="123"/>
      <c r="W66" s="123"/>
    </row>
    <row r="67" spans="2:23" ht="16.149999999999999" customHeight="1" x14ac:dyDescent="0.35">
      <c r="B67" s="114"/>
      <c r="C67" s="118"/>
      <c r="D67" s="118"/>
      <c r="E67" s="119"/>
      <c r="F67" s="118"/>
      <c r="G67" s="118"/>
      <c r="H67" s="118" t="str">
        <f>"500 merkkiä ("&amp;TEXT(LEN(E68),"0")&amp;" käytetty)"</f>
        <v>500 merkkiä (0 käytetty)</v>
      </c>
      <c r="I67" s="118"/>
      <c r="J67" s="118"/>
      <c r="K67" s="117"/>
      <c r="M67" s="123"/>
      <c r="N67" s="123"/>
      <c r="O67" s="123"/>
      <c r="P67" s="123"/>
      <c r="Q67" s="123"/>
      <c r="R67" s="123"/>
      <c r="S67" s="123"/>
      <c r="T67" s="123"/>
      <c r="U67" s="123"/>
      <c r="V67" s="123"/>
      <c r="W67" s="123"/>
    </row>
    <row r="68" spans="2:23" ht="113.15" customHeight="1" x14ac:dyDescent="0.35">
      <c r="B68" s="114"/>
      <c r="C68" s="683" t="s">
        <v>19</v>
      </c>
      <c r="D68" s="684"/>
      <c r="E68" s="685"/>
      <c r="F68" s="685"/>
      <c r="G68" s="685"/>
      <c r="H68" s="685"/>
      <c r="I68" s="685"/>
      <c r="J68" s="685"/>
      <c r="K68" s="296"/>
      <c r="M68" s="681"/>
      <c r="N68" s="682"/>
      <c r="O68" s="682"/>
      <c r="P68" s="682"/>
      <c r="Q68" s="682"/>
      <c r="R68" s="682"/>
      <c r="S68" s="682"/>
      <c r="T68" s="682"/>
      <c r="U68" s="682"/>
      <c r="V68" s="682"/>
      <c r="W68" s="682"/>
    </row>
    <row r="69" spans="2:23" ht="16.149999999999999" customHeight="1" x14ac:dyDescent="0.35">
      <c r="B69" s="292"/>
      <c r="C69" s="265"/>
      <c r="D69" s="265"/>
      <c r="E69" s="118"/>
      <c r="F69" s="118"/>
      <c r="G69" s="118"/>
      <c r="H69" s="118"/>
      <c r="I69" s="118"/>
      <c r="J69" s="118"/>
      <c r="K69" s="296"/>
      <c r="M69" s="123"/>
      <c r="N69" s="122"/>
      <c r="O69" s="122"/>
      <c r="P69" s="122"/>
      <c r="Q69" s="122"/>
      <c r="R69" s="122"/>
      <c r="S69" s="122"/>
      <c r="T69" s="122"/>
      <c r="U69" s="122"/>
      <c r="V69" s="122"/>
      <c r="W69" s="122"/>
    </row>
    <row r="70" spans="2:23" ht="16.149999999999999" customHeight="1" x14ac:dyDescent="0.35">
      <c r="B70" s="294"/>
      <c r="C70" s="295"/>
      <c r="D70" s="295"/>
      <c r="E70" s="295"/>
      <c r="F70" s="295"/>
      <c r="G70" s="295"/>
      <c r="H70" s="295"/>
      <c r="I70" s="295"/>
      <c r="J70" s="295"/>
      <c r="K70" s="297"/>
      <c r="M70" s="123"/>
      <c r="N70" s="123"/>
      <c r="O70" s="123"/>
      <c r="P70" s="123"/>
      <c r="Q70" s="123"/>
      <c r="R70" s="123"/>
      <c r="S70" s="123"/>
      <c r="T70" s="123"/>
      <c r="U70" s="123"/>
      <c r="V70" s="123"/>
      <c r="W70" s="123"/>
    </row>
    <row r="71" spans="2:23" ht="16.149999999999999" customHeight="1" x14ac:dyDescent="0.35">
      <c r="B71" s="291"/>
      <c r="C71" s="290" t="s">
        <v>18</v>
      </c>
      <c r="D71" s="118"/>
      <c r="E71" s="686"/>
      <c r="F71" s="687"/>
      <c r="G71" s="687"/>
      <c r="H71" s="687"/>
      <c r="I71" s="687"/>
      <c r="J71" s="688"/>
      <c r="K71" s="117"/>
      <c r="M71" s="681"/>
      <c r="N71" s="682"/>
      <c r="O71" s="682"/>
      <c r="P71" s="682"/>
      <c r="Q71" s="682"/>
      <c r="R71" s="682"/>
      <c r="S71" s="682"/>
      <c r="T71" s="682"/>
      <c r="U71" s="682"/>
      <c r="V71" s="682"/>
      <c r="W71" s="682"/>
    </row>
    <row r="72" spans="2:23" ht="16.149999999999999" customHeight="1" x14ac:dyDescent="0.35">
      <c r="B72" s="114"/>
      <c r="C72" s="118"/>
      <c r="D72" s="118"/>
      <c r="E72" s="119"/>
      <c r="F72" s="118"/>
      <c r="G72" s="118"/>
      <c r="H72" s="118"/>
      <c r="I72" s="118"/>
      <c r="J72" s="118"/>
      <c r="K72" s="117"/>
      <c r="M72" s="123"/>
      <c r="N72" s="123"/>
      <c r="O72" s="123"/>
      <c r="P72" s="123"/>
      <c r="Q72" s="123"/>
      <c r="R72" s="123"/>
      <c r="S72" s="123"/>
      <c r="T72" s="123"/>
      <c r="U72" s="123"/>
      <c r="V72" s="123"/>
      <c r="W72" s="123"/>
    </row>
    <row r="73" spans="2:23" ht="16.149999999999999" customHeight="1" x14ac:dyDescent="0.35">
      <c r="B73" s="114"/>
      <c r="C73" s="118"/>
      <c r="D73" s="118"/>
      <c r="E73" s="119"/>
      <c r="F73" s="118"/>
      <c r="G73" s="118"/>
      <c r="H73" s="118" t="str">
        <f>"500 merkkiä ("&amp;TEXT(LEN(E74),"0")&amp;" käytetty)"</f>
        <v>500 merkkiä (0 käytetty)</v>
      </c>
      <c r="I73" s="118"/>
      <c r="J73" s="118"/>
      <c r="K73" s="117"/>
      <c r="M73" s="123"/>
      <c r="N73" s="123"/>
      <c r="O73" s="123"/>
      <c r="P73" s="123"/>
      <c r="Q73" s="123"/>
      <c r="R73" s="123"/>
      <c r="S73" s="123"/>
      <c r="T73" s="123"/>
      <c r="U73" s="123"/>
      <c r="V73" s="123"/>
      <c r="W73" s="123"/>
    </row>
    <row r="74" spans="2:23" ht="113.15" customHeight="1" x14ac:dyDescent="0.35">
      <c r="B74" s="114"/>
      <c r="C74" s="683" t="s">
        <v>19</v>
      </c>
      <c r="D74" s="684"/>
      <c r="E74" s="685"/>
      <c r="F74" s="685"/>
      <c r="G74" s="685"/>
      <c r="H74" s="685"/>
      <c r="I74" s="685"/>
      <c r="J74" s="685"/>
      <c r="K74" s="296"/>
      <c r="M74" s="681"/>
      <c r="N74" s="682"/>
      <c r="O74" s="682"/>
      <c r="P74" s="682"/>
      <c r="Q74" s="682"/>
      <c r="R74" s="682"/>
      <c r="S74" s="682"/>
      <c r="T74" s="682"/>
      <c r="U74" s="682"/>
      <c r="V74" s="682"/>
      <c r="W74" s="682"/>
    </row>
    <row r="75" spans="2:23" ht="16.149999999999999" customHeight="1" x14ac:dyDescent="0.35">
      <c r="B75" s="293"/>
      <c r="C75" s="125"/>
      <c r="D75" s="125"/>
      <c r="E75" s="125"/>
      <c r="F75" s="125"/>
      <c r="G75" s="125"/>
      <c r="H75" s="125"/>
      <c r="I75" s="125"/>
      <c r="J75" s="125"/>
      <c r="K75" s="298"/>
    </row>
  </sheetData>
  <sheetProtection sheet="1" selectLockedCells="1"/>
  <customSheetViews>
    <customSheetView guid="{4B7031FE-A209-4425-A537-9C5805C2F335}" topLeftCell="A28">
      <selection activeCell="C57" sqref="C57:H61"/>
      <pageMargins left="0.75" right="0.75" top="1" bottom="1" header="0.4921259845" footer="0.4921259845"/>
      <headerFooter alignWithMargins="0"/>
    </customSheetView>
  </customSheetViews>
  <mergeCells count="61">
    <mergeCell ref="M8:Q8"/>
    <mergeCell ref="M62:W62"/>
    <mergeCell ref="C32:D32"/>
    <mergeCell ref="E71:J71"/>
    <mergeCell ref="M71:W71"/>
    <mergeCell ref="E59:J59"/>
    <mergeCell ref="M59:W59"/>
    <mergeCell ref="C62:D62"/>
    <mergeCell ref="E62:J62"/>
    <mergeCell ref="C8:D8"/>
    <mergeCell ref="E11:J11"/>
    <mergeCell ref="C14:D14"/>
    <mergeCell ref="E17:J17"/>
    <mergeCell ref="E20:J20"/>
    <mergeCell ref="C20:D20"/>
    <mergeCell ref="C26:D26"/>
    <mergeCell ref="C74:D74"/>
    <mergeCell ref="E74:J74"/>
    <mergeCell ref="M74:W74"/>
    <mergeCell ref="E65:J65"/>
    <mergeCell ref="M65:W65"/>
    <mergeCell ref="C68:D68"/>
    <mergeCell ref="E68:J68"/>
    <mergeCell ref="M68:W68"/>
    <mergeCell ref="M2:O2"/>
    <mergeCell ref="E32:J32"/>
    <mergeCell ref="E41:J41"/>
    <mergeCell ref="E5:J5"/>
    <mergeCell ref="E14:J14"/>
    <mergeCell ref="E8:J8"/>
    <mergeCell ref="E29:J29"/>
    <mergeCell ref="E35:J35"/>
    <mergeCell ref="M20:W20"/>
    <mergeCell ref="E23:J23"/>
    <mergeCell ref="M11:W11"/>
    <mergeCell ref="M17:W17"/>
    <mergeCell ref="M23:W23"/>
    <mergeCell ref="M14:W14"/>
    <mergeCell ref="M5:Q7"/>
    <mergeCell ref="E26:J26"/>
    <mergeCell ref="C56:D56"/>
    <mergeCell ref="E56:J56"/>
    <mergeCell ref="M56:W56"/>
    <mergeCell ref="M38:W38"/>
    <mergeCell ref="C44:D44"/>
    <mergeCell ref="M44:W44"/>
    <mergeCell ref="E53:J53"/>
    <mergeCell ref="E47:J47"/>
    <mergeCell ref="C50:D50"/>
    <mergeCell ref="E50:J50"/>
    <mergeCell ref="C38:D38"/>
    <mergeCell ref="E38:J38"/>
    <mergeCell ref="E44:J44"/>
    <mergeCell ref="M41:W41"/>
    <mergeCell ref="M47:W47"/>
    <mergeCell ref="M53:W53"/>
    <mergeCell ref="M50:W50"/>
    <mergeCell ref="M26:W26"/>
    <mergeCell ref="M32:W32"/>
    <mergeCell ref="M29:W29"/>
    <mergeCell ref="M35:W35"/>
  </mergeCells>
  <phoneticPr fontId="3" type="noConversion"/>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E44:J44 E38:J38 E68:J68 E50:J50 E20:J20 E26:J26 E32:J32 E8:J8 E14:J14 E62:J62 E56:J56 E74:J74" xr:uid="{00000000-0002-0000-0700-000000000000}">
      <formula1>500</formula1>
    </dataValidation>
  </dataValidations>
  <hyperlinks>
    <hyperlink ref="M2:O2" location="'Aloita tästä'!A1" display="PALAA TÄSTÄ KANSISIVULLE" xr:uid="{00000000-0004-0000-0700-000000000000}"/>
  </hyperlinks>
  <pageMargins left="0.39370078740157483" right="0.39370078740157483" top="0.78740157480314965" bottom="0.78740157480314965" header="0.39370078740157483" footer="0.31496062992125984"/>
  <pageSetup paperSize="9" fitToHeight="0" orientation="landscape" r:id="rId1"/>
  <headerFooter>
    <oddHeader>&amp;L&amp;A&amp;R&amp;P(&amp;N)</oddHeader>
  </headerFooter>
  <rowBreaks count="1" manualBreakCount="1">
    <brk id="40" min="1" max="10"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ul6"/>
  <dimension ref="A1:J18"/>
  <sheetViews>
    <sheetView showGridLines="0" zoomScaleNormal="100" workbookViewId="0">
      <selection activeCell="C11" sqref="C11"/>
    </sheetView>
  </sheetViews>
  <sheetFormatPr defaultColWidth="8.765625" defaultRowHeight="15.5" x14ac:dyDescent="0.35"/>
  <cols>
    <col min="1" max="1" width="3.765625" style="19" customWidth="1"/>
    <col min="2" max="2" width="22.53515625" style="127" customWidth="1"/>
    <col min="3" max="3" width="73.765625" style="19" customWidth="1"/>
    <col min="4" max="4" width="2.07421875" style="19" customWidth="1"/>
    <col min="5" max="16384" width="8.765625" style="19"/>
  </cols>
  <sheetData>
    <row r="1" spans="1:10" ht="16.149999999999999" customHeight="1" x14ac:dyDescent="0.35">
      <c r="A1" s="12" t="s">
        <v>322</v>
      </c>
    </row>
    <row r="2" spans="1:10" ht="52.9" customHeight="1" x14ac:dyDescent="0.35">
      <c r="B2" s="664" t="s">
        <v>457</v>
      </c>
      <c r="C2" s="664"/>
      <c r="D2" s="664"/>
    </row>
    <row r="3" spans="1:10" ht="16.149999999999999" customHeight="1" x14ac:dyDescent="0.35">
      <c r="B3" s="128"/>
    </row>
    <row r="4" spans="1:10" ht="16.149999999999999" customHeight="1" x14ac:dyDescent="0.35">
      <c r="B4" s="129" t="s">
        <v>455</v>
      </c>
      <c r="C4" s="130"/>
      <c r="D4" s="131"/>
      <c r="F4" s="565" t="s">
        <v>73</v>
      </c>
      <c r="G4" s="566"/>
      <c r="H4" s="567"/>
    </row>
    <row r="5" spans="1:10" ht="16.149999999999999" customHeight="1" x14ac:dyDescent="0.35">
      <c r="B5" s="132"/>
      <c r="C5" s="26"/>
      <c r="D5" s="27"/>
    </row>
    <row r="6" spans="1:10" ht="16.149999999999999" customHeight="1" x14ac:dyDescent="0.35">
      <c r="B6" s="133"/>
      <c r="C6" s="134" t="s">
        <v>456</v>
      </c>
      <c r="D6" s="27"/>
      <c r="E6" s="103"/>
      <c r="F6" s="693"/>
      <c r="G6" s="693"/>
      <c r="H6" s="693"/>
      <c r="I6" s="693"/>
      <c r="J6" s="693"/>
    </row>
    <row r="7" spans="1:10" ht="16.149999999999999" customHeight="1" x14ac:dyDescent="0.35">
      <c r="B7" s="89" t="s">
        <v>452</v>
      </c>
      <c r="C7" s="406"/>
      <c r="D7" s="27"/>
      <c r="F7" s="693"/>
      <c r="G7" s="693"/>
      <c r="H7" s="693"/>
      <c r="I7" s="693"/>
      <c r="J7" s="693"/>
    </row>
    <row r="8" spans="1:10" ht="16.149999999999999" customHeight="1" x14ac:dyDescent="0.35">
      <c r="B8" s="89"/>
      <c r="C8" s="26"/>
      <c r="D8" s="27"/>
      <c r="F8" s="693"/>
      <c r="G8" s="693"/>
      <c r="H8" s="693"/>
      <c r="I8" s="693"/>
      <c r="J8" s="693"/>
    </row>
    <row r="9" spans="1:10" ht="16.149999999999999" customHeight="1" x14ac:dyDescent="0.35">
      <c r="B9" s="89" t="s">
        <v>453</v>
      </c>
      <c r="C9" s="406"/>
      <c r="D9" s="27"/>
      <c r="F9" s="693"/>
      <c r="G9" s="693"/>
      <c r="H9" s="693"/>
      <c r="I9" s="693"/>
      <c r="J9" s="693"/>
    </row>
    <row r="10" spans="1:10" ht="16.149999999999999" customHeight="1" x14ac:dyDescent="0.35">
      <c r="B10" s="133"/>
      <c r="C10" s="26"/>
      <c r="D10" s="27"/>
      <c r="F10" s="693"/>
      <c r="G10" s="693"/>
      <c r="H10" s="693"/>
      <c r="I10" s="693"/>
      <c r="J10" s="693"/>
    </row>
    <row r="11" spans="1:10" ht="16.149999999999999" customHeight="1" x14ac:dyDescent="0.35">
      <c r="B11" s="25" t="s">
        <v>454</v>
      </c>
      <c r="C11" s="411"/>
      <c r="D11" s="27"/>
      <c r="F11" s="693"/>
      <c r="G11" s="693"/>
      <c r="H11" s="693"/>
      <c r="I11" s="693"/>
      <c r="J11" s="693"/>
    </row>
    <row r="12" spans="1:10" ht="16.149999999999999" customHeight="1" x14ac:dyDescent="0.35">
      <c r="B12" s="224"/>
      <c r="C12" s="135"/>
      <c r="D12" s="136"/>
      <c r="F12" s="693"/>
      <c r="G12" s="693"/>
      <c r="H12" s="693"/>
      <c r="I12" s="693"/>
      <c r="J12" s="693"/>
    </row>
    <row r="13" spans="1:10" ht="16.149999999999999" customHeight="1" x14ac:dyDescent="0.35">
      <c r="B13" s="19"/>
    </row>
    <row r="14" spans="1:10" ht="16.149999999999999" customHeight="1" x14ac:dyDescent="0.35">
      <c r="B14" s="19"/>
    </row>
    <row r="15" spans="1:10" ht="16.149999999999999" customHeight="1" x14ac:dyDescent="0.35">
      <c r="B15" s="19"/>
    </row>
    <row r="16" spans="1:10" ht="16.149999999999999" customHeight="1" x14ac:dyDescent="0.35">
      <c r="B16" s="19"/>
    </row>
    <row r="17" spans="2:2" ht="16.149999999999999" customHeight="1" x14ac:dyDescent="0.35">
      <c r="B17" s="19"/>
    </row>
    <row r="18" spans="2:2" ht="16.149999999999999" customHeight="1" x14ac:dyDescent="0.35">
      <c r="B18" s="19"/>
    </row>
  </sheetData>
  <sheetProtection sheet="1" selectLockedCells="1"/>
  <mergeCells count="3">
    <mergeCell ref="F4:H4"/>
    <mergeCell ref="F6:J12"/>
    <mergeCell ref="B2:D2"/>
  </mergeCells>
  <hyperlinks>
    <hyperlink ref="F4:H4" location="'Aloita tästä'!A1" display="PALAA TÄSTÄ KANSISIVULLE" xr:uid="{00000000-0004-0000-0800-000000000000}"/>
  </hyperlinks>
  <pageMargins left="0.39370078740157483" right="0.39370078740157483" top="0.78740157480314965" bottom="0.78740157480314965" header="0.39370078740157483" footer="0.31496062992125984"/>
  <pageSetup paperSize="9" orientation="landscape" r:id="rId1"/>
  <headerFooter>
    <oddHeader>&amp;L&amp;A&amp;R&amp;P(&amp;N)</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defaultSize="0" autoFill="0" autoLine="0" autoPict="0">
                <anchor moveWithCells="1">
                  <from>
                    <xdr:col>1</xdr:col>
                    <xdr:colOff>0</xdr:colOff>
                    <xdr:row>142</xdr:row>
                    <xdr:rowOff>133350</xdr:rowOff>
                  </from>
                  <to>
                    <xdr:col>1</xdr:col>
                    <xdr:colOff>304800</xdr:colOff>
                    <xdr:row>143</xdr:row>
                    <xdr:rowOff>171450</xdr:rowOff>
                  </to>
                </anchor>
              </controlPr>
            </control>
          </mc:Choice>
        </mc:AlternateContent>
        <mc:AlternateContent xmlns:mc="http://schemas.openxmlformats.org/markup-compatibility/2006">
          <mc:Choice Requires="x14">
            <control shapeId="29698" r:id="rId5" name="Check Box 2">
              <controlPr defaultSize="0" autoFill="0" autoLine="0" autoPict="0">
                <anchor moveWithCells="1">
                  <from>
                    <xdr:col>1</xdr:col>
                    <xdr:colOff>0</xdr:colOff>
                    <xdr:row>143</xdr:row>
                    <xdr:rowOff>133350</xdr:rowOff>
                  </from>
                  <to>
                    <xdr:col>1</xdr:col>
                    <xdr:colOff>304800</xdr:colOff>
                    <xdr:row>144</xdr:row>
                    <xdr:rowOff>171450</xdr:rowOff>
                  </to>
                </anchor>
              </controlPr>
            </control>
          </mc:Choice>
        </mc:AlternateContent>
        <mc:AlternateContent xmlns:mc="http://schemas.openxmlformats.org/markup-compatibility/2006">
          <mc:Choice Requires="x14">
            <control shapeId="29699" r:id="rId6" name="Check Box 3">
              <controlPr defaultSize="0" autoFill="0" autoLine="0" autoPict="0">
                <anchor moveWithCells="1">
                  <from>
                    <xdr:col>1</xdr:col>
                    <xdr:colOff>0</xdr:colOff>
                    <xdr:row>147</xdr:row>
                    <xdr:rowOff>133350</xdr:rowOff>
                  </from>
                  <to>
                    <xdr:col>1</xdr:col>
                    <xdr:colOff>323850</xdr:colOff>
                    <xdr:row>148</xdr:row>
                    <xdr:rowOff>171450</xdr:rowOff>
                  </to>
                </anchor>
              </controlPr>
            </control>
          </mc:Choice>
        </mc:AlternateContent>
        <mc:AlternateContent xmlns:mc="http://schemas.openxmlformats.org/markup-compatibility/2006">
          <mc:Choice Requires="x14">
            <control shapeId="29700" r:id="rId7" name="Check Box 4">
              <controlPr defaultSize="0" autoFill="0" autoLine="0" autoPict="0">
                <anchor moveWithCells="1">
                  <from>
                    <xdr:col>1</xdr:col>
                    <xdr:colOff>0</xdr:colOff>
                    <xdr:row>145</xdr:row>
                    <xdr:rowOff>133350</xdr:rowOff>
                  </from>
                  <to>
                    <xdr:col>1</xdr:col>
                    <xdr:colOff>304800</xdr:colOff>
                    <xdr:row>146</xdr:row>
                    <xdr:rowOff>171450</xdr:rowOff>
                  </to>
                </anchor>
              </controlPr>
            </control>
          </mc:Choice>
        </mc:AlternateContent>
        <mc:AlternateContent xmlns:mc="http://schemas.openxmlformats.org/markup-compatibility/2006">
          <mc:Choice Requires="x14">
            <control shapeId="29701" r:id="rId8" name="Check Box 5">
              <controlPr defaultSize="0" autoFill="0" autoLine="0" autoPict="0">
                <anchor moveWithCells="1">
                  <from>
                    <xdr:col>1</xdr:col>
                    <xdr:colOff>0</xdr:colOff>
                    <xdr:row>148</xdr:row>
                    <xdr:rowOff>133350</xdr:rowOff>
                  </from>
                  <to>
                    <xdr:col>1</xdr:col>
                    <xdr:colOff>323850</xdr:colOff>
                    <xdr:row>149</xdr:row>
                    <xdr:rowOff>171450</xdr:rowOff>
                  </to>
                </anchor>
              </controlPr>
            </control>
          </mc:Choice>
        </mc:AlternateContent>
        <mc:AlternateContent xmlns:mc="http://schemas.openxmlformats.org/markup-compatibility/2006">
          <mc:Choice Requires="x14">
            <control shapeId="29702" r:id="rId9" name="Check Box 6">
              <controlPr defaultSize="0" autoFill="0" autoLine="0" autoPict="0">
                <anchor moveWithCells="1">
                  <from>
                    <xdr:col>1</xdr:col>
                    <xdr:colOff>0</xdr:colOff>
                    <xdr:row>152</xdr:row>
                    <xdr:rowOff>133350</xdr:rowOff>
                  </from>
                  <to>
                    <xdr:col>1</xdr:col>
                    <xdr:colOff>323850</xdr:colOff>
                    <xdr:row>153</xdr:row>
                    <xdr:rowOff>171450</xdr:rowOff>
                  </to>
                </anchor>
              </controlPr>
            </control>
          </mc:Choice>
        </mc:AlternateContent>
        <mc:AlternateContent xmlns:mc="http://schemas.openxmlformats.org/markup-compatibility/2006">
          <mc:Choice Requires="x14">
            <control shapeId="29703" r:id="rId10" name="Check Box 7">
              <controlPr defaultSize="0" autoFill="0" autoLine="0" autoPict="0">
                <anchor moveWithCells="1">
                  <from>
                    <xdr:col>1</xdr:col>
                    <xdr:colOff>0</xdr:colOff>
                    <xdr:row>151</xdr:row>
                    <xdr:rowOff>133350</xdr:rowOff>
                  </from>
                  <to>
                    <xdr:col>1</xdr:col>
                    <xdr:colOff>323850</xdr:colOff>
                    <xdr:row>152</xdr:row>
                    <xdr:rowOff>171450</xdr:rowOff>
                  </to>
                </anchor>
              </controlPr>
            </control>
          </mc:Choice>
        </mc:AlternateContent>
        <mc:AlternateContent xmlns:mc="http://schemas.openxmlformats.org/markup-compatibility/2006">
          <mc:Choice Requires="x14">
            <control shapeId="29704" r:id="rId11" name="Check Box 8">
              <controlPr defaultSize="0" autoFill="0" autoLine="0" autoPict="0">
                <anchor moveWithCells="1">
                  <from>
                    <xdr:col>1</xdr:col>
                    <xdr:colOff>0</xdr:colOff>
                    <xdr:row>144</xdr:row>
                    <xdr:rowOff>133350</xdr:rowOff>
                  </from>
                  <to>
                    <xdr:col>1</xdr:col>
                    <xdr:colOff>323850</xdr:colOff>
                    <xdr:row>145</xdr:row>
                    <xdr:rowOff>152400</xdr:rowOff>
                  </to>
                </anchor>
              </controlPr>
            </control>
          </mc:Choice>
        </mc:AlternateContent>
        <mc:AlternateContent xmlns:mc="http://schemas.openxmlformats.org/markup-compatibility/2006">
          <mc:Choice Requires="x14">
            <control shapeId="29705" r:id="rId12" name="Check Box 9">
              <controlPr defaultSize="0" autoFill="0" autoLine="0" autoPict="0">
                <anchor moveWithCells="1">
                  <from>
                    <xdr:col>1</xdr:col>
                    <xdr:colOff>0</xdr:colOff>
                    <xdr:row>150</xdr:row>
                    <xdr:rowOff>133350</xdr:rowOff>
                  </from>
                  <to>
                    <xdr:col>1</xdr:col>
                    <xdr:colOff>323850</xdr:colOff>
                    <xdr:row>151</xdr:row>
                    <xdr:rowOff>171450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800-000000000000}">
          <x14:formula1>
            <xm:f>'Metatiedot (piiloon)'!$Q$3:$Q$16</xm:f>
          </x14:formula1>
          <xm:sqref>C9</xm:sqref>
        </x14:dataValidation>
        <x14:dataValidation type="list" allowBlank="1" showInputMessage="1" showErrorMessage="1" xr:uid="{00000000-0002-0000-0800-000001000000}">
          <x14:formula1>
            <xm:f>'Metatiedot (piiloon)'!$P$3:$P$39</xm:f>
          </x14:formula1>
          <xm:sqref>C7</xm:sqref>
        </x14:dataValidation>
        <x14:dataValidation type="list" allowBlank="1" showInputMessage="1" showErrorMessage="1" xr:uid="{00000000-0002-0000-0800-000002000000}">
          <x14:formula1>
            <xm:f>'Metatiedot (piiloon)'!$W$3:$W$6</xm:f>
          </x14:formula1>
          <xm:sqref>C11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C7ABC8E05596A5469BDDEF616B07C15F" ma:contentTypeVersion="1" ma:contentTypeDescription="Luo uusi asiakirja." ma:contentTypeScope="" ma:versionID="2009edb0c0f20e8ed0a11b83577d3c88">
  <xsd:schema xmlns:xsd="http://www.w3.org/2001/XMLSchema" xmlns:xs="http://www.w3.org/2001/XMLSchema" xmlns:p="http://schemas.microsoft.com/office/2006/metadata/properties" xmlns:ns2="5224deaa-2345-49c6-a04a-fb3245061de6" targetNamespace="http://schemas.microsoft.com/office/2006/metadata/properties" ma:root="true" ma:fieldsID="8d027b12ad2947a29ef8e2edd8653938" ns2:_="">
    <xsd:import namespace="5224deaa-2345-49c6-a04a-fb3245061de6"/>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24deaa-2345-49c6-a04a-fb3245061de6" elementFormDefault="qualified">
    <xsd:import namespace="http://schemas.microsoft.com/office/2006/documentManagement/types"/>
    <xsd:import namespace="http://schemas.microsoft.com/office/infopath/2007/PartnerControls"/>
    <xsd:element name="SharedWithUsers" ma:index="8"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3AD4155-3D97-4EED-AE80-BCC78B7EB1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24deaa-2345-49c6-a04a-fb3245061d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5254EFD-6DFA-44F5-88EC-0BF8D6C7853B}">
  <ds:schemaRefs>
    <ds:schemaRef ds:uri="http://schemas.microsoft.com/sharepoint/v3/contenttype/forms"/>
  </ds:schemaRefs>
</ds:datastoreItem>
</file>

<file path=customXml/itemProps3.xml><?xml version="1.0" encoding="utf-8"?>
<ds:datastoreItem xmlns:ds="http://schemas.openxmlformats.org/officeDocument/2006/customXml" ds:itemID="{24BE28E5-F8FE-48BC-9694-83677F748D33}">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5224deaa-2345-49c6-a04a-fb3245061de6"/>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Laskentataulukot</vt:lpstr>
      </vt:variant>
      <vt:variant>
        <vt:i4>24</vt:i4>
      </vt:variant>
      <vt:variant>
        <vt:lpstr>Nimetyt alueet</vt:lpstr>
      </vt:variant>
      <vt:variant>
        <vt:i4>22</vt:i4>
      </vt:variant>
    </vt:vector>
  </HeadingPairs>
  <TitlesOfParts>
    <vt:vector size="46" baseType="lpstr">
      <vt:lpstr>Aloita tästä</vt:lpstr>
      <vt:lpstr>Metatiedot (piiloon)</vt:lpstr>
      <vt:lpstr>Hakijan tiedot</vt:lpstr>
      <vt:lpstr>3v EU-rahoitus</vt:lpstr>
      <vt:lpstr>Siirron saajat</vt:lpstr>
      <vt:lpstr>Yhteistyötahot</vt:lpstr>
      <vt:lpstr>Suunnitelma</vt:lpstr>
      <vt:lpstr>Aikataulu</vt:lpstr>
      <vt:lpstr>Toimien tyypit ja teemat</vt:lpstr>
      <vt:lpstr>Indikaattorit ET 1</vt:lpstr>
      <vt:lpstr>Indikaattorit ET 2</vt:lpstr>
      <vt:lpstr>Indikaattorit ET 3</vt:lpstr>
      <vt:lpstr>Indikaattorit ET 4</vt:lpstr>
      <vt:lpstr>Horisont. periaatteet</vt:lpstr>
      <vt:lpstr>Hankinta</vt:lpstr>
      <vt:lpstr>Budjetin perustiedot</vt:lpstr>
      <vt:lpstr>Ostopalvelut</vt:lpstr>
      <vt:lpstr>Käyttö- ja kiinteä omaisuus</vt:lpstr>
      <vt:lpstr>Muut hankekustannukset</vt:lpstr>
      <vt:lpstr>Hankkeen kustannukset</vt:lpstr>
      <vt:lpstr>Rahoitus</vt:lpstr>
      <vt:lpstr>EU-rahoitusosuus</vt:lpstr>
      <vt:lpstr>Ennakot</vt:lpstr>
      <vt:lpstr>Allekirjoitus</vt:lpstr>
      <vt:lpstr>'3v EU-rahoitus'!Tulostusalue</vt:lpstr>
      <vt:lpstr>Aikataulu!Tulostusalue</vt:lpstr>
      <vt:lpstr>Allekirjoitus!Tulostusalue</vt:lpstr>
      <vt:lpstr>'Budjetin perustiedot'!Tulostusalue</vt:lpstr>
      <vt:lpstr>Ennakot!Tulostusalue</vt:lpstr>
      <vt:lpstr>'EU-rahoitusosuus'!Tulostusalue</vt:lpstr>
      <vt:lpstr>'Hakijan tiedot'!Tulostusalue</vt:lpstr>
      <vt:lpstr>Hankinta!Tulostusalue</vt:lpstr>
      <vt:lpstr>'Hankkeen kustannukset'!Tulostusalue</vt:lpstr>
      <vt:lpstr>'Horisont. periaatteet'!Tulostusalue</vt:lpstr>
      <vt:lpstr>'Indikaattorit ET 1'!Tulostusalue</vt:lpstr>
      <vt:lpstr>'Indikaattorit ET 2'!Tulostusalue</vt:lpstr>
      <vt:lpstr>'Indikaattorit ET 3'!Tulostusalue</vt:lpstr>
      <vt:lpstr>'Indikaattorit ET 4'!Tulostusalue</vt:lpstr>
      <vt:lpstr>'Käyttö- ja kiinteä omaisuus'!Tulostusalue</vt:lpstr>
      <vt:lpstr>'Muut hankekustannukset'!Tulostusalue</vt:lpstr>
      <vt:lpstr>Ostopalvelut!Tulostusalue</vt:lpstr>
      <vt:lpstr>Rahoitus!Tulostusalue</vt:lpstr>
      <vt:lpstr>'Siirron saajat'!Tulostusalue</vt:lpstr>
      <vt:lpstr>Suunnitelma!Tulostusalue</vt:lpstr>
      <vt:lpstr>'Toimien tyypit ja teemat'!Tulostusalue</vt:lpstr>
      <vt:lpstr>Yhteistyötahot!Tulostusalue</vt:lpstr>
    </vt:vector>
  </TitlesOfParts>
  <Company>Josek Oy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jarmok</dc:creator>
  <cp:lastModifiedBy>Koivisto Elina SM</cp:lastModifiedBy>
  <cp:lastPrinted>2021-11-09T06:46:18Z</cp:lastPrinted>
  <dcterms:created xsi:type="dcterms:W3CDTF">2005-12-19T10:09:56Z</dcterms:created>
  <dcterms:modified xsi:type="dcterms:W3CDTF">2023-02-14T14:21:38Z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0x010100C7ABC8E05596A5469BDDEF616B07C15F</vt:lpwstr>
  </property>
  <property fmtid="{D5CDD505-2E9C-101B-9397-08002B2CF9AE}" pid="3" name="TaxKeyword">
    <vt:lpwstr/>
  </property>
  <property fmtid="{D5CDD505-2E9C-101B-9397-08002B2CF9AE}" pid="4" name="Asiakas">
    <vt:lpwstr/>
  </property>
  <property fmtid="{D5CDD505-2E9C-101B-9397-08002B2CF9AE}" pid="5" name="Order">
    <vt:r8>13700</vt:r8>
  </property>
  <property fmtid="{D5CDD505-2E9C-101B-9397-08002B2CF9AE}" pid="6" name="xd_ProgID">
    <vt:lpwstr/>
  </property>
  <property fmtid="{D5CDD505-2E9C-101B-9397-08002B2CF9AE}" pid="7" name="_CopySource">
    <vt:lpwstr>https://sharepoint.tuve.fi/sm/EUSA/Jaetut asiakirjat/Lomakepohjat/AMIF/AMIF hankehanke.xlsx</vt:lpwstr>
  </property>
  <property fmtid="{D5CDD505-2E9C-101B-9397-08002B2CF9AE}" pid="8" name="TemplateUrl">
    <vt:lpwstr/>
  </property>
</Properties>
</file>