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39D5ECFA-5E50-48DB-A4B7-98918BED1E9E}" xr6:coauthVersionLast="36" xr6:coauthVersionMax="36" xr10:uidLastSave="{00000000-0000-0000-0000-000000000000}"/>
  <bookViews>
    <workbookView xWindow="0" yWindow="0" windowWidth="21570" windowHeight="7080" tabRatio="825" xr2:uid="{00000000-000D-0000-FFFF-FFFF00000000}"/>
  </bookViews>
  <sheets>
    <sheet name="Aloita tästä" sheetId="122" r:id="rId1"/>
    <sheet name="Metatiedot (piiloon)" sheetId="86" state="hidden" r:id="rId2"/>
    <sheet name="Hakijan tiedot" sheetId="123" r:id="rId3"/>
    <sheet name="3v EU-rahoitus" sheetId="99" r:id="rId4"/>
    <sheet name="Siirron saajat" sheetId="124" r:id="rId5"/>
    <sheet name="Yhteistyötahot" sheetId="125" r:id="rId6"/>
    <sheet name="Suunnitelma" sheetId="126" r:id="rId7"/>
    <sheet name="Aikataulu" sheetId="4" r:id="rId8"/>
    <sheet name="Toimien tyypit ja teemat" sheetId="140" r:id="rId9"/>
    <sheet name="Indikaattorit ET 1" sheetId="134" r:id="rId10"/>
    <sheet name="Indikaattorit ET 2" sheetId="135" r:id="rId11"/>
    <sheet name="Indikaattorit ET 3" sheetId="136" r:id="rId12"/>
    <sheet name="Indikaattorit ET 4" sheetId="137" r:id="rId13"/>
    <sheet name="Horisont. periaatteet" sheetId="138" r:id="rId14"/>
    <sheet name="Hankinta" sheetId="139" r:id="rId15"/>
    <sheet name="Budjetin perustiedot" sheetId="127" r:id="rId16"/>
    <sheet name="Tosiasiallinen palkkakust." sheetId="128" r:id="rId17"/>
    <sheet name="Ostopalvelut" sheetId="96" r:id="rId18"/>
    <sheet name="Käyttö- ja kiinteä omaisuus" sheetId="85" r:id="rId19"/>
    <sheet name="Matkakustannukset" sheetId="129" r:id="rId20"/>
    <sheet name="Muut hankekustannukset" sheetId="130" r:id="rId21"/>
    <sheet name="Hankkeen kustannukset" sheetId="131" r:id="rId22"/>
    <sheet name="Rahoitus" sheetId="132" r:id="rId23"/>
    <sheet name="EU-rahoitusosuus" sheetId="110" r:id="rId24"/>
    <sheet name="Ennakot" sheetId="26" r:id="rId25"/>
    <sheet name="Allekirjoitus" sheetId="133" r:id="rId26"/>
  </sheets>
  <externalReferences>
    <externalReference r:id="rId27"/>
    <externalReference r:id="rId28"/>
    <externalReference r:id="rId29"/>
  </externalReferences>
  <definedNames>
    <definedName name="N_Ajanjakso1" localSheetId="2">'Hakijan tiedot'!$E$18</definedName>
    <definedName name="N_Ajanjakso1">#REF!</definedName>
    <definedName name="N_Ajanjakso2" localSheetId="2">'Hakijan tiedot'!$E$22</definedName>
    <definedName name="N_Ajanjakso2">#REF!</definedName>
    <definedName name="N_Ajanjakso3" localSheetId="2">'Hakijan tiedot'!$E$32</definedName>
    <definedName name="N_Ajanjakso3">#REF!</definedName>
    <definedName name="N_Ajanjakso4" localSheetId="2">'Hakijan tiedot'!$E$36</definedName>
    <definedName name="N_Ajanjakso4">#REF!</definedName>
    <definedName name="N_Aloituspvm" localSheetId="6">Suunnitelma!$C$33</definedName>
    <definedName name="N_Aloituspvm">#REF!</definedName>
    <definedName name="N_EiTulosteta" localSheetId="7">Aikataulu!$J$76</definedName>
    <definedName name="N_EiTulosteta" localSheetId="22">Rahoitus!$J$44</definedName>
    <definedName name="N_EiTulosteta" localSheetId="6">Suunnitelma!$K$133</definedName>
    <definedName name="N_Erityistavoite" localSheetId="25">[1]Suunnitelma!#REF!</definedName>
    <definedName name="N_Erityistavoite" localSheetId="0">[2]Suunnitelma!#REF!</definedName>
    <definedName name="N_Erityistavoite" localSheetId="15">[2]Suunnitelma!#REF!</definedName>
    <definedName name="N_Erityistavoite" localSheetId="2">[2]Suunnitelma!#REF!</definedName>
    <definedName name="N_Erityistavoite" localSheetId="14">#REF!</definedName>
    <definedName name="N_Erityistavoite" localSheetId="21">[2]Suunnitelma!#REF!</definedName>
    <definedName name="N_Erityistavoite" localSheetId="13">[2]Suunnitelma!#REF!</definedName>
    <definedName name="N_Erityistavoite" localSheetId="9">[2]Suunnitelma!#REF!</definedName>
    <definedName name="N_Erityistavoite" localSheetId="10">[2]Suunnitelma!#REF!</definedName>
    <definedName name="N_Erityistavoite" localSheetId="11">[2]Suunnitelma!#REF!</definedName>
    <definedName name="N_Erityistavoite" localSheetId="12">[2]Suunnitelma!#REF!</definedName>
    <definedName name="N_Erityistavoite" localSheetId="19">[2]Suunnitelma!#REF!</definedName>
    <definedName name="N_Erityistavoite" localSheetId="20">[2]Suunnitelma!#REF!</definedName>
    <definedName name="N_Erityistavoite" localSheetId="22">[2]Suunnitelma!#REF!</definedName>
    <definedName name="N_Erityistavoite" localSheetId="4">[2]Suunnitelma!#REF!</definedName>
    <definedName name="N_Erityistavoite" localSheetId="6">Suunnitelma!#REF!</definedName>
    <definedName name="N_Erityistavoite" localSheetId="8">[2]Suunnitelma!#REF!</definedName>
    <definedName name="N_Erityistavoite" localSheetId="16">[2]Suunnitelma!#REF!</definedName>
    <definedName name="N_Erityistavoite" localSheetId="5">[2]Suunnitelma!#REF!</definedName>
    <definedName name="N_Erityistavoite">#REF!</definedName>
    <definedName name="N_EUrahoitusosuus" localSheetId="25">'[1]Budjetin perustiedot'!#REF!</definedName>
    <definedName name="N_EUrahoitusosuus" localSheetId="0">'[2]Budjetin perustiedot'!#REF!</definedName>
    <definedName name="N_EUrahoitusosuus" localSheetId="15">'Budjetin perustiedot'!#REF!</definedName>
    <definedName name="N_EUrahoitusosuus" localSheetId="2">'[2]Budjetin perustiedot'!#REF!</definedName>
    <definedName name="N_EUrahoitusosuus" localSheetId="14">#REF!</definedName>
    <definedName name="N_EUrahoitusosuus" localSheetId="21">'[2]Budjetin perustiedot'!#REF!</definedName>
    <definedName name="N_EUrahoitusosuus" localSheetId="13">'[2]Budjetin perustiedot'!#REF!</definedName>
    <definedName name="N_EUrahoitusosuus" localSheetId="9">'[2]Budjetin perustiedot'!#REF!</definedName>
    <definedName name="N_EUrahoitusosuus" localSheetId="10">'[2]Budjetin perustiedot'!#REF!</definedName>
    <definedName name="N_EUrahoitusosuus" localSheetId="11">'[2]Budjetin perustiedot'!#REF!</definedName>
    <definedName name="N_EUrahoitusosuus" localSheetId="12">'[2]Budjetin perustiedot'!#REF!</definedName>
    <definedName name="N_EUrahoitusosuus" localSheetId="19">'[2]Budjetin perustiedot'!#REF!</definedName>
    <definedName name="N_EUrahoitusosuus" localSheetId="20">'[2]Budjetin perustiedot'!#REF!</definedName>
    <definedName name="N_EUrahoitusosuus" localSheetId="22">'[2]Budjetin perustiedot'!#REF!</definedName>
    <definedName name="N_EUrahoitusosuus" localSheetId="4">'[2]Budjetin perustiedot'!#REF!</definedName>
    <definedName name="N_EUrahoitusosuus" localSheetId="6">'[2]Budjetin perustiedot'!#REF!</definedName>
    <definedName name="N_EUrahoitusosuus" localSheetId="8">'[2]Budjetin perustiedot'!#REF!</definedName>
    <definedName name="N_EUrahoitusosuus" localSheetId="16">'[2]Budjetin perustiedot'!#REF!</definedName>
    <definedName name="N_EUrahoitusosuus" localSheetId="5">'[2]Budjetin perustiedot'!#REF!</definedName>
    <definedName name="N_EUrahoitusosuus">#REF!</definedName>
    <definedName name="N_EUrahoitustieto" localSheetId="25">'[1]Hakijan tiedot'!$B$40</definedName>
    <definedName name="N_EUrahoitustieto" localSheetId="0">'[2]Hakijan tiedot'!$B$40</definedName>
    <definedName name="N_EUrahoitustieto" localSheetId="15">'[2]Hakijan tiedot'!$B$40</definedName>
    <definedName name="N_EUrahoitustieto" localSheetId="2">'Hakijan tiedot'!$B$40</definedName>
    <definedName name="N_EUrahoitustieto" localSheetId="14">#REF!</definedName>
    <definedName name="N_EUrahoitustieto" localSheetId="21">'[2]Hakijan tiedot'!$B$40</definedName>
    <definedName name="N_EUrahoitustieto" localSheetId="13">'[2]Hakijan tiedot'!$B$40</definedName>
    <definedName name="N_EUrahoitustieto" localSheetId="9">'[2]Hakijan tiedot'!$B$40</definedName>
    <definedName name="N_EUrahoitustieto" localSheetId="10">'[2]Hakijan tiedot'!$B$40</definedName>
    <definedName name="N_EUrahoitustieto" localSheetId="11">'[2]Hakijan tiedot'!$B$40</definedName>
    <definedName name="N_EUrahoitustieto" localSheetId="12">'[2]Hakijan tiedot'!$B$40</definedName>
    <definedName name="N_EUrahoitustieto" localSheetId="19">'[2]Hakijan tiedot'!$B$40</definedName>
    <definedName name="N_EUrahoitustieto" localSheetId="20">'[2]Hakijan tiedot'!$B$40</definedName>
    <definedName name="N_EUrahoitustieto" localSheetId="22">'[2]Hakijan tiedot'!$B$40</definedName>
    <definedName name="N_EUrahoitustieto" localSheetId="4">'[2]Hakijan tiedot'!$B$40</definedName>
    <definedName name="N_EUrahoitustieto" localSheetId="6">'[2]Hakijan tiedot'!$B$40</definedName>
    <definedName name="N_EUrahoitustieto" localSheetId="8">'[2]Hakijan tiedot'!$B$40</definedName>
    <definedName name="N_EUrahoitustieto" localSheetId="16">'[2]Hakijan tiedot'!$B$40</definedName>
    <definedName name="N_EUrahoitustieto" localSheetId="5">'[2]Hakijan tiedot'!$B$40</definedName>
    <definedName name="N_EUrahoitustieto">#REF!</definedName>
    <definedName name="N_HakijanNimi" localSheetId="2">'Hakijan tiedot'!$B$51</definedName>
    <definedName name="N_HakijanNimi" localSheetId="14">#REF!</definedName>
    <definedName name="N_HakijanNimi" localSheetId="12">'[2]Hakijan tiedot'!$B$50</definedName>
    <definedName name="N_HakijanNimi">#REF!</definedName>
    <definedName name="N_HakijanNimiEN" localSheetId="2">'Hakijan tiedot'!$B$53</definedName>
    <definedName name="N_HakijanNimiEN">#REF!</definedName>
    <definedName name="N_hankintojenohjeteksti" localSheetId="25">#REF!</definedName>
    <definedName name="N_hankintojenohjeteksti" localSheetId="0">#REF!</definedName>
    <definedName name="N_hankintojenohjeteksti" localSheetId="15">#REF!</definedName>
    <definedName name="N_hankintojenohjeteksti" localSheetId="2">#REF!</definedName>
    <definedName name="N_hankintojenohjeteksti" localSheetId="14">Hankinta!#REF!</definedName>
    <definedName name="N_hankintojenohjeteksti" localSheetId="21">#REF!</definedName>
    <definedName name="N_hankintojenohjeteksti" localSheetId="13">#REF!</definedName>
    <definedName name="N_hankintojenohjeteksti" localSheetId="9">#REF!</definedName>
    <definedName name="N_hankintojenohjeteksti" localSheetId="10">#REF!</definedName>
    <definedName name="N_hankintojenohjeteksti" localSheetId="11">#REF!</definedName>
    <definedName name="N_hankintojenohjeteksti" localSheetId="12">#REF!</definedName>
    <definedName name="N_hankintojenohjeteksti" localSheetId="19">#REF!</definedName>
    <definedName name="N_hankintojenohjeteksti" localSheetId="20">#REF!</definedName>
    <definedName name="N_hankintojenohjeteksti" localSheetId="22">#REF!</definedName>
    <definedName name="N_hankintojenohjeteksti" localSheetId="4">#REF!</definedName>
    <definedName name="N_hankintojenohjeteksti" localSheetId="6">#REF!</definedName>
    <definedName name="N_hankintojenohjeteksti" localSheetId="8">#REF!</definedName>
    <definedName name="N_hankintojenohjeteksti" localSheetId="16">#REF!</definedName>
    <definedName name="N_hankintojenohjeteksti" localSheetId="5">#REF!</definedName>
    <definedName name="N_hankintojenohjeteksti">#REF!</definedName>
    <definedName name="N_HankkeenNimi" localSheetId="14">#REF!</definedName>
    <definedName name="N_HankkeenNimi" localSheetId="12">[2]Suunnitelma!$C$27</definedName>
    <definedName name="N_HankkeenNimi" localSheetId="6">Suunnitelma!$C$27</definedName>
    <definedName name="N_HankkeenNimi">#REF!</definedName>
    <definedName name="N_HankkeenNimiEN" localSheetId="6">Suunnitelma!$C$30</definedName>
    <definedName name="N_HankkeenNimiEN">#REF!</definedName>
    <definedName name="N_Henkilöstökustannusmalli" localSheetId="15">'Budjetin perustiedot'!#REF!</definedName>
    <definedName name="N_Henkilöstökustannusmalli" localSheetId="14">#REF!</definedName>
    <definedName name="N_Henkilöstökustannusmalli">#REF!</definedName>
    <definedName name="N_Jatkuvuus" localSheetId="14">#REF!</definedName>
    <definedName name="N_Jatkuvuus" localSheetId="6">Suunnitelma!$C$126</definedName>
    <definedName name="N_Jatkuvuus">#REF!</definedName>
    <definedName name="N_JärjestönRekisteröintinumero" localSheetId="2">'Hakijan tiedot'!$B$57</definedName>
    <definedName name="N_JärjestönRekisteröintinumero">#REF!</definedName>
    <definedName name="N_JärjestönRekisteröintipäivä" localSheetId="2">'Hakijan tiedot'!$B$55</definedName>
    <definedName name="N_JärjestönRekisteröintipäivä">#REF!</definedName>
    <definedName name="N_Katuosoite" localSheetId="2">'Hakijan tiedot'!$B$61</definedName>
    <definedName name="N_Katuosoite">#REF!</definedName>
    <definedName name="N_Kohdealue" localSheetId="14">#REF!</definedName>
    <definedName name="N_Kohdealue" localSheetId="6">Suunnitelma!$C$116</definedName>
    <definedName name="N_Kohdealue">#REF!</definedName>
    <definedName name="N_Kohderyhmä" localSheetId="14">#REF!</definedName>
    <definedName name="N_Kohderyhmä" localSheetId="6">Suunnitelma!$C$57</definedName>
    <definedName name="N_Kohderyhmä">#REF!</definedName>
    <definedName name="N_KorotettuPerustelut" localSheetId="14">#REF!</definedName>
    <definedName name="N_KorotettuPerustelut" localSheetId="6">Suunnitelma!$C$23</definedName>
    <definedName name="N_KorotettuPerustelut">#REF!</definedName>
    <definedName name="N_Kotisivu" localSheetId="2">'Hakijan tiedot'!$G$65</definedName>
    <definedName name="N_Kotisivu">#REF!</definedName>
    <definedName name="N_Kustannusarviolisätiedot" localSheetId="25">'[1]Budjetin perustiedot'!$B$12</definedName>
    <definedName name="N_Kustannusarviolisätiedot" localSheetId="0">'[2]Budjetin perustiedot'!$B$12</definedName>
    <definedName name="N_Kustannusarviolisätiedot" localSheetId="15">'Budjetin perustiedot'!$B$11</definedName>
    <definedName name="N_Kustannusarviolisätiedot" localSheetId="2">'[2]Budjetin perustiedot'!$B$12</definedName>
    <definedName name="N_Kustannusarviolisätiedot" localSheetId="14">#REF!</definedName>
    <definedName name="N_Kustannusarviolisätiedot" localSheetId="21">'[2]Budjetin perustiedot'!$B$12</definedName>
    <definedName name="N_Kustannusarviolisätiedot" localSheetId="13">'[2]Budjetin perustiedot'!$B$12</definedName>
    <definedName name="N_Kustannusarviolisätiedot" localSheetId="9">'[2]Budjetin perustiedot'!$B$12</definedName>
    <definedName name="N_Kustannusarviolisätiedot" localSheetId="10">'[2]Budjetin perustiedot'!$B$12</definedName>
    <definedName name="N_Kustannusarviolisätiedot" localSheetId="11">'[2]Budjetin perustiedot'!$B$12</definedName>
    <definedName name="N_Kustannusarviolisätiedot" localSheetId="12">'[2]Budjetin perustiedot'!$B$12</definedName>
    <definedName name="N_Kustannusarviolisätiedot" localSheetId="19">'[2]Budjetin perustiedot'!$B$12</definedName>
    <definedName name="N_Kustannusarviolisätiedot" localSheetId="20">'[2]Budjetin perustiedot'!$B$12</definedName>
    <definedName name="N_Kustannusarviolisätiedot" localSheetId="22">'[2]Budjetin perustiedot'!$B$12</definedName>
    <definedName name="N_Kustannusarviolisätiedot" localSheetId="4">'[2]Budjetin perustiedot'!$B$12</definedName>
    <definedName name="N_Kustannusarviolisätiedot" localSheetId="6">'[2]Budjetin perustiedot'!$B$12</definedName>
    <definedName name="N_Kustannusarviolisätiedot" localSheetId="8">'[2]Budjetin perustiedot'!$B$12</definedName>
    <definedName name="N_Kustannusarviolisätiedot" localSheetId="16">'[2]Budjetin perustiedot'!$B$12</definedName>
    <definedName name="N_Kustannusarviolisätiedot" localSheetId="5">'[2]Budjetin perustiedot'!$B$12</definedName>
    <definedName name="N_Kustannusarviolisätiedot">#REF!</definedName>
    <definedName name="N_Kustannusmalli" localSheetId="25">'[1]Budjetin perustiedot'!#REF!</definedName>
    <definedName name="N_Kustannusmalli" localSheetId="0">'[2]Budjetin perustiedot'!#REF!</definedName>
    <definedName name="N_Kustannusmalli" localSheetId="15">'Budjetin perustiedot'!#REF!</definedName>
    <definedName name="N_Kustannusmalli" localSheetId="2">'[2]Budjetin perustiedot'!#REF!</definedName>
    <definedName name="N_Kustannusmalli" localSheetId="14">#REF!</definedName>
    <definedName name="N_Kustannusmalli" localSheetId="21">'[2]Budjetin perustiedot'!#REF!</definedName>
    <definedName name="N_Kustannusmalli" localSheetId="13">'[2]Budjetin perustiedot'!#REF!</definedName>
    <definedName name="N_Kustannusmalli" localSheetId="9">'[2]Budjetin perustiedot'!#REF!</definedName>
    <definedName name="N_Kustannusmalli" localSheetId="10">'[2]Budjetin perustiedot'!#REF!</definedName>
    <definedName name="N_Kustannusmalli" localSheetId="11">'[2]Budjetin perustiedot'!#REF!</definedName>
    <definedName name="N_Kustannusmalli" localSheetId="12">'[2]Budjetin perustiedot'!#REF!</definedName>
    <definedName name="N_Kustannusmalli" localSheetId="19">'[2]Budjetin perustiedot'!#REF!</definedName>
    <definedName name="N_Kustannusmalli" localSheetId="20">'[2]Budjetin perustiedot'!#REF!</definedName>
    <definedName name="N_Kustannusmalli" localSheetId="22">'[2]Budjetin perustiedot'!#REF!</definedName>
    <definedName name="N_Kustannusmalli" localSheetId="4">'[2]Budjetin perustiedot'!#REF!</definedName>
    <definedName name="N_Kustannusmalli" localSheetId="6">'[2]Budjetin perustiedot'!#REF!</definedName>
    <definedName name="N_Kustannusmalli" localSheetId="8">'[2]Budjetin perustiedot'!#REF!</definedName>
    <definedName name="N_Kustannusmalli" localSheetId="16">'[2]Budjetin perustiedot'!#REF!</definedName>
    <definedName name="N_Kustannusmalli" localSheetId="5">'[2]Budjetin perustiedot'!#REF!</definedName>
    <definedName name="N_Kustannusmalli">#REF!</definedName>
    <definedName name="N_KäynnistysPerustelut" localSheetId="6">Suunnitelma!$C$40</definedName>
    <definedName name="N_KäynnistysPerustelut">#REF!</definedName>
    <definedName name="N_Lopetuspvm" localSheetId="6">Suunnitelma!$C$36</definedName>
    <definedName name="N_Lopetuspvm">#REF!</definedName>
    <definedName name="N_Ohjausryhmä" localSheetId="2">'Hakijan tiedot'!$B$122</definedName>
    <definedName name="N_Ohjausryhmä">#REF!</definedName>
    <definedName name="N_OmarahoitusYhteensä" localSheetId="14">#REF!</definedName>
    <definedName name="N_OmarahoitusYhteensä" localSheetId="22">Rahoitus!$J$32</definedName>
    <definedName name="N_OmarahoitusYhteensä">#REF!</definedName>
    <definedName name="N_Postinumero" localSheetId="2">'Hakijan tiedot'!$B$63</definedName>
    <definedName name="N_Postinumero">#REF!</definedName>
    <definedName name="N_Postitoimipaikka" localSheetId="2">'Hakijan tiedot'!$G$63</definedName>
    <definedName name="N_Postitoimipaikka">#REF!</definedName>
    <definedName name="N_Päämäärä" localSheetId="14">#REF!</definedName>
    <definedName name="N_Päämäärä" localSheetId="6">Suunnitelma!$C$52</definedName>
    <definedName name="N_Päämäärä">#REF!</definedName>
    <definedName name="N_Rahoituksenmäärä1" localSheetId="2">'Hakijan tiedot'!$E$19</definedName>
    <definedName name="N_Rahoituksenmäärä1">#REF!</definedName>
    <definedName name="N_Rahoituksenmäärä2" localSheetId="2">'Hakijan tiedot'!$E$23</definedName>
    <definedName name="N_Rahoituksenmäärä2">#REF!</definedName>
    <definedName name="N_Rahoituksenmäärä3" localSheetId="2">'Hakijan tiedot'!$E$33</definedName>
    <definedName name="N_Rahoituksenmäärä3">#REF!</definedName>
    <definedName name="N_Rahoituksenmäärä4" localSheetId="2">'Hakijan tiedot'!$E$37</definedName>
    <definedName name="N_Rahoituksenmäärä4">#REF!</definedName>
    <definedName name="N_Rahoituslähde1" localSheetId="2">'Hakijan tiedot'!$E$17</definedName>
    <definedName name="N_Rahoituslähde1">#REF!</definedName>
    <definedName name="N_Rahoituslähde2" localSheetId="2">'Hakijan tiedot'!$E$21</definedName>
    <definedName name="N_Rahoituslähde2">#REF!</definedName>
    <definedName name="N_Rahoituslähde3" localSheetId="2">'Hakijan tiedot'!$E$31</definedName>
    <definedName name="N_Rahoituslähde3">#REF!</definedName>
    <definedName name="N_Rahoituslähde4" localSheetId="2">'Hakijan tiedot'!$E$35</definedName>
    <definedName name="N_Rahoituslähde4">#REF!</definedName>
    <definedName name="N_Riskiarvio" localSheetId="14">#REF!</definedName>
    <definedName name="N_Riskiarvio" localSheetId="6">Suunnitelma!$C$106</definedName>
    <definedName name="N_Riskiarvio">#REF!</definedName>
    <definedName name="N_Sisällysluettelo" localSheetId="25">'[1]Aloita tästä'!#REF!</definedName>
    <definedName name="N_Sisällysluettelo" localSheetId="0">'Aloita tästä'!#REF!</definedName>
    <definedName name="N_Sisällysluettelo" localSheetId="15">'[2]Aloita tästä'!#REF!</definedName>
    <definedName name="N_Sisällysluettelo" localSheetId="2">'[2]Aloita tästä'!#REF!</definedName>
    <definedName name="N_Sisällysluettelo" localSheetId="14">#REF!</definedName>
    <definedName name="N_Sisällysluettelo" localSheetId="21">'[2]Aloita tästä'!#REF!</definedName>
    <definedName name="N_Sisällysluettelo" localSheetId="13">'[2]Aloita tästä'!#REF!</definedName>
    <definedName name="N_Sisällysluettelo" localSheetId="9">'[2]Aloita tästä'!#REF!</definedName>
    <definedName name="N_Sisällysluettelo" localSheetId="10">'[2]Aloita tästä'!#REF!</definedName>
    <definedName name="N_Sisällysluettelo" localSheetId="11">'[2]Aloita tästä'!#REF!</definedName>
    <definedName name="N_Sisällysluettelo" localSheetId="12">'[2]Aloita tästä'!#REF!</definedName>
    <definedName name="N_Sisällysluettelo" localSheetId="19">'[2]Aloita tästä'!#REF!</definedName>
    <definedName name="N_Sisällysluettelo" localSheetId="20">'[2]Aloita tästä'!#REF!</definedName>
    <definedName name="N_Sisällysluettelo" localSheetId="22">'[2]Aloita tästä'!#REF!</definedName>
    <definedName name="N_Sisällysluettelo" localSheetId="4">'[2]Aloita tästä'!#REF!</definedName>
    <definedName name="N_Sisällysluettelo" localSheetId="6">'[2]Aloita tästä'!#REF!</definedName>
    <definedName name="N_Sisällysluettelo" localSheetId="8">'[2]Aloita tästä'!#REF!</definedName>
    <definedName name="N_Sisällysluettelo" localSheetId="16">'[2]Aloita tästä'!#REF!</definedName>
    <definedName name="N_Sisällysluettelo" localSheetId="5">'[2]Aloita tästä'!#REF!</definedName>
    <definedName name="N_Sisällysluettelo">#REF!</definedName>
    <definedName name="N_SisältääköArvonlisäveroa" localSheetId="25">'[1]Budjetin perustiedot'!#REF!</definedName>
    <definedName name="N_SisältääköArvonlisäveroa" localSheetId="15">'Budjetin perustiedot'!$C$7</definedName>
    <definedName name="N_SisältääköArvonlisäveroa" localSheetId="14">#REF!</definedName>
    <definedName name="N_SisältääköArvonlisäveroa">#REF!</definedName>
    <definedName name="N_Sähköposti" localSheetId="2">'Hakijan tiedot'!$B$65</definedName>
    <definedName name="N_Sähköposti">#REF!</definedName>
    <definedName name="N_TaustatilanneTarve" localSheetId="6">Suunnitelma!$C$47</definedName>
    <definedName name="N_TaustatilanneTarve">#REF!</definedName>
    <definedName name="N_Tavoite1" localSheetId="6">Suunnitelma!$C$62</definedName>
    <definedName name="N_Tavoite1">#REF!</definedName>
    <definedName name="N_Tavoite1Toiminto1" localSheetId="14">#REF!</definedName>
    <definedName name="N_Tavoite1Toiminto1" localSheetId="6">Suunnitelma!$C$65</definedName>
    <definedName name="N_Tavoite1Toiminto1">#REF!</definedName>
    <definedName name="N_Tavoite1Toiminto1Kuvaus" localSheetId="14">[3]Suunnitelma!#REF!</definedName>
    <definedName name="N_Tavoite1Toiminto1Kuvaus" localSheetId="6">Suunnitelma!$C$68</definedName>
    <definedName name="N_Tavoite1Toiminto1Kuvaus">#REF!</definedName>
    <definedName name="N_Tavoite1Toiminto1Tulostavoite" localSheetId="14">#REF!</definedName>
    <definedName name="N_Tavoite1Toiminto1Tulostavoite" localSheetId="6">Suunnitelma!$C$72</definedName>
    <definedName name="N_Tavoite1Toiminto1Tulostavoite">#REF!</definedName>
    <definedName name="N_Tavoite1Toiminto2" localSheetId="14">#REF!</definedName>
    <definedName name="N_Tavoite1Toiminto2" localSheetId="6">Suunnitelma!#REF!</definedName>
    <definedName name="N_Tavoite1Toiminto2">#REF!</definedName>
    <definedName name="N_Tavoite1Toiminto2Kuvaus" localSheetId="14">#REF!</definedName>
    <definedName name="N_Tavoite1Toiminto2Kuvaus" localSheetId="6">Suunnitelma!#REF!</definedName>
    <definedName name="N_Tavoite1Toiminto2Kuvaus">#REF!</definedName>
    <definedName name="N_Tavoite1Toiminto2Tulostavoite" localSheetId="14">#REF!</definedName>
    <definedName name="N_Tavoite1Toiminto2Tulostavoite" localSheetId="6">Suunnitelma!#REF!</definedName>
    <definedName name="N_Tavoite1Toiminto2Tulostavoite">#REF!</definedName>
    <definedName name="N_Tavoite1Toiminto3" localSheetId="25">[1]Suunnitelma!#REF!</definedName>
    <definedName name="N_Tavoite1Toiminto3" localSheetId="0">[2]Suunnitelma!#REF!</definedName>
    <definedName name="N_Tavoite1Toiminto3" localSheetId="15">[2]Suunnitelma!#REF!</definedName>
    <definedName name="N_Tavoite1Toiminto3" localSheetId="2">[2]Suunnitelma!#REF!</definedName>
    <definedName name="N_Tavoite1Toiminto3" localSheetId="14">#REF!</definedName>
    <definedName name="N_Tavoite1Toiminto3" localSheetId="21">[2]Suunnitelma!#REF!</definedName>
    <definedName name="N_Tavoite1Toiminto3" localSheetId="13">[2]Suunnitelma!#REF!</definedName>
    <definedName name="N_Tavoite1Toiminto3" localSheetId="9">[2]Suunnitelma!#REF!</definedName>
    <definedName name="N_Tavoite1Toiminto3" localSheetId="10">[2]Suunnitelma!#REF!</definedName>
    <definedName name="N_Tavoite1Toiminto3" localSheetId="11">[2]Suunnitelma!#REF!</definedName>
    <definedName name="N_Tavoite1Toiminto3" localSheetId="12">[2]Suunnitelma!#REF!</definedName>
    <definedName name="N_Tavoite1Toiminto3" localSheetId="19">[2]Suunnitelma!#REF!</definedName>
    <definedName name="N_Tavoite1Toiminto3" localSheetId="20">[2]Suunnitelma!#REF!</definedName>
    <definedName name="N_Tavoite1Toiminto3" localSheetId="22">[2]Suunnitelma!#REF!</definedName>
    <definedName name="N_Tavoite1Toiminto3" localSheetId="4">[2]Suunnitelma!#REF!</definedName>
    <definedName name="N_Tavoite1Toiminto3" localSheetId="6">Suunnitelma!#REF!</definedName>
    <definedName name="N_Tavoite1Toiminto3" localSheetId="8">[2]Suunnitelma!#REF!</definedName>
    <definedName name="N_Tavoite1Toiminto3" localSheetId="16">[2]Suunnitelma!#REF!</definedName>
    <definedName name="N_Tavoite1Toiminto3" localSheetId="5">[2]Suunnitelma!#REF!</definedName>
    <definedName name="N_Tavoite1Toiminto3">#REF!</definedName>
    <definedName name="N_Tavoite1Toiminto3Kuvaus" localSheetId="25">[1]Suunnitelma!#REF!</definedName>
    <definedName name="N_Tavoite1Toiminto3Kuvaus" localSheetId="0">[2]Suunnitelma!#REF!</definedName>
    <definedName name="N_Tavoite1Toiminto3Kuvaus" localSheetId="15">[2]Suunnitelma!#REF!</definedName>
    <definedName name="N_Tavoite1Toiminto3Kuvaus" localSheetId="2">[2]Suunnitelma!#REF!</definedName>
    <definedName name="N_Tavoite1Toiminto3Kuvaus" localSheetId="14">#REF!</definedName>
    <definedName name="N_Tavoite1Toiminto3Kuvaus" localSheetId="21">[2]Suunnitelma!#REF!</definedName>
    <definedName name="N_Tavoite1Toiminto3Kuvaus" localSheetId="13">[2]Suunnitelma!#REF!</definedName>
    <definedName name="N_Tavoite1Toiminto3Kuvaus" localSheetId="9">[2]Suunnitelma!#REF!</definedName>
    <definedName name="N_Tavoite1Toiminto3Kuvaus" localSheetId="10">[2]Suunnitelma!#REF!</definedName>
    <definedName name="N_Tavoite1Toiminto3Kuvaus" localSheetId="11">[2]Suunnitelma!#REF!</definedName>
    <definedName name="N_Tavoite1Toiminto3Kuvaus" localSheetId="12">[2]Suunnitelma!#REF!</definedName>
    <definedName name="N_Tavoite1Toiminto3Kuvaus" localSheetId="19">[2]Suunnitelma!#REF!</definedName>
    <definedName name="N_Tavoite1Toiminto3Kuvaus" localSheetId="20">[2]Suunnitelma!#REF!</definedName>
    <definedName name="N_Tavoite1Toiminto3Kuvaus" localSheetId="22">[2]Suunnitelma!#REF!</definedName>
    <definedName name="N_Tavoite1Toiminto3Kuvaus" localSheetId="4">[2]Suunnitelma!#REF!</definedName>
    <definedName name="N_Tavoite1Toiminto3Kuvaus" localSheetId="6">Suunnitelma!#REF!</definedName>
    <definedName name="N_Tavoite1Toiminto3Kuvaus" localSheetId="8">[2]Suunnitelma!#REF!</definedName>
    <definedName name="N_Tavoite1Toiminto3Kuvaus" localSheetId="16">[2]Suunnitelma!#REF!</definedName>
    <definedName name="N_Tavoite1Toiminto3Kuvaus" localSheetId="5">[2]Suunnitelma!#REF!</definedName>
    <definedName name="N_Tavoite1Toiminto3Kuvaus">#REF!</definedName>
    <definedName name="N_Tavoite1Toiminto3Tulostavoite" localSheetId="25">[1]Suunnitelma!#REF!</definedName>
    <definedName name="N_Tavoite1Toiminto3Tulostavoite" localSheetId="0">[2]Suunnitelma!#REF!</definedName>
    <definedName name="N_Tavoite1Toiminto3Tulostavoite" localSheetId="15">[2]Suunnitelma!#REF!</definedName>
    <definedName name="N_Tavoite1Toiminto3Tulostavoite" localSheetId="2">[2]Suunnitelma!#REF!</definedName>
    <definedName name="N_Tavoite1Toiminto3Tulostavoite" localSheetId="14">#REF!</definedName>
    <definedName name="N_Tavoite1Toiminto3Tulostavoite" localSheetId="21">[2]Suunnitelma!#REF!</definedName>
    <definedName name="N_Tavoite1Toiminto3Tulostavoite" localSheetId="13">[2]Suunnitelma!#REF!</definedName>
    <definedName name="N_Tavoite1Toiminto3Tulostavoite" localSheetId="9">[2]Suunnitelma!#REF!</definedName>
    <definedName name="N_Tavoite1Toiminto3Tulostavoite" localSheetId="10">[2]Suunnitelma!#REF!</definedName>
    <definedName name="N_Tavoite1Toiminto3Tulostavoite" localSheetId="11">[2]Suunnitelma!#REF!</definedName>
    <definedName name="N_Tavoite1Toiminto3Tulostavoite" localSheetId="12">[2]Suunnitelma!#REF!</definedName>
    <definedName name="N_Tavoite1Toiminto3Tulostavoite" localSheetId="19">[2]Suunnitelma!#REF!</definedName>
    <definedName name="N_Tavoite1Toiminto3Tulostavoite" localSheetId="20">[2]Suunnitelma!#REF!</definedName>
    <definedName name="N_Tavoite1Toiminto3Tulostavoite" localSheetId="22">[2]Suunnitelma!#REF!</definedName>
    <definedName name="N_Tavoite1Toiminto3Tulostavoite" localSheetId="4">[2]Suunnitelma!#REF!</definedName>
    <definedName name="N_Tavoite1Toiminto3Tulostavoite" localSheetId="6">Suunnitelma!#REF!</definedName>
    <definedName name="N_Tavoite1Toiminto3Tulostavoite" localSheetId="8">[2]Suunnitelma!#REF!</definedName>
    <definedName name="N_Tavoite1Toiminto3Tulostavoite" localSheetId="16">[2]Suunnitelma!#REF!</definedName>
    <definedName name="N_Tavoite1Toiminto3Tulostavoite" localSheetId="5">[2]Suunnitelma!#REF!</definedName>
    <definedName name="N_Tavoite1Toiminto3Tulostavoite">#REF!</definedName>
    <definedName name="N_Tavoite2" localSheetId="25">[1]Suunnitelma!#REF!</definedName>
    <definedName name="N_Tavoite2" localSheetId="0">[2]Suunnitelma!#REF!</definedName>
    <definedName name="N_Tavoite2" localSheetId="15">[2]Suunnitelma!#REF!</definedName>
    <definedName name="N_Tavoite2" localSheetId="2">[2]Suunnitelma!#REF!</definedName>
    <definedName name="N_Tavoite2" localSheetId="14">#REF!</definedName>
    <definedName name="N_Tavoite2" localSheetId="21">[2]Suunnitelma!#REF!</definedName>
    <definedName name="N_Tavoite2" localSheetId="13">[2]Suunnitelma!#REF!</definedName>
    <definedName name="N_Tavoite2" localSheetId="9">[2]Suunnitelma!#REF!</definedName>
    <definedName name="N_Tavoite2" localSheetId="10">[2]Suunnitelma!#REF!</definedName>
    <definedName name="N_Tavoite2" localSheetId="11">[2]Suunnitelma!#REF!</definedName>
    <definedName name="N_Tavoite2" localSheetId="12">[2]Suunnitelma!#REF!</definedName>
    <definedName name="N_Tavoite2" localSheetId="19">[2]Suunnitelma!#REF!</definedName>
    <definedName name="N_Tavoite2" localSheetId="20">[2]Suunnitelma!#REF!</definedName>
    <definedName name="N_Tavoite2" localSheetId="22">[2]Suunnitelma!#REF!</definedName>
    <definedName name="N_Tavoite2" localSheetId="4">[2]Suunnitelma!#REF!</definedName>
    <definedName name="N_Tavoite2" localSheetId="6">Suunnitelma!#REF!</definedName>
    <definedName name="N_Tavoite2" localSheetId="8">[2]Suunnitelma!#REF!</definedName>
    <definedName name="N_Tavoite2" localSheetId="16">[2]Suunnitelma!#REF!</definedName>
    <definedName name="N_Tavoite2" localSheetId="5">[2]Suunnitelma!#REF!</definedName>
    <definedName name="N_Tavoite2">#REF!</definedName>
    <definedName name="N_Tavoite2Toiminto1" localSheetId="25">[1]Suunnitelma!#REF!</definedName>
    <definedName name="N_Tavoite2Toiminto1" localSheetId="0">[2]Suunnitelma!#REF!</definedName>
    <definedName name="N_Tavoite2Toiminto1" localSheetId="15">[2]Suunnitelma!#REF!</definedName>
    <definedName name="N_Tavoite2Toiminto1" localSheetId="2">[2]Suunnitelma!#REF!</definedName>
    <definedName name="N_Tavoite2Toiminto1" localSheetId="14">#REF!</definedName>
    <definedName name="N_Tavoite2Toiminto1" localSheetId="21">[2]Suunnitelma!#REF!</definedName>
    <definedName name="N_Tavoite2Toiminto1" localSheetId="13">[2]Suunnitelma!#REF!</definedName>
    <definedName name="N_Tavoite2Toiminto1" localSheetId="9">[2]Suunnitelma!#REF!</definedName>
    <definedName name="N_Tavoite2Toiminto1" localSheetId="10">[2]Suunnitelma!#REF!</definedName>
    <definedName name="N_Tavoite2Toiminto1" localSheetId="11">[2]Suunnitelma!#REF!</definedName>
    <definedName name="N_Tavoite2Toiminto1" localSheetId="12">[2]Suunnitelma!#REF!</definedName>
    <definedName name="N_Tavoite2Toiminto1" localSheetId="19">[2]Suunnitelma!#REF!</definedName>
    <definedName name="N_Tavoite2Toiminto1" localSheetId="20">[2]Suunnitelma!#REF!</definedName>
    <definedName name="N_Tavoite2Toiminto1" localSheetId="22">[2]Suunnitelma!#REF!</definedName>
    <definedName name="N_Tavoite2Toiminto1" localSheetId="4">[2]Suunnitelma!#REF!</definedName>
    <definedName name="N_Tavoite2Toiminto1" localSheetId="6">Suunnitelma!#REF!</definedName>
    <definedName name="N_Tavoite2Toiminto1" localSheetId="8">[2]Suunnitelma!#REF!</definedName>
    <definedName name="N_Tavoite2Toiminto1" localSheetId="16">[2]Suunnitelma!#REF!</definedName>
    <definedName name="N_Tavoite2Toiminto1" localSheetId="5">[2]Suunnitelma!#REF!</definedName>
    <definedName name="N_Tavoite2Toiminto1">#REF!</definedName>
    <definedName name="N_Tavoite2Toiminto1Kuvaus" localSheetId="25">[1]Suunnitelma!#REF!</definedName>
    <definedName name="N_Tavoite2Toiminto1Kuvaus" localSheetId="0">[2]Suunnitelma!#REF!</definedName>
    <definedName name="N_Tavoite2Toiminto1Kuvaus" localSheetId="15">[2]Suunnitelma!#REF!</definedName>
    <definedName name="N_Tavoite2Toiminto1Kuvaus" localSheetId="2">[2]Suunnitelma!#REF!</definedName>
    <definedName name="N_Tavoite2Toiminto1Kuvaus" localSheetId="14">#REF!</definedName>
    <definedName name="N_Tavoite2Toiminto1Kuvaus" localSheetId="21">[2]Suunnitelma!#REF!</definedName>
    <definedName name="N_Tavoite2Toiminto1Kuvaus" localSheetId="13">[2]Suunnitelma!#REF!</definedName>
    <definedName name="N_Tavoite2Toiminto1Kuvaus" localSheetId="9">[2]Suunnitelma!#REF!</definedName>
    <definedName name="N_Tavoite2Toiminto1Kuvaus" localSheetId="10">[2]Suunnitelma!#REF!</definedName>
    <definedName name="N_Tavoite2Toiminto1Kuvaus" localSheetId="11">[2]Suunnitelma!#REF!</definedName>
    <definedName name="N_Tavoite2Toiminto1Kuvaus" localSheetId="12">[2]Suunnitelma!#REF!</definedName>
    <definedName name="N_Tavoite2Toiminto1Kuvaus" localSheetId="19">[2]Suunnitelma!#REF!</definedName>
    <definedName name="N_Tavoite2Toiminto1Kuvaus" localSheetId="20">[2]Suunnitelma!#REF!</definedName>
    <definedName name="N_Tavoite2Toiminto1Kuvaus" localSheetId="22">[2]Suunnitelma!#REF!</definedName>
    <definedName name="N_Tavoite2Toiminto1Kuvaus" localSheetId="4">[2]Suunnitelma!#REF!</definedName>
    <definedName name="N_Tavoite2Toiminto1Kuvaus" localSheetId="6">Suunnitelma!#REF!</definedName>
    <definedName name="N_Tavoite2Toiminto1Kuvaus" localSheetId="8">[2]Suunnitelma!#REF!</definedName>
    <definedName name="N_Tavoite2Toiminto1Kuvaus" localSheetId="16">[2]Suunnitelma!#REF!</definedName>
    <definedName name="N_Tavoite2Toiminto1Kuvaus" localSheetId="5">[2]Suunnitelma!#REF!</definedName>
    <definedName name="N_Tavoite2Toiminto1Kuvaus">#REF!</definedName>
    <definedName name="N_Tavoite2Toiminto1Tulostavoite" localSheetId="25">[1]Suunnitelma!#REF!</definedName>
    <definedName name="N_Tavoite2Toiminto1Tulostavoite" localSheetId="0">[2]Suunnitelma!#REF!</definedName>
    <definedName name="N_Tavoite2Toiminto1Tulostavoite" localSheetId="15">[2]Suunnitelma!#REF!</definedName>
    <definedName name="N_Tavoite2Toiminto1Tulostavoite" localSheetId="2">[2]Suunnitelma!#REF!</definedName>
    <definedName name="N_Tavoite2Toiminto1Tulostavoite" localSheetId="14">#REF!</definedName>
    <definedName name="N_Tavoite2Toiminto1Tulostavoite" localSheetId="21">[2]Suunnitelma!#REF!</definedName>
    <definedName name="N_Tavoite2Toiminto1Tulostavoite" localSheetId="13">[2]Suunnitelma!#REF!</definedName>
    <definedName name="N_Tavoite2Toiminto1Tulostavoite" localSheetId="9">[2]Suunnitelma!#REF!</definedName>
    <definedName name="N_Tavoite2Toiminto1Tulostavoite" localSheetId="10">[2]Suunnitelma!#REF!</definedName>
    <definedName name="N_Tavoite2Toiminto1Tulostavoite" localSheetId="11">[2]Suunnitelma!#REF!</definedName>
    <definedName name="N_Tavoite2Toiminto1Tulostavoite" localSheetId="12">[2]Suunnitelma!#REF!</definedName>
    <definedName name="N_Tavoite2Toiminto1Tulostavoite" localSheetId="19">[2]Suunnitelma!#REF!</definedName>
    <definedName name="N_Tavoite2Toiminto1Tulostavoite" localSheetId="20">[2]Suunnitelma!#REF!</definedName>
    <definedName name="N_Tavoite2Toiminto1Tulostavoite" localSheetId="22">[2]Suunnitelma!#REF!</definedName>
    <definedName name="N_Tavoite2Toiminto1Tulostavoite" localSheetId="4">[2]Suunnitelma!#REF!</definedName>
    <definedName name="N_Tavoite2Toiminto1Tulostavoite" localSheetId="6">Suunnitelma!#REF!</definedName>
    <definedName name="N_Tavoite2Toiminto1Tulostavoite" localSheetId="8">[2]Suunnitelma!#REF!</definedName>
    <definedName name="N_Tavoite2Toiminto1Tulostavoite" localSheetId="16">[2]Suunnitelma!#REF!</definedName>
    <definedName name="N_Tavoite2Toiminto1Tulostavoite" localSheetId="5">[2]Suunnitelma!#REF!</definedName>
    <definedName name="N_Tavoite2Toiminto1Tulostavoite">#REF!</definedName>
    <definedName name="N_Tavoite2Toiminto2" localSheetId="25">[1]Suunnitelma!#REF!</definedName>
    <definedName name="N_Tavoite2Toiminto2" localSheetId="0">[2]Suunnitelma!#REF!</definedName>
    <definedName name="N_Tavoite2Toiminto2" localSheetId="15">[2]Suunnitelma!#REF!</definedName>
    <definedName name="N_Tavoite2Toiminto2" localSheetId="2">[2]Suunnitelma!#REF!</definedName>
    <definedName name="N_Tavoite2Toiminto2" localSheetId="14">#REF!</definedName>
    <definedName name="N_Tavoite2Toiminto2" localSheetId="21">[2]Suunnitelma!#REF!</definedName>
    <definedName name="N_Tavoite2Toiminto2" localSheetId="13">[2]Suunnitelma!#REF!</definedName>
    <definedName name="N_Tavoite2Toiminto2" localSheetId="9">[2]Suunnitelma!#REF!</definedName>
    <definedName name="N_Tavoite2Toiminto2" localSheetId="10">[2]Suunnitelma!#REF!</definedName>
    <definedName name="N_Tavoite2Toiminto2" localSheetId="11">[2]Suunnitelma!#REF!</definedName>
    <definedName name="N_Tavoite2Toiminto2" localSheetId="12">[2]Suunnitelma!#REF!</definedName>
    <definedName name="N_Tavoite2Toiminto2" localSheetId="19">[2]Suunnitelma!#REF!</definedName>
    <definedName name="N_Tavoite2Toiminto2" localSheetId="20">[2]Suunnitelma!#REF!</definedName>
    <definedName name="N_Tavoite2Toiminto2" localSheetId="22">[2]Suunnitelma!#REF!</definedName>
    <definedName name="N_Tavoite2Toiminto2" localSheetId="4">[2]Suunnitelma!#REF!</definedName>
    <definedName name="N_Tavoite2Toiminto2" localSheetId="6">Suunnitelma!#REF!</definedName>
    <definedName name="N_Tavoite2Toiminto2" localSheetId="8">[2]Suunnitelma!#REF!</definedName>
    <definedName name="N_Tavoite2Toiminto2" localSheetId="16">[2]Suunnitelma!#REF!</definedName>
    <definedName name="N_Tavoite2Toiminto2" localSheetId="5">[2]Suunnitelma!#REF!</definedName>
    <definedName name="N_Tavoite2Toiminto2">#REF!</definedName>
    <definedName name="N_Tavoite2Toiminto2Kuvaus" localSheetId="25">[1]Suunnitelma!#REF!</definedName>
    <definedName name="N_Tavoite2Toiminto2Kuvaus" localSheetId="0">[2]Suunnitelma!#REF!</definedName>
    <definedName name="N_Tavoite2Toiminto2Kuvaus" localSheetId="15">[2]Suunnitelma!#REF!</definedName>
    <definedName name="N_Tavoite2Toiminto2Kuvaus" localSheetId="2">[2]Suunnitelma!#REF!</definedName>
    <definedName name="N_Tavoite2Toiminto2Kuvaus" localSheetId="14">#REF!</definedName>
    <definedName name="N_Tavoite2Toiminto2Kuvaus" localSheetId="21">[2]Suunnitelma!#REF!</definedName>
    <definedName name="N_Tavoite2Toiminto2Kuvaus" localSheetId="13">[2]Suunnitelma!#REF!</definedName>
    <definedName name="N_Tavoite2Toiminto2Kuvaus" localSheetId="9">[2]Suunnitelma!#REF!</definedName>
    <definedName name="N_Tavoite2Toiminto2Kuvaus" localSheetId="10">[2]Suunnitelma!#REF!</definedName>
    <definedName name="N_Tavoite2Toiminto2Kuvaus" localSheetId="11">[2]Suunnitelma!#REF!</definedName>
    <definedName name="N_Tavoite2Toiminto2Kuvaus" localSheetId="12">[2]Suunnitelma!#REF!</definedName>
    <definedName name="N_Tavoite2Toiminto2Kuvaus" localSheetId="19">[2]Suunnitelma!#REF!</definedName>
    <definedName name="N_Tavoite2Toiminto2Kuvaus" localSheetId="20">[2]Suunnitelma!#REF!</definedName>
    <definedName name="N_Tavoite2Toiminto2Kuvaus" localSheetId="22">[2]Suunnitelma!#REF!</definedName>
    <definedName name="N_Tavoite2Toiminto2Kuvaus" localSheetId="4">[2]Suunnitelma!#REF!</definedName>
    <definedName name="N_Tavoite2Toiminto2Kuvaus" localSheetId="6">Suunnitelma!#REF!</definedName>
    <definedName name="N_Tavoite2Toiminto2Kuvaus" localSheetId="8">[2]Suunnitelma!#REF!</definedName>
    <definedName name="N_Tavoite2Toiminto2Kuvaus" localSheetId="16">[2]Suunnitelma!#REF!</definedName>
    <definedName name="N_Tavoite2Toiminto2Kuvaus" localSheetId="5">[2]Suunnitelma!#REF!</definedName>
    <definedName name="N_Tavoite2Toiminto2Kuvaus">#REF!</definedName>
    <definedName name="N_Tavoite2Toiminto2Tulostavoite" localSheetId="25">[1]Suunnitelma!#REF!</definedName>
    <definedName name="N_Tavoite2Toiminto2Tulostavoite" localSheetId="0">[2]Suunnitelma!#REF!</definedName>
    <definedName name="N_Tavoite2Toiminto2Tulostavoite" localSheetId="15">[2]Suunnitelma!#REF!</definedName>
    <definedName name="N_Tavoite2Toiminto2Tulostavoite" localSheetId="2">[2]Suunnitelma!#REF!</definedName>
    <definedName name="N_Tavoite2Toiminto2Tulostavoite" localSheetId="14">#REF!</definedName>
    <definedName name="N_Tavoite2Toiminto2Tulostavoite" localSheetId="21">[2]Suunnitelma!#REF!</definedName>
    <definedName name="N_Tavoite2Toiminto2Tulostavoite" localSheetId="13">[2]Suunnitelma!#REF!</definedName>
    <definedName name="N_Tavoite2Toiminto2Tulostavoite" localSheetId="9">[2]Suunnitelma!#REF!</definedName>
    <definedName name="N_Tavoite2Toiminto2Tulostavoite" localSheetId="10">[2]Suunnitelma!#REF!</definedName>
    <definedName name="N_Tavoite2Toiminto2Tulostavoite" localSheetId="11">[2]Suunnitelma!#REF!</definedName>
    <definedName name="N_Tavoite2Toiminto2Tulostavoite" localSheetId="12">[2]Suunnitelma!#REF!</definedName>
    <definedName name="N_Tavoite2Toiminto2Tulostavoite" localSheetId="19">[2]Suunnitelma!#REF!</definedName>
    <definedName name="N_Tavoite2Toiminto2Tulostavoite" localSheetId="20">[2]Suunnitelma!#REF!</definedName>
    <definedName name="N_Tavoite2Toiminto2Tulostavoite" localSheetId="22">[2]Suunnitelma!#REF!</definedName>
    <definedName name="N_Tavoite2Toiminto2Tulostavoite" localSheetId="4">[2]Suunnitelma!#REF!</definedName>
    <definedName name="N_Tavoite2Toiminto2Tulostavoite" localSheetId="6">Suunnitelma!#REF!</definedName>
    <definedName name="N_Tavoite2Toiminto2Tulostavoite" localSheetId="8">[2]Suunnitelma!#REF!</definedName>
    <definedName name="N_Tavoite2Toiminto2Tulostavoite" localSheetId="16">[2]Suunnitelma!#REF!</definedName>
    <definedName name="N_Tavoite2Toiminto2Tulostavoite" localSheetId="5">[2]Suunnitelma!#REF!</definedName>
    <definedName name="N_Tavoite2Toiminto2Tulostavoite">#REF!</definedName>
    <definedName name="N_Tavoite2Toiminto3" localSheetId="25">[1]Suunnitelma!#REF!</definedName>
    <definedName name="N_Tavoite2Toiminto3" localSheetId="0">[2]Suunnitelma!#REF!</definedName>
    <definedName name="N_Tavoite2Toiminto3" localSheetId="15">[2]Suunnitelma!#REF!</definedName>
    <definedName name="N_Tavoite2Toiminto3" localSheetId="2">[2]Suunnitelma!#REF!</definedName>
    <definedName name="N_Tavoite2Toiminto3" localSheetId="14">#REF!</definedName>
    <definedName name="N_Tavoite2Toiminto3" localSheetId="21">[2]Suunnitelma!#REF!</definedName>
    <definedName name="N_Tavoite2Toiminto3" localSheetId="13">[2]Suunnitelma!#REF!</definedName>
    <definedName name="N_Tavoite2Toiminto3" localSheetId="9">[2]Suunnitelma!#REF!</definedName>
    <definedName name="N_Tavoite2Toiminto3" localSheetId="10">[2]Suunnitelma!#REF!</definedName>
    <definedName name="N_Tavoite2Toiminto3" localSheetId="11">[2]Suunnitelma!#REF!</definedName>
    <definedName name="N_Tavoite2Toiminto3" localSheetId="12">[2]Suunnitelma!#REF!</definedName>
    <definedName name="N_Tavoite2Toiminto3" localSheetId="19">[2]Suunnitelma!#REF!</definedName>
    <definedName name="N_Tavoite2Toiminto3" localSheetId="20">[2]Suunnitelma!#REF!</definedName>
    <definedName name="N_Tavoite2Toiminto3" localSheetId="22">[2]Suunnitelma!#REF!</definedName>
    <definedName name="N_Tavoite2Toiminto3" localSheetId="4">[2]Suunnitelma!#REF!</definedName>
    <definedName name="N_Tavoite2Toiminto3" localSheetId="6">Suunnitelma!#REF!</definedName>
    <definedName name="N_Tavoite2Toiminto3" localSheetId="8">[2]Suunnitelma!#REF!</definedName>
    <definedName name="N_Tavoite2Toiminto3" localSheetId="16">[2]Suunnitelma!#REF!</definedName>
    <definedName name="N_Tavoite2Toiminto3" localSheetId="5">[2]Suunnitelma!#REF!</definedName>
    <definedName name="N_Tavoite2Toiminto3">#REF!</definedName>
    <definedName name="N_Tavoite2Toiminto3Kuvaus" localSheetId="25">[1]Suunnitelma!#REF!</definedName>
    <definedName name="N_Tavoite2Toiminto3Kuvaus" localSheetId="0">[2]Suunnitelma!#REF!</definedName>
    <definedName name="N_Tavoite2Toiminto3Kuvaus" localSheetId="15">[2]Suunnitelma!#REF!</definedName>
    <definedName name="N_Tavoite2Toiminto3Kuvaus" localSheetId="2">[2]Suunnitelma!#REF!</definedName>
    <definedName name="N_Tavoite2Toiminto3Kuvaus" localSheetId="14">#REF!</definedName>
    <definedName name="N_Tavoite2Toiminto3Kuvaus" localSheetId="21">[2]Suunnitelma!#REF!</definedName>
    <definedName name="N_Tavoite2Toiminto3Kuvaus" localSheetId="13">[2]Suunnitelma!#REF!</definedName>
    <definedName name="N_Tavoite2Toiminto3Kuvaus" localSheetId="9">[2]Suunnitelma!#REF!</definedName>
    <definedName name="N_Tavoite2Toiminto3Kuvaus" localSheetId="10">[2]Suunnitelma!#REF!</definedName>
    <definedName name="N_Tavoite2Toiminto3Kuvaus" localSheetId="11">[2]Suunnitelma!#REF!</definedName>
    <definedName name="N_Tavoite2Toiminto3Kuvaus" localSheetId="12">[2]Suunnitelma!#REF!</definedName>
    <definedName name="N_Tavoite2Toiminto3Kuvaus" localSheetId="19">[2]Suunnitelma!#REF!</definedName>
    <definedName name="N_Tavoite2Toiminto3Kuvaus" localSheetId="20">[2]Suunnitelma!#REF!</definedName>
    <definedName name="N_Tavoite2Toiminto3Kuvaus" localSheetId="22">[2]Suunnitelma!#REF!</definedName>
    <definedName name="N_Tavoite2Toiminto3Kuvaus" localSheetId="4">[2]Suunnitelma!#REF!</definedName>
    <definedName name="N_Tavoite2Toiminto3Kuvaus" localSheetId="6">Suunnitelma!#REF!</definedName>
    <definedName name="N_Tavoite2Toiminto3Kuvaus" localSheetId="8">[2]Suunnitelma!#REF!</definedName>
    <definedName name="N_Tavoite2Toiminto3Kuvaus" localSheetId="16">[2]Suunnitelma!#REF!</definedName>
    <definedName name="N_Tavoite2Toiminto3Kuvaus" localSheetId="5">[2]Suunnitelma!#REF!</definedName>
    <definedName name="N_Tavoite2Toiminto3Kuvaus">#REF!</definedName>
    <definedName name="N_Tavoite2Toiminto3Tulostavoite" localSheetId="25">[1]Suunnitelma!#REF!</definedName>
    <definedName name="N_Tavoite2Toiminto3Tulostavoite" localSheetId="0">[2]Suunnitelma!#REF!</definedName>
    <definedName name="N_Tavoite2Toiminto3Tulostavoite" localSheetId="15">[2]Suunnitelma!#REF!</definedName>
    <definedName name="N_Tavoite2Toiminto3Tulostavoite" localSheetId="2">[2]Suunnitelma!#REF!</definedName>
    <definedName name="N_Tavoite2Toiminto3Tulostavoite" localSheetId="14">#REF!</definedName>
    <definedName name="N_Tavoite2Toiminto3Tulostavoite" localSheetId="21">[2]Suunnitelma!#REF!</definedName>
    <definedName name="N_Tavoite2Toiminto3Tulostavoite" localSheetId="13">[2]Suunnitelma!#REF!</definedName>
    <definedName name="N_Tavoite2Toiminto3Tulostavoite" localSheetId="9">[2]Suunnitelma!#REF!</definedName>
    <definedName name="N_Tavoite2Toiminto3Tulostavoite" localSheetId="10">[2]Suunnitelma!#REF!</definedName>
    <definedName name="N_Tavoite2Toiminto3Tulostavoite" localSheetId="11">[2]Suunnitelma!#REF!</definedName>
    <definedName name="N_Tavoite2Toiminto3Tulostavoite" localSheetId="12">[2]Suunnitelma!#REF!</definedName>
    <definedName name="N_Tavoite2Toiminto3Tulostavoite" localSheetId="19">[2]Suunnitelma!#REF!</definedName>
    <definedName name="N_Tavoite2Toiminto3Tulostavoite" localSheetId="20">[2]Suunnitelma!#REF!</definedName>
    <definedName name="N_Tavoite2Toiminto3Tulostavoite" localSheetId="22">[2]Suunnitelma!#REF!</definedName>
    <definedName name="N_Tavoite2Toiminto3Tulostavoite" localSheetId="4">[2]Suunnitelma!#REF!</definedName>
    <definedName name="N_Tavoite2Toiminto3Tulostavoite" localSheetId="6">Suunnitelma!#REF!</definedName>
    <definedName name="N_Tavoite2Toiminto3Tulostavoite" localSheetId="8">[2]Suunnitelma!#REF!</definedName>
    <definedName name="N_Tavoite2Toiminto3Tulostavoite" localSheetId="16">[2]Suunnitelma!#REF!</definedName>
    <definedName name="N_Tavoite2Toiminto3Tulostavoite" localSheetId="5">[2]Suunnitelma!#REF!</definedName>
    <definedName name="N_Tavoite2Toiminto3Tulostavoite">#REF!</definedName>
    <definedName name="N_Tavoite3" localSheetId="25">[1]Suunnitelma!#REF!</definedName>
    <definedName name="N_Tavoite3" localSheetId="0">[2]Suunnitelma!#REF!</definedName>
    <definedName name="N_Tavoite3" localSheetId="15">[2]Suunnitelma!#REF!</definedName>
    <definedName name="N_Tavoite3" localSheetId="2">[2]Suunnitelma!#REF!</definedName>
    <definedName name="N_Tavoite3" localSheetId="14">#REF!</definedName>
    <definedName name="N_Tavoite3" localSheetId="21">[2]Suunnitelma!#REF!</definedName>
    <definedName name="N_Tavoite3" localSheetId="13">[2]Suunnitelma!#REF!</definedName>
    <definedName name="N_Tavoite3" localSheetId="9">[2]Suunnitelma!#REF!</definedName>
    <definedName name="N_Tavoite3" localSheetId="10">[2]Suunnitelma!#REF!</definedName>
    <definedName name="N_Tavoite3" localSheetId="11">[2]Suunnitelma!#REF!</definedName>
    <definedName name="N_Tavoite3" localSheetId="12">[2]Suunnitelma!#REF!</definedName>
    <definedName name="N_Tavoite3" localSheetId="19">[2]Suunnitelma!#REF!</definedName>
    <definedName name="N_Tavoite3" localSheetId="20">[2]Suunnitelma!#REF!</definedName>
    <definedName name="N_Tavoite3" localSheetId="22">[2]Suunnitelma!#REF!</definedName>
    <definedName name="N_Tavoite3" localSheetId="4">[2]Suunnitelma!#REF!</definedName>
    <definedName name="N_Tavoite3" localSheetId="6">Suunnitelma!#REF!</definedName>
    <definedName name="N_Tavoite3" localSheetId="8">[2]Suunnitelma!#REF!</definedName>
    <definedName name="N_Tavoite3" localSheetId="16">[2]Suunnitelma!#REF!</definedName>
    <definedName name="N_Tavoite3" localSheetId="5">[2]Suunnitelma!#REF!</definedName>
    <definedName name="N_Tavoite3">#REF!</definedName>
    <definedName name="N_Tavoite3Toiminto1" localSheetId="25">[1]Suunnitelma!#REF!</definedName>
    <definedName name="N_Tavoite3Toiminto1" localSheetId="0">[2]Suunnitelma!#REF!</definedName>
    <definedName name="N_Tavoite3Toiminto1" localSheetId="15">[2]Suunnitelma!#REF!</definedName>
    <definedName name="N_Tavoite3Toiminto1" localSheetId="2">[2]Suunnitelma!#REF!</definedName>
    <definedName name="N_Tavoite3Toiminto1" localSheetId="14">#REF!</definedName>
    <definedName name="N_Tavoite3Toiminto1" localSheetId="21">[2]Suunnitelma!#REF!</definedName>
    <definedName name="N_Tavoite3Toiminto1" localSheetId="13">[2]Suunnitelma!#REF!</definedName>
    <definedName name="N_Tavoite3Toiminto1" localSheetId="9">[2]Suunnitelma!#REF!</definedName>
    <definedName name="N_Tavoite3Toiminto1" localSheetId="10">[2]Suunnitelma!#REF!</definedName>
    <definedName name="N_Tavoite3Toiminto1" localSheetId="11">[2]Suunnitelma!#REF!</definedName>
    <definedName name="N_Tavoite3Toiminto1" localSheetId="12">[2]Suunnitelma!#REF!</definedName>
    <definedName name="N_Tavoite3Toiminto1" localSheetId="19">[2]Suunnitelma!#REF!</definedName>
    <definedName name="N_Tavoite3Toiminto1" localSheetId="20">[2]Suunnitelma!#REF!</definedName>
    <definedName name="N_Tavoite3Toiminto1" localSheetId="22">[2]Suunnitelma!#REF!</definedName>
    <definedName name="N_Tavoite3Toiminto1" localSheetId="4">[2]Suunnitelma!#REF!</definedName>
    <definedName name="N_Tavoite3Toiminto1" localSheetId="6">Suunnitelma!#REF!</definedName>
    <definedName name="N_Tavoite3Toiminto1" localSheetId="8">[2]Suunnitelma!#REF!</definedName>
    <definedName name="N_Tavoite3Toiminto1" localSheetId="16">[2]Suunnitelma!#REF!</definedName>
    <definedName name="N_Tavoite3Toiminto1" localSheetId="5">[2]Suunnitelma!#REF!</definedName>
    <definedName name="N_Tavoite3Toiminto1">#REF!</definedName>
    <definedName name="N_Tavoite3Toiminto1Kuvaus" localSheetId="25">[1]Suunnitelma!#REF!</definedName>
    <definedName name="N_Tavoite3Toiminto1Kuvaus" localSheetId="0">[2]Suunnitelma!#REF!</definedName>
    <definedName name="N_Tavoite3Toiminto1Kuvaus" localSheetId="15">[2]Suunnitelma!#REF!</definedName>
    <definedName name="N_Tavoite3Toiminto1Kuvaus" localSheetId="2">[2]Suunnitelma!#REF!</definedName>
    <definedName name="N_Tavoite3Toiminto1Kuvaus" localSheetId="14">#REF!</definedName>
    <definedName name="N_Tavoite3Toiminto1Kuvaus" localSheetId="21">[2]Suunnitelma!#REF!</definedName>
    <definedName name="N_Tavoite3Toiminto1Kuvaus" localSheetId="13">[2]Suunnitelma!#REF!</definedName>
    <definedName name="N_Tavoite3Toiminto1Kuvaus" localSheetId="9">[2]Suunnitelma!#REF!</definedName>
    <definedName name="N_Tavoite3Toiminto1Kuvaus" localSheetId="10">[2]Suunnitelma!#REF!</definedName>
    <definedName name="N_Tavoite3Toiminto1Kuvaus" localSheetId="11">[2]Suunnitelma!#REF!</definedName>
    <definedName name="N_Tavoite3Toiminto1Kuvaus" localSheetId="12">[2]Suunnitelma!#REF!</definedName>
    <definedName name="N_Tavoite3Toiminto1Kuvaus" localSheetId="19">[2]Suunnitelma!#REF!</definedName>
    <definedName name="N_Tavoite3Toiminto1Kuvaus" localSheetId="20">[2]Suunnitelma!#REF!</definedName>
    <definedName name="N_Tavoite3Toiminto1Kuvaus" localSheetId="22">[2]Suunnitelma!#REF!</definedName>
    <definedName name="N_Tavoite3Toiminto1Kuvaus" localSheetId="4">[2]Suunnitelma!#REF!</definedName>
    <definedName name="N_Tavoite3Toiminto1Kuvaus" localSheetId="6">Suunnitelma!#REF!</definedName>
    <definedName name="N_Tavoite3Toiminto1Kuvaus" localSheetId="8">[2]Suunnitelma!#REF!</definedName>
    <definedName name="N_Tavoite3Toiminto1Kuvaus" localSheetId="16">[2]Suunnitelma!#REF!</definedName>
    <definedName name="N_Tavoite3Toiminto1Kuvaus" localSheetId="5">[2]Suunnitelma!#REF!</definedName>
    <definedName name="N_Tavoite3Toiminto1Kuvaus">#REF!</definedName>
    <definedName name="N_Tavoite3Toiminto1Tulostavoite" localSheetId="25">[1]Suunnitelma!#REF!</definedName>
    <definedName name="N_Tavoite3Toiminto1Tulostavoite" localSheetId="0">[2]Suunnitelma!#REF!</definedName>
    <definedName name="N_Tavoite3Toiminto1Tulostavoite" localSheetId="15">[2]Suunnitelma!#REF!</definedName>
    <definedName name="N_Tavoite3Toiminto1Tulostavoite" localSheetId="2">[2]Suunnitelma!#REF!</definedName>
    <definedName name="N_Tavoite3Toiminto1Tulostavoite" localSheetId="14">#REF!</definedName>
    <definedName name="N_Tavoite3Toiminto1Tulostavoite" localSheetId="21">[2]Suunnitelma!#REF!</definedName>
    <definedName name="N_Tavoite3Toiminto1Tulostavoite" localSheetId="13">[2]Suunnitelma!#REF!</definedName>
    <definedName name="N_Tavoite3Toiminto1Tulostavoite" localSheetId="9">[2]Suunnitelma!#REF!</definedName>
    <definedName name="N_Tavoite3Toiminto1Tulostavoite" localSheetId="10">[2]Suunnitelma!#REF!</definedName>
    <definedName name="N_Tavoite3Toiminto1Tulostavoite" localSheetId="11">[2]Suunnitelma!#REF!</definedName>
    <definedName name="N_Tavoite3Toiminto1Tulostavoite" localSheetId="12">[2]Suunnitelma!#REF!</definedName>
    <definedName name="N_Tavoite3Toiminto1Tulostavoite" localSheetId="19">[2]Suunnitelma!#REF!</definedName>
    <definedName name="N_Tavoite3Toiminto1Tulostavoite" localSheetId="20">[2]Suunnitelma!#REF!</definedName>
    <definedName name="N_Tavoite3Toiminto1Tulostavoite" localSheetId="22">[2]Suunnitelma!#REF!</definedName>
    <definedName name="N_Tavoite3Toiminto1Tulostavoite" localSheetId="4">[2]Suunnitelma!#REF!</definedName>
    <definedName name="N_Tavoite3Toiminto1Tulostavoite" localSheetId="6">Suunnitelma!#REF!</definedName>
    <definedName name="N_Tavoite3Toiminto1Tulostavoite" localSheetId="8">[2]Suunnitelma!#REF!</definedName>
    <definedName name="N_Tavoite3Toiminto1Tulostavoite" localSheetId="16">[2]Suunnitelma!#REF!</definedName>
    <definedName name="N_Tavoite3Toiminto1Tulostavoite" localSheetId="5">[2]Suunnitelma!#REF!</definedName>
    <definedName name="N_Tavoite3Toiminto1Tulostavoite">#REF!</definedName>
    <definedName name="N_Tavoite3Toiminto2" localSheetId="25">[1]Suunnitelma!#REF!</definedName>
    <definedName name="N_Tavoite3Toiminto2" localSheetId="0">[2]Suunnitelma!#REF!</definedName>
    <definedName name="N_Tavoite3Toiminto2" localSheetId="15">[2]Suunnitelma!#REF!</definedName>
    <definedName name="N_Tavoite3Toiminto2" localSheetId="2">[2]Suunnitelma!#REF!</definedName>
    <definedName name="N_Tavoite3Toiminto2" localSheetId="14">#REF!</definedName>
    <definedName name="N_Tavoite3Toiminto2" localSheetId="21">[2]Suunnitelma!#REF!</definedName>
    <definedName name="N_Tavoite3Toiminto2" localSheetId="13">[2]Suunnitelma!#REF!</definedName>
    <definedName name="N_Tavoite3Toiminto2" localSheetId="9">[2]Suunnitelma!#REF!</definedName>
    <definedName name="N_Tavoite3Toiminto2" localSheetId="10">[2]Suunnitelma!#REF!</definedName>
    <definedName name="N_Tavoite3Toiminto2" localSheetId="11">[2]Suunnitelma!#REF!</definedName>
    <definedName name="N_Tavoite3Toiminto2" localSheetId="12">[2]Suunnitelma!#REF!</definedName>
    <definedName name="N_Tavoite3Toiminto2" localSheetId="19">[2]Suunnitelma!#REF!</definedName>
    <definedName name="N_Tavoite3Toiminto2" localSheetId="20">[2]Suunnitelma!#REF!</definedName>
    <definedName name="N_Tavoite3Toiminto2" localSheetId="22">[2]Suunnitelma!#REF!</definedName>
    <definedName name="N_Tavoite3Toiminto2" localSheetId="4">[2]Suunnitelma!#REF!</definedName>
    <definedName name="N_Tavoite3Toiminto2" localSheetId="6">Suunnitelma!#REF!</definedName>
    <definedName name="N_Tavoite3Toiminto2" localSheetId="8">[2]Suunnitelma!#REF!</definedName>
    <definedName name="N_Tavoite3Toiminto2" localSheetId="16">[2]Suunnitelma!#REF!</definedName>
    <definedName name="N_Tavoite3Toiminto2" localSheetId="5">[2]Suunnitelma!#REF!</definedName>
    <definedName name="N_Tavoite3Toiminto2">#REF!</definedName>
    <definedName name="N_Tavoite3Toiminto2Kuvaus" localSheetId="25">[1]Suunnitelma!#REF!</definedName>
    <definedName name="N_Tavoite3Toiminto2Kuvaus" localSheetId="0">[2]Suunnitelma!#REF!</definedName>
    <definedName name="N_Tavoite3Toiminto2Kuvaus" localSheetId="15">[2]Suunnitelma!#REF!</definedName>
    <definedName name="N_Tavoite3Toiminto2Kuvaus" localSheetId="2">[2]Suunnitelma!#REF!</definedName>
    <definedName name="N_Tavoite3Toiminto2Kuvaus" localSheetId="14">#REF!</definedName>
    <definedName name="N_Tavoite3Toiminto2Kuvaus" localSheetId="21">[2]Suunnitelma!#REF!</definedName>
    <definedName name="N_Tavoite3Toiminto2Kuvaus" localSheetId="13">[2]Suunnitelma!#REF!</definedName>
    <definedName name="N_Tavoite3Toiminto2Kuvaus" localSheetId="9">[2]Suunnitelma!#REF!</definedName>
    <definedName name="N_Tavoite3Toiminto2Kuvaus" localSheetId="10">[2]Suunnitelma!#REF!</definedName>
    <definedName name="N_Tavoite3Toiminto2Kuvaus" localSheetId="11">[2]Suunnitelma!#REF!</definedName>
    <definedName name="N_Tavoite3Toiminto2Kuvaus" localSheetId="12">[2]Suunnitelma!#REF!</definedName>
    <definedName name="N_Tavoite3Toiminto2Kuvaus" localSheetId="19">[2]Suunnitelma!#REF!</definedName>
    <definedName name="N_Tavoite3Toiminto2Kuvaus" localSheetId="20">[2]Suunnitelma!#REF!</definedName>
    <definedName name="N_Tavoite3Toiminto2Kuvaus" localSheetId="22">[2]Suunnitelma!#REF!</definedName>
    <definedName name="N_Tavoite3Toiminto2Kuvaus" localSheetId="4">[2]Suunnitelma!#REF!</definedName>
    <definedName name="N_Tavoite3Toiminto2Kuvaus" localSheetId="6">Suunnitelma!#REF!</definedName>
    <definedName name="N_Tavoite3Toiminto2Kuvaus" localSheetId="8">[2]Suunnitelma!#REF!</definedName>
    <definedName name="N_Tavoite3Toiminto2Kuvaus" localSheetId="16">[2]Suunnitelma!#REF!</definedName>
    <definedName name="N_Tavoite3Toiminto2Kuvaus" localSheetId="5">[2]Suunnitelma!#REF!</definedName>
    <definedName name="N_Tavoite3Toiminto2Kuvaus">#REF!</definedName>
    <definedName name="N_Tavoite3Toiminto2Tulostavoite" localSheetId="25">[1]Suunnitelma!#REF!</definedName>
    <definedName name="N_Tavoite3Toiminto2Tulostavoite" localSheetId="0">[2]Suunnitelma!#REF!</definedName>
    <definedName name="N_Tavoite3Toiminto2Tulostavoite" localSheetId="15">[2]Suunnitelma!#REF!</definedName>
    <definedName name="N_Tavoite3Toiminto2Tulostavoite" localSheetId="2">[2]Suunnitelma!#REF!</definedName>
    <definedName name="N_Tavoite3Toiminto2Tulostavoite" localSheetId="14">#REF!</definedName>
    <definedName name="N_Tavoite3Toiminto2Tulostavoite" localSheetId="21">[2]Suunnitelma!#REF!</definedName>
    <definedName name="N_Tavoite3Toiminto2Tulostavoite" localSheetId="13">[2]Suunnitelma!#REF!</definedName>
    <definedName name="N_Tavoite3Toiminto2Tulostavoite" localSheetId="9">[2]Suunnitelma!#REF!</definedName>
    <definedName name="N_Tavoite3Toiminto2Tulostavoite" localSheetId="10">[2]Suunnitelma!#REF!</definedName>
    <definedName name="N_Tavoite3Toiminto2Tulostavoite" localSheetId="11">[2]Suunnitelma!#REF!</definedName>
    <definedName name="N_Tavoite3Toiminto2Tulostavoite" localSheetId="12">[2]Suunnitelma!#REF!</definedName>
    <definedName name="N_Tavoite3Toiminto2Tulostavoite" localSheetId="19">[2]Suunnitelma!#REF!</definedName>
    <definedName name="N_Tavoite3Toiminto2Tulostavoite" localSheetId="20">[2]Suunnitelma!#REF!</definedName>
    <definedName name="N_Tavoite3Toiminto2Tulostavoite" localSheetId="22">[2]Suunnitelma!#REF!</definedName>
    <definedName name="N_Tavoite3Toiminto2Tulostavoite" localSheetId="4">[2]Suunnitelma!#REF!</definedName>
    <definedName name="N_Tavoite3Toiminto2Tulostavoite" localSheetId="6">Suunnitelma!#REF!</definedName>
    <definedName name="N_Tavoite3Toiminto2Tulostavoite" localSheetId="8">[2]Suunnitelma!#REF!</definedName>
    <definedName name="N_Tavoite3Toiminto2Tulostavoite" localSheetId="16">[2]Suunnitelma!#REF!</definedName>
    <definedName name="N_Tavoite3Toiminto2Tulostavoite" localSheetId="5">[2]Suunnitelma!#REF!</definedName>
    <definedName name="N_Tavoite3Toiminto2Tulostavoite">#REF!</definedName>
    <definedName name="N_Tavoite3Toiminto3" localSheetId="25">[1]Suunnitelma!#REF!</definedName>
    <definedName name="N_Tavoite3Toiminto3" localSheetId="0">[2]Suunnitelma!#REF!</definedName>
    <definedName name="N_Tavoite3Toiminto3" localSheetId="15">[2]Suunnitelma!#REF!</definedName>
    <definedName name="N_Tavoite3Toiminto3" localSheetId="2">[2]Suunnitelma!#REF!</definedName>
    <definedName name="N_Tavoite3Toiminto3" localSheetId="14">#REF!</definedName>
    <definedName name="N_Tavoite3Toiminto3" localSheetId="21">[2]Suunnitelma!#REF!</definedName>
    <definedName name="N_Tavoite3Toiminto3" localSheetId="13">[2]Suunnitelma!#REF!</definedName>
    <definedName name="N_Tavoite3Toiminto3" localSheetId="9">[2]Suunnitelma!#REF!</definedName>
    <definedName name="N_Tavoite3Toiminto3" localSheetId="10">[2]Suunnitelma!#REF!</definedName>
    <definedName name="N_Tavoite3Toiminto3" localSheetId="11">[2]Suunnitelma!#REF!</definedName>
    <definedName name="N_Tavoite3Toiminto3" localSheetId="12">[2]Suunnitelma!#REF!</definedName>
    <definedName name="N_Tavoite3Toiminto3" localSheetId="19">[2]Suunnitelma!#REF!</definedName>
    <definedName name="N_Tavoite3Toiminto3" localSheetId="20">[2]Suunnitelma!#REF!</definedName>
    <definedName name="N_Tavoite3Toiminto3" localSheetId="22">[2]Suunnitelma!#REF!</definedName>
    <definedName name="N_Tavoite3Toiminto3" localSheetId="4">[2]Suunnitelma!#REF!</definedName>
    <definedName name="N_Tavoite3Toiminto3" localSheetId="6">Suunnitelma!#REF!</definedName>
    <definedName name="N_Tavoite3Toiminto3" localSheetId="8">[2]Suunnitelma!#REF!</definedName>
    <definedName name="N_Tavoite3Toiminto3" localSheetId="16">[2]Suunnitelma!#REF!</definedName>
    <definedName name="N_Tavoite3Toiminto3" localSheetId="5">[2]Suunnitelma!#REF!</definedName>
    <definedName name="N_Tavoite3Toiminto3">#REF!</definedName>
    <definedName name="N_Tavoite3Toiminto3Kuvaus" localSheetId="25">[1]Suunnitelma!#REF!</definedName>
    <definedName name="N_Tavoite3Toiminto3Kuvaus" localSheetId="0">[2]Suunnitelma!#REF!</definedName>
    <definedName name="N_Tavoite3Toiminto3Kuvaus" localSheetId="15">[2]Suunnitelma!#REF!</definedName>
    <definedName name="N_Tavoite3Toiminto3Kuvaus" localSheetId="2">[2]Suunnitelma!#REF!</definedName>
    <definedName name="N_Tavoite3Toiminto3Kuvaus" localSheetId="14">#REF!</definedName>
    <definedName name="N_Tavoite3Toiminto3Kuvaus" localSheetId="21">[2]Suunnitelma!#REF!</definedName>
    <definedName name="N_Tavoite3Toiminto3Kuvaus" localSheetId="13">[2]Suunnitelma!#REF!</definedName>
    <definedName name="N_Tavoite3Toiminto3Kuvaus" localSheetId="9">[2]Suunnitelma!#REF!</definedName>
    <definedName name="N_Tavoite3Toiminto3Kuvaus" localSheetId="10">[2]Suunnitelma!#REF!</definedName>
    <definedName name="N_Tavoite3Toiminto3Kuvaus" localSheetId="11">[2]Suunnitelma!#REF!</definedName>
    <definedName name="N_Tavoite3Toiminto3Kuvaus" localSheetId="12">[2]Suunnitelma!#REF!</definedName>
    <definedName name="N_Tavoite3Toiminto3Kuvaus" localSheetId="19">[2]Suunnitelma!#REF!</definedName>
    <definedName name="N_Tavoite3Toiminto3Kuvaus" localSheetId="20">[2]Suunnitelma!#REF!</definedName>
    <definedName name="N_Tavoite3Toiminto3Kuvaus" localSheetId="22">[2]Suunnitelma!#REF!</definedName>
    <definedName name="N_Tavoite3Toiminto3Kuvaus" localSheetId="4">[2]Suunnitelma!#REF!</definedName>
    <definedName name="N_Tavoite3Toiminto3Kuvaus" localSheetId="6">Suunnitelma!#REF!</definedName>
    <definedName name="N_Tavoite3Toiminto3Kuvaus" localSheetId="8">[2]Suunnitelma!#REF!</definedName>
    <definedName name="N_Tavoite3Toiminto3Kuvaus" localSheetId="16">[2]Suunnitelma!#REF!</definedName>
    <definedName name="N_Tavoite3Toiminto3Kuvaus" localSheetId="5">[2]Suunnitelma!#REF!</definedName>
    <definedName name="N_Tavoite3Toiminto3Kuvaus">#REF!</definedName>
    <definedName name="N_Tavoite3Toiminto3Tulostavoite" localSheetId="25">[1]Suunnitelma!#REF!</definedName>
    <definedName name="N_Tavoite3Toiminto3Tulostavoite" localSheetId="0">[2]Suunnitelma!#REF!</definedName>
    <definedName name="N_Tavoite3Toiminto3Tulostavoite" localSheetId="15">[2]Suunnitelma!#REF!</definedName>
    <definedName name="N_Tavoite3Toiminto3Tulostavoite" localSheetId="2">[2]Suunnitelma!#REF!</definedName>
    <definedName name="N_Tavoite3Toiminto3Tulostavoite" localSheetId="14">#REF!</definedName>
    <definedName name="N_Tavoite3Toiminto3Tulostavoite" localSheetId="21">[2]Suunnitelma!#REF!</definedName>
    <definedName name="N_Tavoite3Toiminto3Tulostavoite" localSheetId="13">[2]Suunnitelma!#REF!</definedName>
    <definedName name="N_Tavoite3Toiminto3Tulostavoite" localSheetId="9">[2]Suunnitelma!#REF!</definedName>
    <definedName name="N_Tavoite3Toiminto3Tulostavoite" localSheetId="10">[2]Suunnitelma!#REF!</definedName>
    <definedName name="N_Tavoite3Toiminto3Tulostavoite" localSheetId="11">[2]Suunnitelma!#REF!</definedName>
    <definedName name="N_Tavoite3Toiminto3Tulostavoite" localSheetId="12">[2]Suunnitelma!#REF!</definedName>
    <definedName name="N_Tavoite3Toiminto3Tulostavoite" localSheetId="19">[2]Suunnitelma!#REF!</definedName>
    <definedName name="N_Tavoite3Toiminto3Tulostavoite" localSheetId="20">[2]Suunnitelma!#REF!</definedName>
    <definedName name="N_Tavoite3Toiminto3Tulostavoite" localSheetId="22">[2]Suunnitelma!#REF!</definedName>
    <definedName name="N_Tavoite3Toiminto3Tulostavoite" localSheetId="4">[2]Suunnitelma!#REF!</definedName>
    <definedName name="N_Tavoite3Toiminto3Tulostavoite" localSheetId="6">Suunnitelma!#REF!</definedName>
    <definedName name="N_Tavoite3Toiminto3Tulostavoite" localSheetId="8">[2]Suunnitelma!#REF!</definedName>
    <definedName name="N_Tavoite3Toiminto3Tulostavoite" localSheetId="16">[2]Suunnitelma!#REF!</definedName>
    <definedName name="N_Tavoite3Toiminto3Tulostavoite" localSheetId="5">[2]Suunnitelma!#REF!</definedName>
    <definedName name="N_Tavoite3Toiminto3Tulostavoite">#REF!</definedName>
    <definedName name="N_Tiivistelmä" localSheetId="6">Suunnitelma!$C$131</definedName>
    <definedName name="N_Tiivistelmä">#REF!</definedName>
    <definedName name="N_Tosiasiallisetedunsaajat" localSheetId="2">'Hakijan tiedot'!$L$87</definedName>
    <definedName name="N_Tosiasiallisetedunsaajat">#REF!</definedName>
    <definedName name="N_Tosomistajahenkilötunnus1" localSheetId="2">'Hakijan tiedot'!$B$101</definedName>
    <definedName name="N_Tosomistajahenkilötunnus1">#REF!</definedName>
    <definedName name="N_Tosomistajahenkilötunnus2" localSheetId="2">'Hakijan tiedot'!$B$105</definedName>
    <definedName name="N_Tosomistajahenkilötunnus2">#REF!</definedName>
    <definedName name="N_Tosomistajahenkilötunnus3" localSheetId="2">'Hakijan tiedot'!$B$109</definedName>
    <definedName name="N_Tosomistajahenkilötunnus3">#REF!</definedName>
    <definedName name="N_Tosomistajanimi1" localSheetId="2">'Hakijan tiedot'!$B$99</definedName>
    <definedName name="N_Tosomistajanimi1">#REF!</definedName>
    <definedName name="N_Tosomistajanimi2" localSheetId="2">'Hakijan tiedot'!$B$103</definedName>
    <definedName name="N_Tosomistajanimi2">#REF!</definedName>
    <definedName name="N_Tosomistajanimi3" localSheetId="2">'Hakijan tiedot'!$B$107</definedName>
    <definedName name="N_Tosomistajanimi3">#REF!</definedName>
    <definedName name="N_Vaikuttavuus" localSheetId="14">#REF!</definedName>
    <definedName name="N_Vaikuttavuus" localSheetId="6">Suunnitelma!$C$121</definedName>
    <definedName name="N_Vaikuttavuus">#REF!</definedName>
    <definedName name="N_Varayhteyshenkilönnimi" localSheetId="2">'Hakijan tiedot'!$B$78</definedName>
    <definedName name="N_Varayhteyshenkilönnimi">#REF!</definedName>
    <definedName name="N_Varayhteyshenkilönnumero" localSheetId="2">'Hakijan tiedot'!$B$80</definedName>
    <definedName name="N_Varayhteyshenkilönnumero">#REF!</definedName>
    <definedName name="N_Varayhteyshenkilönsposti" localSheetId="2">'Hakijan tiedot'!$F$80</definedName>
    <definedName name="N_Varayhteyshenkilönsposti">#REF!</definedName>
    <definedName name="N_Viestintäsuunnitelma" localSheetId="14">#REF!</definedName>
    <definedName name="N_Viestintäsuunnitelma" localSheetId="6">Suunnitelma!#REF!</definedName>
    <definedName name="N_Viestintäsuunnitelma">#REF!</definedName>
    <definedName name="N_VälillisetKustannuksetKerroin" localSheetId="25">'[1]Budjetin perustiedot'!#REF!</definedName>
    <definedName name="N_VälillisetKustannuksetKerroin" localSheetId="0">'[2]Budjetin perustiedot'!#REF!</definedName>
    <definedName name="N_VälillisetKustannuksetKerroin" localSheetId="15">'Budjetin perustiedot'!#REF!</definedName>
    <definedName name="N_VälillisetKustannuksetKerroin" localSheetId="2">'[2]Budjetin perustiedot'!#REF!</definedName>
    <definedName name="N_VälillisetKustannuksetKerroin" localSheetId="14">#REF!</definedName>
    <definedName name="N_VälillisetKustannuksetKerroin" localSheetId="21">'[2]Budjetin perustiedot'!#REF!</definedName>
    <definedName name="N_VälillisetKustannuksetKerroin" localSheetId="13">'[2]Budjetin perustiedot'!#REF!</definedName>
    <definedName name="N_VälillisetKustannuksetKerroin" localSheetId="9">'[2]Budjetin perustiedot'!#REF!</definedName>
    <definedName name="N_VälillisetKustannuksetKerroin" localSheetId="10">'[2]Budjetin perustiedot'!#REF!</definedName>
    <definedName name="N_VälillisetKustannuksetKerroin" localSheetId="11">'[2]Budjetin perustiedot'!#REF!</definedName>
    <definedName name="N_VälillisetKustannuksetKerroin" localSheetId="12">'[2]Budjetin perustiedot'!#REF!</definedName>
    <definedName name="N_VälillisetKustannuksetKerroin" localSheetId="19">'[2]Budjetin perustiedot'!#REF!</definedName>
    <definedName name="N_VälillisetKustannuksetKerroin" localSheetId="20">'[2]Budjetin perustiedot'!#REF!</definedName>
    <definedName name="N_VälillisetKustannuksetKerroin" localSheetId="22">'[2]Budjetin perustiedot'!#REF!</definedName>
    <definedName name="N_VälillisetKustannuksetKerroin" localSheetId="4">'[2]Budjetin perustiedot'!#REF!</definedName>
    <definedName name="N_VälillisetKustannuksetKerroin" localSheetId="6">'[2]Budjetin perustiedot'!#REF!</definedName>
    <definedName name="N_VälillisetKustannuksetKerroin" localSheetId="8">'[2]Budjetin perustiedot'!#REF!</definedName>
    <definedName name="N_VälillisetKustannuksetKerroin" localSheetId="16">'[2]Budjetin perustiedot'!#REF!</definedName>
    <definedName name="N_VälillisetKustannuksetKerroin" localSheetId="5">'[2]Budjetin perustiedot'!#REF!</definedName>
    <definedName name="N_VälillisetKustannuksetKerroin">#REF!</definedName>
    <definedName name="N_Yhteyshenkilönnimi" localSheetId="2">'Hakijan tiedot'!$B$69</definedName>
    <definedName name="N_Yhteyshenkilönnimi">#REF!</definedName>
    <definedName name="N_Yhteyshenkilönnumero" localSheetId="2">'Hakijan tiedot'!$B$71</definedName>
    <definedName name="N_Yhteyshenkilönnumero">#REF!</definedName>
    <definedName name="N_Yhteyshenkilönsposti" localSheetId="2">'Hakijan tiedot'!$F$71</definedName>
    <definedName name="N_Yhteyshenkilönsposti">#REF!</definedName>
    <definedName name="N_Yleinennro" localSheetId="2">'Hakijan tiedot'!$B$67</definedName>
    <definedName name="N_Yleinennro">#REF!</definedName>
    <definedName name="N_Ytunnus" localSheetId="2">'Hakijan tiedot'!$B$59</definedName>
    <definedName name="N_Ytunnus">#REF!</definedName>
    <definedName name="_xlnm.Print_Area" localSheetId="3">'3v EU-rahoitus'!$B$4:$F$32</definedName>
    <definedName name="_xlnm.Print_Area" localSheetId="7">Aikataulu!$B$2:$K$75</definedName>
    <definedName name="_xlnm.Print_Area" localSheetId="25">Allekirjoitus!$B$7:$K$53</definedName>
    <definedName name="_xlnm.Print_Area" localSheetId="0">'Aloita tästä'!$B$1:$K$31</definedName>
    <definedName name="_xlnm.Print_Area" localSheetId="15">'Budjetin perustiedot'!$B$4:$C$11</definedName>
    <definedName name="_xlnm.Print_Area" localSheetId="24">Ennakot!$B$3:$D$10</definedName>
    <definedName name="_xlnm.Print_Area" localSheetId="23">'EU-rahoitusosuus'!$B$2:$E$27</definedName>
    <definedName name="_xlnm.Print_Area" localSheetId="2">'Hakijan tiedot'!$B$1:$J$123</definedName>
    <definedName name="_xlnm.Print_Area" localSheetId="14">Hankinta!$B$3:$K$201</definedName>
    <definedName name="_xlnm.Print_Area" localSheetId="21">'Hankkeen kustannukset'!$B$2:$D$46</definedName>
    <definedName name="_xlnm.Print_Area" localSheetId="13">'Horisont. periaatteet'!$B$3:$L$36</definedName>
    <definedName name="_xlnm.Print_Area" localSheetId="9">'Indikaattorit ET 1'!$B$4:$O$66</definedName>
    <definedName name="_xlnm.Print_Area" localSheetId="10">'Indikaattorit ET 2'!$B$6:$L$78</definedName>
    <definedName name="_xlnm.Print_Area" localSheetId="11">'Indikaattorit ET 3'!$B$5:$L$46</definedName>
    <definedName name="_xlnm.Print_Area" localSheetId="12">'Indikaattorit ET 4'!$B$4:$L$35</definedName>
    <definedName name="_xlnm.Print_Area" localSheetId="18">'Käyttö- ja kiinteä omaisuus'!$E$6:$I$75</definedName>
    <definedName name="_xlnm.Print_Area" localSheetId="19">Matkakustannukset!$B$7:$E$76</definedName>
    <definedName name="_xlnm.Print_Area" localSheetId="20">'Muut hankekustannukset'!$B$6:$E$72</definedName>
    <definedName name="_xlnm.Print_Area" localSheetId="17">Ostopalvelut!$E$7:$H$73</definedName>
    <definedName name="_xlnm.Print_Area" localSheetId="22">Rahoitus!$G$3:$J$45</definedName>
    <definedName name="_xlnm.Print_Area" localSheetId="4">'Siirron saajat'!$B$5:$K$104</definedName>
    <definedName name="_xlnm.Print_Area" localSheetId="6">Suunnitelma!$B$2:$L$132</definedName>
    <definedName name="_xlnm.Print_Area" localSheetId="8">'Toimien tyypit ja teemat'!$B$4:$D$12</definedName>
    <definedName name="_xlnm.Print_Area" localSheetId="16">'Tosiasiallinen palkkakust.'!$B$7:$H$58</definedName>
    <definedName name="_xlnm.Print_Area" localSheetId="5">Yhteistyötahot!$B$5:$K$91</definedName>
    <definedName name="Z_4B7031FE_A209_4425_A537_9C5805C2F335_.wvu.PrintArea" localSheetId="2" hidden="1">'Hakijan tiedot'!$B$2:$K$128</definedName>
    <definedName name="Z_4B7031FE_A209_4425_A537_9C5805C2F335_.wvu.PrintArea" localSheetId="9" hidden="1">'Indikaattorit ET 1'!$D$1:$M$57</definedName>
    <definedName name="Z_4B7031FE_A209_4425_A537_9C5805C2F335_.wvu.PrintArea" localSheetId="10" hidden="1">'Indikaattorit ET 2'!$C$1:$J$3</definedName>
    <definedName name="Z_4B7031FE_A209_4425_A537_9C5805C2F335_.wvu.PrintArea" localSheetId="11" hidden="1">'Indikaattorit ET 3'!$C$1:$K$3</definedName>
    <definedName name="Z_4B7031FE_A209_4425_A537_9C5805C2F335_.wvu.PrintArea" localSheetId="12" hidden="1">'Indikaattorit ET 4'!$C$1:$K$3</definedName>
    <definedName name="Z_4B7031FE_A209_4425_A537_9C5805C2F335_.wvu.PrintArea" localSheetId="6" hidden="1">Suunnitelma!$C$2:$M$132</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D31" i="131" l="1"/>
  <c r="D30" i="131"/>
  <c r="D28" i="131"/>
  <c r="D27" i="131"/>
  <c r="D22" i="131"/>
  <c r="D20" i="131"/>
  <c r="D19" i="131"/>
  <c r="D18" i="131"/>
  <c r="I187" i="139"/>
  <c r="I184" i="139"/>
  <c r="I147" i="139"/>
  <c r="I144" i="139"/>
  <c r="I107" i="139"/>
  <c r="I104" i="139"/>
  <c r="I67" i="139"/>
  <c r="I64" i="139"/>
  <c r="I27" i="139"/>
  <c r="I24" i="139"/>
  <c r="J33" i="138"/>
  <c r="J26" i="138"/>
  <c r="J22" i="138"/>
  <c r="J30" i="137"/>
  <c r="J41" i="136"/>
  <c r="J73" i="135"/>
  <c r="L61" i="134"/>
  <c r="H44" i="132"/>
  <c r="J32" i="132"/>
  <c r="F31" i="132"/>
  <c r="E31" i="132"/>
  <c r="D31" i="132"/>
  <c r="C31" i="132"/>
  <c r="B31" i="132"/>
  <c r="F30" i="132"/>
  <c r="E30" i="132"/>
  <c r="D30" i="132"/>
  <c r="C30" i="132"/>
  <c r="B30" i="132"/>
  <c r="F29" i="132"/>
  <c r="E29" i="132"/>
  <c r="D29" i="132"/>
  <c r="C29" i="132"/>
  <c r="B29" i="132"/>
  <c r="F28" i="132"/>
  <c r="E28" i="132"/>
  <c r="D28" i="132"/>
  <c r="C28" i="132"/>
  <c r="B28" i="132"/>
  <c r="F27" i="132"/>
  <c r="E27" i="132"/>
  <c r="D27" i="132"/>
  <c r="C27" i="132"/>
  <c r="B27" i="132"/>
  <c r="F26" i="132"/>
  <c r="E26" i="132"/>
  <c r="D26" i="132"/>
  <c r="C26" i="132"/>
  <c r="B26" i="132"/>
  <c r="F25" i="132"/>
  <c r="E25" i="132"/>
  <c r="D25" i="132"/>
  <c r="C25" i="132"/>
  <c r="B25" i="132"/>
  <c r="F24" i="132"/>
  <c r="E24" i="132"/>
  <c r="D24" i="132"/>
  <c r="C24" i="132"/>
  <c r="B24" i="132"/>
  <c r="F23" i="132"/>
  <c r="E23" i="132"/>
  <c r="D23" i="132"/>
  <c r="C23" i="132"/>
  <c r="B23" i="132"/>
  <c r="F22" i="132"/>
  <c r="E22" i="132"/>
  <c r="D22" i="132"/>
  <c r="C22" i="132"/>
  <c r="B22" i="132"/>
  <c r="F21" i="132"/>
  <c r="F33" i="132"/>
  <c r="E21" i="132"/>
  <c r="E33" i="132"/>
  <c r="H38" i="132"/>
  <c r="D21" i="132"/>
  <c r="D33" i="132"/>
  <c r="H37" i="132"/>
  <c r="C21" i="132"/>
  <c r="C33" i="132"/>
  <c r="H36" i="132"/>
  <c r="B21" i="132"/>
  <c r="B33" i="132"/>
  <c r="H35" i="132"/>
  <c r="H7" i="132"/>
  <c r="C71" i="130"/>
  <c r="E52" i="130"/>
  <c r="C48" i="130"/>
  <c r="E29" i="130"/>
  <c r="C25" i="130"/>
  <c r="E6" i="130"/>
  <c r="D13" i="131"/>
  <c r="C75" i="129"/>
  <c r="E55" i="129"/>
  <c r="C51" i="129"/>
  <c r="E31" i="129"/>
  <c r="D21" i="131"/>
  <c r="C27" i="129"/>
  <c r="E7" i="129"/>
  <c r="D12" i="131"/>
  <c r="F74" i="85"/>
  <c r="C71" i="85"/>
  <c r="B71" i="85"/>
  <c r="A71" i="85"/>
  <c r="C70" i="85"/>
  <c r="B70" i="85"/>
  <c r="A70" i="85"/>
  <c r="C69" i="85"/>
  <c r="B69" i="85"/>
  <c r="A69" i="85"/>
  <c r="C68" i="85"/>
  <c r="B68" i="85"/>
  <c r="A68" i="85"/>
  <c r="C67" i="85"/>
  <c r="B67" i="85"/>
  <c r="A67" i="85"/>
  <c r="C66" i="85"/>
  <c r="B66" i="85"/>
  <c r="A66" i="85"/>
  <c r="C65" i="85"/>
  <c r="B65" i="85"/>
  <c r="A65" i="85"/>
  <c r="C64" i="85"/>
  <c r="B64" i="85"/>
  <c r="A64" i="85"/>
  <c r="C63" i="85"/>
  <c r="B63" i="85"/>
  <c r="A63" i="85"/>
  <c r="C62" i="85"/>
  <c r="B62" i="85"/>
  <c r="A62" i="85"/>
  <c r="C61" i="85"/>
  <c r="B61" i="85"/>
  <c r="A61" i="85"/>
  <c r="C60" i="85"/>
  <c r="B60" i="85"/>
  <c r="A60" i="85"/>
  <c r="C59" i="85"/>
  <c r="B59" i="85"/>
  <c r="A59" i="85"/>
  <c r="C58" i="85"/>
  <c r="C72" i="85"/>
  <c r="B58" i="85"/>
  <c r="B72" i="85"/>
  <c r="A58" i="85"/>
  <c r="A72" i="85"/>
  <c r="I54" i="85"/>
  <c r="D29" i="131"/>
  <c r="F50" i="85"/>
  <c r="C47" i="85"/>
  <c r="B47" i="85"/>
  <c r="A47" i="85"/>
  <c r="C46" i="85"/>
  <c r="B46" i="85"/>
  <c r="A46" i="85"/>
  <c r="C45" i="85"/>
  <c r="B45" i="85"/>
  <c r="A45" i="85"/>
  <c r="C44" i="85"/>
  <c r="B44" i="85"/>
  <c r="A44" i="85"/>
  <c r="C43" i="85"/>
  <c r="B43" i="85"/>
  <c r="A43" i="85"/>
  <c r="C42" i="85"/>
  <c r="B42" i="85"/>
  <c r="A42" i="85"/>
  <c r="C41" i="85"/>
  <c r="B41" i="85"/>
  <c r="A41" i="85"/>
  <c r="C40" i="85"/>
  <c r="B40" i="85"/>
  <c r="A40" i="85"/>
  <c r="C39" i="85"/>
  <c r="B39" i="85"/>
  <c r="A39" i="85"/>
  <c r="C38" i="85"/>
  <c r="B38" i="85"/>
  <c r="A38" i="85"/>
  <c r="C37" i="85"/>
  <c r="B37" i="85"/>
  <c r="A37" i="85"/>
  <c r="C36" i="85"/>
  <c r="B36" i="85"/>
  <c r="A36" i="85"/>
  <c r="C35" i="85"/>
  <c r="B35" i="85"/>
  <c r="A35" i="85"/>
  <c r="C34" i="85"/>
  <c r="C48" i="85"/>
  <c r="B34" i="85"/>
  <c r="B48" i="85"/>
  <c r="A34" i="85"/>
  <c r="A48" i="85"/>
  <c r="I30" i="85"/>
  <c r="F72" i="96"/>
  <c r="C70" i="96"/>
  <c r="B70" i="96"/>
  <c r="A70" i="96"/>
  <c r="C69" i="96"/>
  <c r="B69" i="96"/>
  <c r="A69" i="96"/>
  <c r="C68" i="96"/>
  <c r="B68" i="96"/>
  <c r="A68" i="96"/>
  <c r="C67" i="96"/>
  <c r="B67" i="96"/>
  <c r="A67" i="96"/>
  <c r="C66" i="96"/>
  <c r="B66" i="96"/>
  <c r="A66" i="96"/>
  <c r="C65" i="96"/>
  <c r="B65" i="96"/>
  <c r="A65" i="96"/>
  <c r="C64" i="96"/>
  <c r="B64" i="96"/>
  <c r="A64" i="96"/>
  <c r="C63" i="96"/>
  <c r="B63" i="96"/>
  <c r="A63" i="96"/>
  <c r="C62" i="96"/>
  <c r="B62" i="96"/>
  <c r="A62" i="96"/>
  <c r="C61" i="96"/>
  <c r="B61" i="96"/>
  <c r="A61" i="96"/>
  <c r="C60" i="96"/>
  <c r="B60" i="96"/>
  <c r="A60" i="96"/>
  <c r="C59" i="96"/>
  <c r="B59" i="96"/>
  <c r="A59" i="96"/>
  <c r="C58" i="96"/>
  <c r="B58" i="96"/>
  <c r="A58" i="96"/>
  <c r="C57" i="96"/>
  <c r="C71" i="96"/>
  <c r="B57" i="96"/>
  <c r="A57" i="96"/>
  <c r="H53" i="96"/>
  <c r="F49" i="96"/>
  <c r="C47" i="96"/>
  <c r="B47" i="96"/>
  <c r="A47" i="96"/>
  <c r="C46" i="96"/>
  <c r="B46" i="96"/>
  <c r="A46" i="96"/>
  <c r="C45" i="96"/>
  <c r="B45" i="96"/>
  <c r="A45" i="96"/>
  <c r="C44" i="96"/>
  <c r="B44" i="96"/>
  <c r="A44" i="96"/>
  <c r="C43" i="96"/>
  <c r="B43" i="96"/>
  <c r="A43" i="96"/>
  <c r="C42" i="96"/>
  <c r="B42" i="96"/>
  <c r="A42" i="96"/>
  <c r="C41" i="96"/>
  <c r="B41" i="96"/>
  <c r="A41" i="96"/>
  <c r="C40" i="96"/>
  <c r="B40" i="96"/>
  <c r="A40" i="96"/>
  <c r="C39" i="96"/>
  <c r="B39" i="96"/>
  <c r="A39" i="96"/>
  <c r="C38" i="96"/>
  <c r="B38" i="96"/>
  <c r="A38" i="96"/>
  <c r="C37" i="96"/>
  <c r="B37" i="96"/>
  <c r="A37" i="96"/>
  <c r="C36" i="96"/>
  <c r="B36" i="96"/>
  <c r="A36" i="96"/>
  <c r="C35" i="96"/>
  <c r="B35" i="96"/>
  <c r="A35" i="96"/>
  <c r="C34" i="96"/>
  <c r="B34" i="96"/>
  <c r="A34" i="96"/>
  <c r="H30" i="96"/>
  <c r="C57" i="128"/>
  <c r="H54" i="128"/>
  <c r="H53" i="128"/>
  <c r="H52" i="128"/>
  <c r="H51" i="128"/>
  <c r="H50" i="128"/>
  <c r="H49" i="128"/>
  <c r="H48" i="128"/>
  <c r="H47" i="128"/>
  <c r="H46" i="128"/>
  <c r="H45" i="128"/>
  <c r="C39" i="128"/>
  <c r="H36" i="128"/>
  <c r="H35" i="128"/>
  <c r="H34" i="128"/>
  <c r="H33" i="128"/>
  <c r="H32" i="128"/>
  <c r="H31" i="128"/>
  <c r="H30" i="128"/>
  <c r="H29" i="128"/>
  <c r="H28" i="128"/>
  <c r="H27" i="128"/>
  <c r="C21" i="128"/>
  <c r="H18" i="128"/>
  <c r="H17" i="128"/>
  <c r="H16" i="128"/>
  <c r="H15" i="128"/>
  <c r="H14" i="128"/>
  <c r="H13" i="128"/>
  <c r="H12" i="128"/>
  <c r="H11" i="128"/>
  <c r="H10" i="128"/>
  <c r="H9" i="128"/>
  <c r="C10" i="127"/>
  <c r="J99" i="126"/>
  <c r="J97" i="126"/>
  <c r="J93" i="126"/>
  <c r="J90" i="126"/>
  <c r="J86" i="126"/>
  <c r="J84" i="126"/>
  <c r="J80" i="126"/>
  <c r="J77" i="126"/>
  <c r="J71" i="126"/>
  <c r="J73" i="126"/>
  <c r="J130" i="126"/>
  <c r="J125" i="126"/>
  <c r="J120" i="126"/>
  <c r="J115" i="126"/>
  <c r="J110" i="126"/>
  <c r="J105" i="126"/>
  <c r="J67" i="126"/>
  <c r="J64" i="126"/>
  <c r="J61" i="126"/>
  <c r="J56" i="126"/>
  <c r="J51" i="126"/>
  <c r="I46" i="126"/>
  <c r="J39" i="126"/>
  <c r="J29" i="126"/>
  <c r="J26" i="126"/>
  <c r="J22" i="126"/>
  <c r="I89" i="125"/>
  <c r="I83" i="125"/>
  <c r="I77" i="125"/>
  <c r="I71" i="125"/>
  <c r="I65" i="125"/>
  <c r="I59" i="125"/>
  <c r="I53" i="125"/>
  <c r="I47" i="125"/>
  <c r="I44" i="125"/>
  <c r="I41" i="125"/>
  <c r="I35" i="125"/>
  <c r="I29" i="125"/>
  <c r="I23" i="125"/>
  <c r="I17" i="125"/>
  <c r="I11" i="125"/>
  <c r="I102" i="124"/>
  <c r="I95" i="124"/>
  <c r="I88" i="124"/>
  <c r="I81" i="124"/>
  <c r="I74" i="124"/>
  <c r="I67" i="124"/>
  <c r="I60" i="124"/>
  <c r="I53" i="124"/>
  <c r="I46" i="124"/>
  <c r="I39" i="124"/>
  <c r="I32" i="124"/>
  <c r="I25" i="124"/>
  <c r="I18" i="124"/>
  <c r="I11" i="124"/>
  <c r="B123" i="123"/>
  <c r="B41" i="123"/>
  <c r="D26" i="131"/>
  <c r="D32" i="131"/>
  <c r="D25" i="131"/>
  <c r="D17" i="131"/>
  <c r="D23" i="131"/>
  <c r="D16" i="131"/>
  <c r="A48" i="96"/>
  <c r="B48" i="96"/>
  <c r="A71" i="96"/>
  <c r="B71" i="96"/>
  <c r="C48" i="96"/>
  <c r="H37" i="128"/>
  <c r="H55" i="128"/>
  <c r="H19" i="128"/>
  <c r="D9" i="131"/>
  <c r="A11" i="85"/>
  <c r="B11" i="85"/>
  <c r="C11" i="85"/>
  <c r="A12" i="85"/>
  <c r="B12" i="85"/>
  <c r="C12" i="85"/>
  <c r="A13" i="85"/>
  <c r="B13" i="85"/>
  <c r="C13" i="85"/>
  <c r="A14" i="85"/>
  <c r="B14" i="85"/>
  <c r="C14" i="85"/>
  <c r="A15" i="85"/>
  <c r="B15" i="85"/>
  <c r="C15" i="85"/>
  <c r="A16" i="85"/>
  <c r="B16" i="85"/>
  <c r="C16" i="85"/>
  <c r="A17" i="85"/>
  <c r="B17" i="85"/>
  <c r="C17" i="85"/>
  <c r="A18" i="85"/>
  <c r="B18" i="85"/>
  <c r="C18" i="85"/>
  <c r="A19" i="85"/>
  <c r="B19" i="85"/>
  <c r="C19" i="85"/>
  <c r="A20" i="85"/>
  <c r="B20" i="85"/>
  <c r="C20" i="85"/>
  <c r="A21" i="85"/>
  <c r="B21" i="85"/>
  <c r="C21" i="85"/>
  <c r="A22" i="85"/>
  <c r="B22" i="85"/>
  <c r="C22" i="85"/>
  <c r="A23" i="85"/>
  <c r="B23" i="85"/>
  <c r="C23" i="85"/>
  <c r="C10" i="85"/>
  <c r="B10" i="85"/>
  <c r="A10" i="85"/>
  <c r="A12" i="96"/>
  <c r="B12" i="96"/>
  <c r="C12" i="96"/>
  <c r="A13" i="96"/>
  <c r="B13" i="96"/>
  <c r="C13" i="96"/>
  <c r="A14" i="96"/>
  <c r="B14" i="96"/>
  <c r="C14" i="96"/>
  <c r="A15" i="96"/>
  <c r="B15" i="96"/>
  <c r="C15" i="96"/>
  <c r="A16" i="96"/>
  <c r="B16" i="96"/>
  <c r="C16" i="96"/>
  <c r="A17" i="96"/>
  <c r="B17" i="96"/>
  <c r="C17" i="96"/>
  <c r="A18" i="96"/>
  <c r="B18" i="96"/>
  <c r="C18" i="96"/>
  <c r="A19" i="96"/>
  <c r="B19" i="96"/>
  <c r="C19" i="96"/>
  <c r="A20" i="96"/>
  <c r="B20" i="96"/>
  <c r="C20" i="96"/>
  <c r="A21" i="96"/>
  <c r="B21" i="96"/>
  <c r="C21" i="96"/>
  <c r="A22" i="96"/>
  <c r="B22" i="96"/>
  <c r="C22" i="96"/>
  <c r="A23" i="96"/>
  <c r="B23" i="96"/>
  <c r="C23" i="96"/>
  <c r="A24" i="96"/>
  <c r="B24" i="96"/>
  <c r="C24" i="96"/>
  <c r="C11" i="96"/>
  <c r="B11" i="96"/>
  <c r="A11" i="96"/>
  <c r="B24" i="85"/>
  <c r="C24" i="85"/>
  <c r="A24" i="85"/>
  <c r="A25" i="96"/>
  <c r="B25" i="96"/>
  <c r="C25" i="96"/>
  <c r="C9" i="26"/>
  <c r="C26" i="110"/>
  <c r="F26" i="85"/>
  <c r="F26" i="96"/>
  <c r="H73" i="4"/>
  <c r="H67" i="4"/>
  <c r="H61" i="4"/>
  <c r="H55" i="4"/>
  <c r="H49" i="4"/>
  <c r="H43" i="4"/>
  <c r="H37" i="4"/>
  <c r="H31" i="4"/>
  <c r="H25" i="4"/>
  <c r="H13" i="4"/>
  <c r="H19" i="4"/>
  <c r="H7" i="4"/>
  <c r="D5" i="26"/>
  <c r="D23" i="110"/>
  <c r="D24" i="110"/>
  <c r="H7" i="96"/>
  <c r="D10" i="131"/>
  <c r="I6" i="85"/>
  <c r="D11" i="131"/>
  <c r="D8" i="131"/>
  <c r="D14" i="131"/>
  <c r="D7" i="131"/>
  <c r="D5" i="131"/>
  <c r="C4" i="131"/>
  <c r="C8" i="26"/>
  <c r="C46" i="131"/>
  <c r="H4" i="132"/>
  <c r="I11" i="132"/>
  <c r="I16" i="132"/>
  <c r="D4" i="110"/>
  <c r="J40" i="132"/>
  <c r="J41" i="132"/>
  <c r="E11" i="110"/>
  <c r="E17" i="110"/>
  <c r="E21" i="110"/>
  <c r="E19" i="110"/>
  <c r="E10" i="110"/>
  <c r="E9" i="110"/>
  <c r="E14" i="110"/>
  <c r="E12" i="110"/>
  <c r="E18" i="110"/>
  <c r="E16" i="110"/>
  <c r="E22" i="110"/>
  <c r="E20" i="110"/>
  <c r="E15" i="110"/>
  <c r="E13" i="110"/>
  <c r="E23" i="110"/>
  <c r="E24" i="1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FFB0F49B-8046-42FC-B253-4FD76BDDF3B5}">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<sst xmlns="http://schemas.openxmlformats.org/spreadsheetml/2006/main" count="1012" uniqueCount="573">
  <si>
    <t>AMIF hankeavustus kertakorvaus</t>
  </si>
  <si>
    <r>
      <t xml:space="preserve">Alla olevista välilehtien nimistä </t>
    </r>
    <r>
      <rPr>
        <sz val="12"/>
        <color theme="1"/>
        <rFont val="Arial"/>
        <family val="2"/>
      </rPr>
      <t>pääset</t>
    </r>
    <r>
      <rPr>
        <sz val="12"/>
        <rFont val="Arial"/>
        <family val="2"/>
      </rPr>
      <t xml:space="preserve"> siirtymään kyseiselle välilehdelle.</t>
    </r>
  </si>
  <si>
    <t>OHJE</t>
  </si>
  <si>
    <t>Turvapaikka-, maahanmuutto- ja kotouttamisrahasto</t>
  </si>
  <si>
    <t>Hakulomakkeen välilehdet</t>
  </si>
  <si>
    <t>Hakijan tiedot</t>
  </si>
  <si>
    <t>Tämä hakulomake sisältää 23 välisivua, joista suurin osa koskee kaikkia hakijoita.</t>
  </si>
  <si>
    <t>3v EU-rahoitus</t>
  </si>
  <si>
    <t>Siirron saajia, hankintoja ja ennakoita koskevat välisivut tulee täyttää tapauskohtaisesti.</t>
  </si>
  <si>
    <t>Siirron saajat</t>
  </si>
  <si>
    <t>Yhteistyötahot</t>
  </si>
  <si>
    <t>Lomake on kirjoitussuojattu niin, että vain täytettävät kohdat ovat valittavissa ja muokattavissa.</t>
  </si>
  <si>
    <t>Suunnitelma</t>
  </si>
  <si>
    <t>Jos teksti ei mahdu riville, voit leventää saraketta taulukon reunasta.</t>
  </si>
  <si>
    <t>Aikataulu</t>
  </si>
  <si>
    <t>Lomakkeen välisivuja tai yksittäisiä lomakkeen kohtia ei saa muuttaa, piilottaa tai poistaa.</t>
  </si>
  <si>
    <t>Toimien tyypit ja teemat</t>
  </si>
  <si>
    <t>Voit siirtyä muokattavasta kentästä toiseen painamalla enter- tai sarkainnäppäintä.</t>
  </si>
  <si>
    <t>Indikaattorit ET 1</t>
  </si>
  <si>
    <t>Osassa tietokentistä on vieressä mainittu tekstin maksimipituus ja kun kirjoitat tekstiä tietokenttään,</t>
  </si>
  <si>
    <t>Indikaattorit ET 2</t>
  </si>
  <si>
    <t xml:space="preserve">näkyy siinä myös siihen mennessä kirjoitettujen merkkien määrä. </t>
  </si>
  <si>
    <t>Indikaattorit ET 3</t>
  </si>
  <si>
    <t>Indikaattorit ET 4</t>
  </si>
  <si>
    <t>Käytännön vinkkejä:</t>
  </si>
  <si>
    <t>Horisontaaliset periaatteet</t>
  </si>
  <si>
    <t xml:space="preserve">- tietokentän sisällä rivinvaihtoja pystyy halutessaan lisäämään alt+enter -toiminnolla
</t>
  </si>
  <si>
    <t xml:space="preserve">Hankinta </t>
  </si>
  <si>
    <t>- jos yhdistetty tietokenttä ei suostu ottamaan muualta kopioitua tekstiä, voi painaa ensin F2 ja liittää tekstin sen jälkeen</t>
  </si>
  <si>
    <t>Budjetin perustiedot</t>
  </si>
  <si>
    <t>Tosiasialliset palkkakustannukset</t>
  </si>
  <si>
    <t>Tarkemmat ohjeet avustuksen hakemiseen löytyvät Hakijan oppaasta (linkki)</t>
  </si>
  <si>
    <t>Ostopalvelut</t>
  </si>
  <si>
    <t>Käyttö- ja kiinteä omaisuus</t>
  </si>
  <si>
    <t xml:space="preserve">Hakemukseen on liitettävä seuraavat asiakirjat: </t>
  </si>
  <si>
    <t>Matkakustannukset</t>
  </si>
  <si>
    <t>Muut hankekustannukset</t>
  </si>
  <si>
    <t xml:space="preserve">• Allekirjoitetut rahoitussitoumukset kaikilta hankkeen rahoittajilta (siirronsaaja eli hankekumppani / muu yksityinen </t>
  </si>
  <si>
    <t>Hankkeen kustannukset</t>
  </si>
  <si>
    <t xml:space="preserve">tai julkinen rahoittaja) </t>
  </si>
  <si>
    <t>Rahoitus</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</si>
  <si>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</si>
  <si>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EU-rahoitusosuus</t>
  </si>
  <si>
    <t>Ennakot</t>
  </si>
  <si>
    <t>Allekirjoitus</t>
  </si>
  <si>
    <t xml:space="preserve">• Jos avustuksen hakija on  yksityisoikeudellinen oikeushenkilö, on sen lisäksi toimitettava kaksi viimeisintä tilinpäätöstä, jotka sisältävät taseen, tuloslaskelman ja toimintakertomuksen.  </t>
  </si>
  <si>
    <t>• Saatavilla olevat kansallisen kynnysarvon ylittävään hankintaa liittyvät asiakirjat (katso lista asiakirjoista hankinnat-välilehdeltä)</t>
  </si>
  <si>
    <t>TÄMÄ VÄLILEHTI PIILOSSA HAKIJOILTA</t>
  </si>
  <si>
    <t>Avustustyypit</t>
  </si>
  <si>
    <t>Kyllä/Ei</t>
  </si>
  <si>
    <t>Erityispainopisteet</t>
  </si>
  <si>
    <t>Erityistavoitteet</t>
  </si>
  <si>
    <t>Hakemuksen kustannusmalli</t>
  </si>
  <si>
    <t>Palkan peruste</t>
  </si>
  <si>
    <t>Kustannusmallit</t>
  </si>
  <si>
    <t>Tukitoimikoodit</t>
  </si>
  <si>
    <t>Toimityyppikoodit</t>
  </si>
  <si>
    <t>Hankintamenettelyt</t>
  </si>
  <si>
    <t>Hankintojen lukumäärä</t>
  </si>
  <si>
    <t>Rahoittajatyypit</t>
  </si>
  <si>
    <t>Erityisten teemojen koodit</t>
  </si>
  <si>
    <t xml:space="preserve">Toiminnot </t>
  </si>
  <si>
    <t/>
  </si>
  <si>
    <t>Valitse</t>
  </si>
  <si>
    <t>Hankeavustus</t>
  </si>
  <si>
    <t>Kyllä</t>
  </si>
  <si>
    <t>Ei painopistealuetta</t>
  </si>
  <si>
    <t>ET1: Turvapaikka- ja vastaanottojärjestelmät</t>
  </si>
  <si>
    <t>Flat rate 40 %</t>
  </si>
  <si>
    <t>Yhden tehtävän kokonaispalkkakustannukset</t>
  </si>
  <si>
    <t>Tosiasiallinen palkkakustannusmalli</t>
  </si>
  <si>
    <t>ET 1: 001 Vastaanotto-olosuhteet</t>
  </si>
  <si>
    <t>001 Kansallisten strategioiden kehittäminen</t>
  </si>
  <si>
    <t>Avoin menettely</t>
  </si>
  <si>
    <t>Hakijan omarahoitus</t>
  </si>
  <si>
    <t>Julkinen</t>
  </si>
  <si>
    <t>001 Yhteistyö kolmansien maiden kanssa</t>
  </si>
  <si>
    <t>Toiminto 1</t>
  </si>
  <si>
    <t>Hankeavustus (hankinta)</t>
  </si>
  <si>
    <t>Ei</t>
  </si>
  <si>
    <t>Paikallisten ja alueellisten viranomaisten ja kansalaisjärjestöjen toteuttamat kotouttamistoimenpiteet</t>
  </si>
  <si>
    <t>ET2: Laillinen muuttoliike ja kotouttaminen</t>
  </si>
  <si>
    <t>Flat rate 7 %</t>
  </si>
  <si>
    <t>Useamman tehtävän kokonaispalkkakustannusten keskiarvo.</t>
  </si>
  <si>
    <t>Yksinkertaistettu palkkakustannusmalli</t>
  </si>
  <si>
    <t>ET 1: 002 Turvapaikkakäytännöt</t>
  </si>
  <si>
    <t>002 Valmiuksen kehittäminen</t>
  </si>
  <si>
    <t>Rajoitettu menettely</t>
  </si>
  <si>
    <t>Siirron saajan omarahoitus</t>
  </si>
  <si>
    <t>Yksityinen</t>
  </si>
  <si>
    <t>002 Kolmansissa maissa toteutettavat toimet tai kolmansiin maihin liittyvät toimet</t>
  </si>
  <si>
    <t>Toiminto 2</t>
  </si>
  <si>
    <t>Operatiivinen tuki</t>
  </si>
  <si>
    <t>Toimet säilöönoton tehokkaiden vaihtoehtojen kehittämiseksi ja toteuttamiseksi</t>
  </si>
  <si>
    <t>ET3: Laittoman muuttoliikkeen torjunta ja paluu</t>
  </si>
  <si>
    <t>ET 1: 003 Unionin säännöstön täytäntöönpano</t>
  </si>
  <si>
    <t>003 Kolmansien maiden kansalaisten koulutus</t>
  </si>
  <si>
    <t>Neuvottelumenettely</t>
  </si>
  <si>
    <t>Muu rahoittaja</t>
  </si>
  <si>
    <t>003 Ei mikään edellä mainituista</t>
  </si>
  <si>
    <t>Toiminto 3</t>
  </si>
  <si>
    <t>Erityistoimi</t>
  </si>
  <si>
    <t>Tuettu vapaaehtoinen paluu ja uudelleenkotouttamisohjelmat ja niihin liittyvät toiminnot</t>
  </si>
  <si>
    <t>ET4: Yhteisvastuu ja oikeudenmukainen vastuunjako</t>
  </si>
  <si>
    <t>ET 1: 004 Lasten asema muuttoliikkeessä</t>
  </si>
  <si>
    <t>004 Tilastollisten välineiden, menetelmien ja indikaattoreiden kehittäminen</t>
  </si>
  <si>
    <t>Suorahankinta</t>
  </si>
  <si>
    <t>Hätäapu</t>
  </si>
  <si>
    <t>Toimenpiteet, jotka on kohdennettu muita heikommassa asemassa oleviin henkilöihin</t>
  </si>
  <si>
    <t>ET 1: 005 Henkilöt, joilla on erityisiä vastaanottoon ja menettelyihin liittyviä tarpeita</t>
  </si>
  <si>
    <t>005 Tietojen ja parhaiden käytänteiden vaihto</t>
  </si>
  <si>
    <t>Kilpailullinen neuvottelumenettely</t>
  </si>
  <si>
    <t>Kolmansissa maissa toteuttavat hankkeet, joilla pyritään torjumaan jäsenvaltioihin kohdistuvaa muuttopainetta</t>
  </si>
  <si>
    <t>ET 1: 006 Uudelleensijoittaminen tai humanitaarinen maahanpääsy</t>
  </si>
  <si>
    <t>006 Jäsenvaltioiden yhteyset toimet/operaatiot</t>
  </si>
  <si>
    <t>Puitejärjestely</t>
  </si>
  <si>
    <t>ET 1: 007 Jäsenvaltioiden väliseen yhteisvastuuseen tähtäävät toimet</t>
  </si>
  <si>
    <t>007 Kampanjat ja tiedotus</t>
  </si>
  <si>
    <t>Suunnittelukilpailu</t>
  </si>
  <si>
    <t>ET 1: 008 Operatiivinen tuki</t>
  </si>
  <si>
    <t>008 Asiantuntijoiden vaihto ja tilapäinen siirto</t>
  </si>
  <si>
    <t>Muu menettely</t>
  </si>
  <si>
    <t>ET 2: 001 Kotouttamisstrategioiden kehittäminen</t>
  </si>
  <si>
    <t>009 Tutkimukset, pilottihankkeet, riskienarviointi</t>
  </si>
  <si>
    <t>Menettelyä ei ole vielä päätetty</t>
  </si>
  <si>
    <t>ET 2: 002 Ihmiskaupan uhrit</t>
  </si>
  <si>
    <t>010 Valmistelu- ja seurantatoimet, hallinnolliset ja tekniset toimet</t>
  </si>
  <si>
    <t>ET 2: 003 Kotouttamistoimenpiteet – tiedotus ja orientaatio, keskitetyt asiointipisteet</t>
  </si>
  <si>
    <t>011 Apu- ja tukipalveluiden tarjoaminen kolmansien maiden kansalaisille</t>
  </si>
  <si>
    <t>ET 2: 004 Kotouttamistoimenpiteet – kielikoulutus</t>
  </si>
  <si>
    <t>012 Infrastruktuuri</t>
  </si>
  <si>
    <t>ET 2: 005 Kotouttamistoimenpiteet – kansalaistaitokurssit ja muu koulutus</t>
  </si>
  <si>
    <t>013 Välineistö</t>
  </si>
  <si>
    <t>ET 2: 006 Kotouttamistoimenpiteet – esittely, osallistuminen, yhteydenpito vastaanottavan yhteiskunnan kanssa</t>
  </si>
  <si>
    <t>ET 2: 007 Kotouttamistoimenpiteet – perustarpeet</t>
  </si>
  <si>
    <t>ET 2: 008 Lähtöä edeltävät toimenpiteet</t>
  </si>
  <si>
    <t>ET 2: 009 Liikkuvuusjärjestelyt</t>
  </si>
  <si>
    <t>ET 2: 010 Laillisen oleskeluluvan saaminen</t>
  </si>
  <si>
    <t>ET 2: 011 Operatiivinen tuki</t>
  </si>
  <si>
    <t>ET 2: 012 Haavoittuvassa asemassa olevat henkilöt, mukaan lukien ilman huoltajaa olevat alaikäiset</t>
  </si>
  <si>
    <t>ET 3: 001 Vaihtoehdot säilöönotolle</t>
  </si>
  <si>
    <t>ET 3: 002 Vastaanoton/säilöönoton olosuhteet</t>
  </si>
  <si>
    <t xml:space="preserve">ET 3: 003 Palauttamismenettelyt </t>
  </si>
  <si>
    <t xml:space="preserve">ET 3: 004 Avustettu vapaaehtoinen paluu </t>
  </si>
  <si>
    <t>ET 3: 005 Uudelleenkotoutumista koskeva apu</t>
  </si>
  <si>
    <t>ET 3: 006 Muutto/palautustoimet</t>
  </si>
  <si>
    <t>ET 3: 007 Pakkoon perustuvan paluun valvontajärjestelmä</t>
  </si>
  <si>
    <t>ET 3: 008 Muita heikommassa asemassa olevat henkilöt / ilman huoltajaa saapuvat alaikäiset</t>
  </si>
  <si>
    <t>ET 3: 009 Toimenpiteet, joilla puututaan laittoman muuttoliikkeen kannustimiin</t>
  </si>
  <si>
    <t>ET 3: 010 Operatiivinen tuki</t>
  </si>
  <si>
    <t>ET 4: 001 Siirrot toiseen jäsenvaltioon (”uudelleensijoittaminen”)</t>
  </si>
  <si>
    <t>ET 4: 002 Jäsenvaltion toiselle jäsenvaltiolle antama tuki, mukaan lukien EASOlle tarjottava tuki</t>
  </si>
  <si>
    <t>ET 4: 003 Uudelleensijoittaminen (19 artikla)</t>
  </si>
  <si>
    <t>ET 4: 004 Humanitaarinen maahanpääsy (19 artikla)</t>
  </si>
  <si>
    <t>ET 4: 005 Jäsenvaltion toiselle jäsenvaltiolle antama tuki vastaanottoinfrastruktuurin osalta</t>
  </si>
  <si>
    <t>ET 4: 006 Operatiivinen tuki</t>
  </si>
  <si>
    <t>Hakijan tiedot -välilehti</t>
  </si>
  <si>
    <t>Hakemus</t>
  </si>
  <si>
    <t>PALAA TÄSTÄ KANSISIVULLE</t>
  </si>
  <si>
    <t>Hankeavustus kertakorvaus</t>
  </si>
  <si>
    <t>Uusi hakemus</t>
  </si>
  <si>
    <t>Korjattu / täydennetty hakemus</t>
  </si>
  <si>
    <t>Muu EU-rahoitus</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</si>
  <si>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</si>
  <si>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Onko hankkeelle myönnetty muuta EU-rahoitusta? </t>
  </si>
  <si>
    <t xml:space="preserve">Jos on, mistä rahoituslähteestä/-ohjelmasta, mille ajanjaksolle ja kuinka paljon? </t>
  </si>
  <si>
    <t>Rahoituslähde/-ohjelma:</t>
  </si>
  <si>
    <t>Ajanjakso</t>
  </si>
  <si>
    <t xml:space="preserve">Rahoituksen määrä: </t>
  </si>
  <si>
    <t xml:space="preserve">Onko hankkeelle haettu muuta EU-rahoitusta?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</si>
  <si>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</si>
  <si>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Jos on, mistä rahoituslähteestä/-ohjelmasta, mille ajanjaksolle ja kuinka paljon?</t>
  </si>
  <si>
    <t>Rahoituslähde/ohjelma:</t>
  </si>
  <si>
    <t>Anna tarvittaessa lisätietoja haetusta tai myönnetystä EU-rahoituksesta.</t>
  </si>
  <si>
    <t>Onko hakijaorganisaatio saanut EU-rahoitusta viimeisen kolmen vuoden aikana?</t>
  </si>
  <si>
    <t>Jos vastaat kyllä, täytä tiedot "3v EU-rahoitus" välilehdelle tai toimita lista EU-rahoituksesta liitteenä.</t>
  </si>
  <si>
    <t>Valitse, kyllä mikäli organisaatiosi on saanut EU-rahoitusta kolmen viimeisen vuoden aikana. Mikäli organisaatiosi on saanut EU-rahoitusta, tee tarkempi erittely välilehdelle 3v EU-rahoitus.</t>
  </si>
  <si>
    <t>Avustusta hakeva organisaatio</t>
  </si>
  <si>
    <t>Hakijaorganisaation nimi:</t>
  </si>
  <si>
    <t>Hakijaorganisaation nimi englanniksi:</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</si>
  <si>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</si>
  <si>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Yksityisoikeudelliset oikeushenkilöt: Hakijaorganisaation rekisteröintipäivä:</t>
  </si>
  <si>
    <t>Yksityisoikeudelliset oikeushenkilöt: Hakijaorganisaation rekisteröintinumero:</t>
  </si>
  <si>
    <t>Hakijaorganisaation y-tunnus:</t>
  </si>
  <si>
    <t>Hakijaorganisaation postiosoite:</t>
  </si>
  <si>
    <t>Hakijaorganisaation postinumero:</t>
  </si>
  <si>
    <t>Hakijaorganisaation postitoimipaikka:</t>
  </si>
  <si>
    <t xml:space="preserve">Hakijaorganisaation yleinen sähköpostiosoite: </t>
  </si>
  <si>
    <t>Hakijaorganisaation www-sivujen osoite:</t>
  </si>
  <si>
    <t xml:space="preserve">Huom! Hakijaorganisaation sähköpostia käytetään rahastojen viestinnässä, joten sen tulee olla  organisaation virallinen sähköposti, esim. organisaation kirjaamon sähköposti. Kirjoita sähköposti oikeassa muodossa, kuten kirjaamo@virasto.fi. </t>
  </si>
  <si>
    <t>Hakijaorganisaation yleinen puhelinnumero:</t>
  </si>
  <si>
    <t>Yhteyshenkilön nimi</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</si>
  <si>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</si>
  <si>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Yhteyshenkilön puhelinnumero</t>
  </si>
  <si>
    <t>Yhteyshenkilön sähköpostiosoite</t>
  </si>
  <si>
    <t>Saako sähköpostiosoitetta käyttää rahaston viestintään?</t>
  </si>
  <si>
    <t xml:space="preserve"> </t>
  </si>
  <si>
    <t>Varayhteyshenkilön nimi</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</si>
  <si>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</si>
  <si>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t>Varahteyshenkilön puhelinnumero</t>
  </si>
  <si>
    <t>Varayhteyshenkilön sähköpostiosoite</t>
  </si>
  <si>
    <t>Siirron saajat (hankekumppanit)</t>
  </si>
  <si>
    <t>Onko hankkeella siirron saajia? Jos vastaat kyllä, täytä tiedot siirron saajista välilehdelle "Siirron saajat".</t>
  </si>
  <si>
    <t>Avustuksen hakijan tosiasialliset omistajat tai edunsaajat</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</si>
  <si>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</si>
  <si>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</si>
  <si>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Nimi</t>
  </si>
  <si>
    <t>Syntymäaika</t>
  </si>
  <si>
    <t>Onko hankkeella yhteistyötahoja?</t>
  </si>
  <si>
    <t>Yhteistyötahon määritelmä:</t>
  </si>
  <si>
    <t>Jos vastaat kyllä, täytä tiedot yhteistyötahoista välilehdelle "Yhteistyötahot".</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</si>
  <si>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</si>
  <si>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</si>
  <si>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</si>
  <si>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</si>
  <si>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Ohjausryhmä</t>
  </si>
  <si>
    <t xml:space="preserve">Ilmoita tahot (ei henkilöiden nimiä), jotka suunnitellaan kutsuttavan ohjausryhmään </t>
  </si>
  <si>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</si>
  <si>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3v EU-rahoitus-välilehti</t>
  </si>
  <si>
    <t>HAKIJAN VIIMEISEN KOLMEN VUODEN AIKANA SAAMA EU-RAHOITUS</t>
  </si>
  <si>
    <t>Rahoituslähde/-ohjelma</t>
  </si>
  <si>
    <t>Hankkeen nimi</t>
  </si>
  <si>
    <t>EU-rahoitus €</t>
  </si>
  <si>
    <t>Siirron saajat-välilehti</t>
  </si>
  <si>
    <t>Täytä tämä sivu jos vastasit kyllä Hakijan tiedot -sivulla kysymykseen "Onko hankkeella siirron saajia".</t>
  </si>
  <si>
    <t>SIIRRON SAAJAT</t>
  </si>
  <si>
    <t>Siirron saajan 1 nimi:</t>
  </si>
  <si>
    <t xml:space="preserve">Yksilöi hankkeessa mukana olevat siirron saajat (=hankekumppanit). </t>
  </si>
  <si>
    <t>Siirron saajan rooli hankkeessa ja hakemuksen valmistelussa:</t>
  </si>
  <si>
    <t>Siirron saajan 2 nimi:</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</si>
  <si>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</si>
  <si>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</si>
  <si>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</si>
  <si>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</si>
  <si>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</si>
  <si>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</si>
  <si>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</si>
  <si>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</si>
  <si>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</si>
  <si>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</si>
  <si>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</si>
  <si>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</si>
  <si>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Yhteistyötahot-välilehti</t>
  </si>
  <si>
    <t>Täytä tämä sivu jos vastasit kyllä Hakijan tiedot -sivulla kysymykseen "Onko hankkeella yhteistyötahoja".</t>
  </si>
  <si>
    <t>YHTEISTYÖTAHOT</t>
  </si>
  <si>
    <t>Yhteistyötahon 1 nimi:</t>
  </si>
  <si>
    <t>Yhteistyötahon rooli hankkeessa ja hakemuksen valmistelussa:</t>
  </si>
  <si>
    <t>Yhteistyötahon 2 nimi:</t>
  </si>
  <si>
    <t>Yhteistyötahon 3 nimi:</t>
  </si>
  <si>
    <t>Yhteistyötahon 4 nimi:</t>
  </si>
  <si>
    <t>Yhteistyötahon 5 nimi:</t>
  </si>
  <si>
    <t>Yhteistyötahon 6 nimi:</t>
  </si>
  <si>
    <t>Yhteistyötahon 8 nimi:</t>
  </si>
  <si>
    <t>Yhteistyötahon 9 nimi:</t>
  </si>
  <si>
    <t>Yhteistyötahon 10 nimi:</t>
  </si>
  <si>
    <t>Yhteistyötahon 11 nimi:</t>
  </si>
  <si>
    <t>Yhteistyötahon 12 nimi:</t>
  </si>
  <si>
    <t>Yhteistyötahon 13 nimi:</t>
  </si>
  <si>
    <t>Yhteistyötahon 14 nimi:</t>
  </si>
  <si>
    <t>Suunnitelma-välilehti</t>
  </si>
  <si>
    <t>SUUNNITELMA</t>
  </si>
  <si>
    <t>Erityistavoite</t>
  </si>
  <si>
    <t>Korotettuun EU-rahoitukseen oikeuttavat toimet</t>
  </si>
  <si>
    <t xml:space="preserve">EU-rahoitusosuus on lähtökohtaisesti 75 %. Jos hankkeen toimet kohdistuvat johonkin näistä toimista, hankkeelle voidaan hakea korotettua EU-rahoitusta, joka on enintään 90 %. 
</t>
  </si>
  <si>
    <t>Toimenpiteet, jotka on kohdennettu haavoittuvassa asemassa oleviin henkilöihin ja sellaisiin kansainvälistä suojelua hakeviin henkilöihin, joilla on erityisiä vastaanottoon tai menettelyihin liittyviä tarpeita, myös toimenpiteet, joilla varmistetaan alaikäisten, erityisesti ilman huoltajaa saapuvien alaikäisten, tehokas suojelu muun muassa sellaisten vaihtoehtoisten hoitojärjestelmien avulla, jotka eivät kuulu laitoshoidon piiriin.</t>
  </si>
  <si>
    <t>Hankkeen toimet eivät liity mihinkään näistä</t>
  </si>
  <si>
    <t>Perustele valinta. Miten hanke toteuttaa korkeampaan tukeen oikeuttavia toimia? Liittyvätkö kaikki hankkeen toiminnot näihin toimiin?</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</si>
  <si>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</si>
  <si>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nimi englanniksi</t>
  </si>
  <si>
    <t>Hankkeen aloituspäivämäärä</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</si>
  <si>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</si>
  <si>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lopetuspäivämäärä</t>
  </si>
  <si>
    <t>Jos hanke käynnistetään ennen avustuspäätöstä, esitä perustelut tässä.</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</si>
  <si>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</si>
  <si>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 xml:space="preserve">Hankkeen taustatilanteen ja tarpeen kuvaus </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</si>
  <si>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</si>
  <si>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Hankkeen päämäärä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</si>
  <si>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</si>
  <si>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r>
      <t>Mikä on hankkeen päämäärä? Minkälaista</t>
    </r>
    <r>
      <rPr>
        <sz val="12"/>
        <rFont val="Arial"/>
        <family val="2"/>
      </rPr>
      <t xml:space="preserve"> taustatilanteeseen ja tarpeeseen liittyvää pitkän aikavälin muutosvaikutusta hankkeella tavoitellaan? 
</t>
    </r>
  </si>
  <si>
    <t>Hankkeen kohderyhmä</t>
  </si>
  <si>
    <t xml:space="preserve">Ennen kun kirjaat hankkeen kohderyhmän, pohdi seuraavia kysymyksiä. Kohdistetaanko hankkeen toiminnot kolmansien maiden kansalaisiin tai kolmansien maiden kansalaisten parissa työskenteleviin asiantuntijoihin esim. viranomaistahoissa, järjestöissä tms.? Kohdistuuko hanke haavoittuvassa asemassa oleviin? Määrittele tarkemmin, mihin haavoittuvassa asemassa olevien ryhmään. </t>
  </si>
  <si>
    <t>Määritä hankkeen kohderyhmä eli tahot tai henkilöt, joihin hankkeen toimenpiteet kohdistuvat. Arvioi hankkeessa tavoiteltavan kohderyhmän koko. Määritä myös hankkeen lopulliset hyödynsaajat, jotka hyötyvät hankkeella aikaansaaduista vaikutuksista. Miten hankkeen kohderyhmää on osallistettu hankkeen suunnitteluun? Miten varmistetaan kohderyhmän tavoittaminen hankkeessa?</t>
  </si>
  <si>
    <t>Hankkeen tavoite</t>
  </si>
  <si>
    <r>
      <rPr>
        <sz val="12"/>
        <rFont val="Arial"/>
        <family val="2"/>
      </rPr>
      <t xml:space="preserve">Määrittele hankkeelle yksi välitön konkreettinen tavoite. Jos hanke toteutetaan yhdessä osassa, täytä vain "toimintoa 1" koskevat kohdat. Jos hanke toteutetaan useammassa osassa, täytä kukin osa eri toiminto -kohtaan ja laadi jokaiselle osalle oma kustannusarvio.
</t>
    </r>
  </si>
  <si>
    <t>Tavoite</t>
  </si>
  <si>
    <t xml:space="preserve">Kertakorvauksena haettavalle hankkeelle määritellään yksi tavoite, joka on tarkoitus saavuttaa hankkeessa toteutettavaksi suunnitellulla toiminnalla. Kertakorvauksena toteutettavan hankkeen tavoitteen saavuttamisen tulee olla selkeästi mitattavissa. </t>
  </si>
  <si>
    <t>Toiminto 1 (osa 1)</t>
  </si>
  <si>
    <t>Anna toiminnolle sitä kuvaava otsikko.</t>
  </si>
  <si>
    <t>Anna tässä toiminnolle ytimekäs nimi tai otsikko (esim. Kouluttaminen). Kuvaile toiminto tarkemmin vasta seuraavassa kohdassa.</t>
  </si>
  <si>
    <t>Toiminto 1 - Kuvaus</t>
  </si>
  <si>
    <t>Määrittele konkreettiset toimenpiteet tavoitteen saavuttamiseksi.</t>
  </si>
  <si>
    <t>Kertakorvauksena haettava hanke voidaan toteuttaa yhtenä tai enintään kolmena erillisenä toimintona. Kertakorvauksena haettava hanke voidaan jakaa osiin eli toimintoihin, jos se on hankkeen sisällöllisen toteutuksen kannalta tarkoituksenmukaista ja kullekin osalle voidaan määrittää selkeä avustuksen maksamisen perusteena oleva tuotos. Jokaiselle osalle eli hankkeen toiminnolle on laadittava myös kustannusarvio erikseen. Toiminnolla tarkoitetaan konkreettisia toimenpiteitä tavoitteen saavuttamiseksi</t>
  </si>
  <si>
    <t>Toiminto 1 - Tulostavoite</t>
  </si>
  <si>
    <t>Mikä tai mitkä ovat hankkeen konkreettiset tuotokset ja tulokset? Miten niitä voidaan todentaa ja mitata?</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</si>
  <si>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</si>
  <si>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Toiminto 1 - Tuotosten todentamiseksi esitettävät asiakirjat</t>
  </si>
  <si>
    <t>Listaa asiakirjat, jotka tullaan esittämään tuotosten todentamiseksi. 
Todentavia voivat olla esimerkiksi osallistujalistat, julkaisut, tuotettu materiaali, arviointiraportti.</t>
  </si>
  <si>
    <t>Toiminto 2 (osa 2)</t>
  </si>
  <si>
    <t>Toiminto 2 - Kuvaus</t>
  </si>
  <si>
    <t>Toiminto 2 - Tulostavoite</t>
  </si>
  <si>
    <t>Toiminto 3 (osa 3)</t>
  </si>
  <si>
    <t>Toiminto 3 - Kuvaus</t>
  </si>
  <si>
    <t>Toiminto 3 - Tulostavoite</t>
  </si>
  <si>
    <t>Toiminto 3 - Tuotosten todentamiseksi esitettävät asiakirjat</t>
  </si>
  <si>
    <t>Hankkeen riskiarvio</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</si>
  <si>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</si>
  <si>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Hankkeen viestintäsuunnitelma</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</si>
  <si>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</si>
  <si>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Hankkeen kohdealue</t>
  </si>
  <si>
    <t xml:space="preserve">Määritä hankkeen maantieteellinen kohdealue. Kuvaile, onko hanke valtakunnallinen tai millä alueilla tai paikkakunnilla hanketta toteutetaan. </t>
  </si>
  <si>
    <t>Hankkeen vaikutukset ja vaikuttavuus</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</si>
  <si>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</si>
  <si>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Jatkuvuus ja tulosten levittäminen</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</si>
  <si>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</si>
  <si>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Hankkeen tiivistelmä</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</si>
  <si>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</si>
  <si>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Aikataulu-välilehti</t>
  </si>
  <si>
    <t>AIKATAULU</t>
  </si>
  <si>
    <t>Aikatauluta hanke 3-6 kuukauden jaksoissa.</t>
  </si>
  <si>
    <t>Jakso</t>
  </si>
  <si>
    <t xml:space="preserve">Ilmoita hankkeen toteutusjaksot 3-6 kuukauden jaksoissa. Mieti jaksotusta esim. raportoinnin näkökulmasta.
</t>
  </si>
  <si>
    <t>Jakson aikana toteutettavat toiminnot</t>
  </si>
  <si>
    <t xml:space="preserve">Kuvaa tässä lyhyesti mitä hankkeessa kyseisellä jaksolla tapahtuu (esimerkiksi toimintojen käynnistyminen, hankintojen vaiheet, raportit, viestintätoimet). Toimintojen tarkempia sisältöjä ei tule toistaa tässä.
</t>
  </si>
  <si>
    <t>Hankekoodit-välilehti</t>
  </si>
  <si>
    <t xml:space="preserve">Valitse valikoista hankkeeseen parhaiten soveltuva tukitoimi ja toimityyppi. Voit valita vain yhden kutakin. Valitse lisäksi erityinen teema -valikosta, liittyykö hanke kolmansien maiden kanssa tehtävään yhteistyöhön tai toteutetaanko hanke kolmannessa maassa. </t>
  </si>
  <si>
    <t>TUKITOIMI, TOIMITYYPPI JA ERITYISET TEEMAT</t>
  </si>
  <si>
    <t>Valitse:</t>
  </si>
  <si>
    <t>Tukitoimi</t>
  </si>
  <si>
    <t>Toimityyppi</t>
  </si>
  <si>
    <t>Erityiset teemat</t>
  </si>
  <si>
    <t>Indikaattorit et 1 -välilehti</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</si>
  <si>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</si>
  <si>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INDIKAATTORIT - ERITYISTAVOITE 1</t>
  </si>
  <si>
    <t>O.1.1 Tukea saaneiden osallistujien määrä, erikseen täsmentäen</t>
  </si>
  <si>
    <t>O.1.1.1 joista oikeudellista apua saaneiden osallistujien määrä</t>
  </si>
  <si>
    <t xml:space="preserve">O.1.1.2 joista apua saaneiden haavoittuvassa asemassa olevien osallistujien määrä </t>
  </si>
  <si>
    <t>O.1.2 Koulutustoimiin osallistujien määrä</t>
  </si>
  <si>
    <t>O.1.3 Hankkeen tuella avattujen unionin säännöstön mukaisten paikkojen määrä vastaanottoinfrastruktuurissa, erikseen täsmentäen</t>
  </si>
  <si>
    <t>O.1.3.1 joista ilman huoltajaa saapuville alaikäisille tarkoitettujen äskettäin avattujen paikkojen määrä</t>
  </si>
  <si>
    <t>O.1.4 Korjattujen tai kunnostettujen, unionin säännöstön mukaisten paikkojen määrä vastaanottoinfrastruktuurissa, erikseen täsmentäen</t>
  </si>
  <si>
    <t>O.1.4.1 joista ilman huoltajaa saapuville alaikäisille tarkoitettujen korjattujen tai kunnostettujen paikkojen määrä</t>
  </si>
  <si>
    <t>R.1.5 Niiden osallistujien määrä, jotka katsovat, että koulutuksesta on hyötyä heidän työlleen.</t>
  </si>
  <si>
    <t>R.1.6 Niiden osallistujien määrä, jotka raportoivat kolmen kuukauden kuluttua koulutuksesta, että he käyttävät koulutuksessa hankkimiaan taitoja ja osaamista.</t>
  </si>
  <si>
    <t>R.1.7 Niiden henkilöiden määrä, joihin on sovellettu säilöönoton vaihtoehtoja, erikseen täsmentäen</t>
  </si>
  <si>
    <t>R.1.7.1 niiden ilman huoltajaa saapuneiden alaikäisten määrä, joihin on sovellettu säilöönoton vaihtoehtoja;</t>
  </si>
  <si>
    <t>R.1.7.2 niiden perheiden määrä, joihin on sovellettu säilöönoton vaihtoehtoja;</t>
  </si>
  <si>
    <t>Mihin tietoihin arvioitu indikaattorilukema perustuu?</t>
  </si>
  <si>
    <t>Kerro tässä minkä tietojen pohjalta arvioidut indikaattorilukemat on määritetty.</t>
  </si>
  <si>
    <t>Valitse tämä jos hanketoiminnan ei ennakoida tuottavan ohjelman indikaattoreilla mitattavia tuloksia.</t>
  </si>
  <si>
    <t xml:space="preserve">Minkään indikaattoreista ei ennakoida soveltuvan hankkeeseen. 
</t>
  </si>
  <si>
    <t>Indikaattorit et 2-välilehti</t>
  </si>
  <si>
    <t>INDIKAATTORIT - ERITYISTAVOITE 2</t>
  </si>
  <si>
    <t>O.2.1 Lähtöä edeltäviin toimenpiteisiin osallistuneiden henkilöiden määrä.</t>
  </si>
  <si>
    <t>O.2.2 Niiden paikallisten ja alueellisten viranomaisen määrä, joita on tuettu kotouttamistoimenpiteiden toteuttamisessa.</t>
  </si>
  <si>
    <t>O.2.3 Tukea saaneiden osallistujien määrä, erikseen täsmentäen</t>
  </si>
  <si>
    <t>O.2.3.1 kielikurssille osallistuneiden henkilöiden määrä;</t>
  </si>
  <si>
    <t>O.2.3.2  kansalaistaidon kurssille osallistuneiden henkilöiden määrä;</t>
  </si>
  <si>
    <t>O.2.3.3 henkilökohtaista ammatillista ohjausta saaneiden osallistujien määrä.</t>
  </si>
  <si>
    <t xml:space="preserve">O.2.4 Niiden tietopakettien ja -kampanjoiden määrä, joilla lisätään laillisten unioniin suuntautuvien muuttoliikekanavien tuntemusta. </t>
  </si>
  <si>
    <t>O.2.5 Niiden osallistujien määrä, jotka saavat tietoa tai apua perheenyhdistämisen hakemiseen.</t>
  </si>
  <si>
    <t>O.2.6 Liikkuvuusjärjestelyistä hyötyvien osallistujien määrä.</t>
  </si>
  <si>
    <t>R.2.7 Sellaisten kotouttamishankkeiden määrä, joissa tuensaajia ovat paikallis- ja alueviranomaiset.</t>
  </si>
  <si>
    <t>R.2.8 Niiden kielikursseille osallistuneiden henkilöiden määrä, joiden vastaanottavan maan kielessä saavuttama taitotaso on kielikurssin päättyessä parantunut kieliä koskevan yhteisen eurooppalaisen viitekehyksen tai vastaavan kansallisen viitekehyksen mukaan vähintään yhdellä tasolla.</t>
  </si>
  <si>
    <t xml:space="preserve">R.2.9 Niiden osallistujien määrä, jotka ilmoittivat pitävänsä toimea kotoutumisensa kannalta hyödyllisenä. </t>
  </si>
  <si>
    <t>R.2.10  Niiden osallistujien määrä, jotka hakivat kolmannessa maassa hankkimansa pätevyyden tai ammattitaidon tunnustamista tai arviointia.Niiden osallistujien määrä, jotka hakivat kolmannessa maassa hankkimansa pätevyyden tai ammattitaidon tunnustamista tai arviointia.</t>
  </si>
  <si>
    <t>R.2.11 Niiden osallistujien määrä, jotka hakivat pitkään oleskelleen ulkomaalaisen asemaa.</t>
  </si>
  <si>
    <t>Indikaattorit et 3-välilehti</t>
  </si>
  <si>
    <t>INDIKAATTORIT - ERITYISTAVOITE 3</t>
  </si>
  <si>
    <t>O.3.1 Koulutustoimiin osallistujien määrä.</t>
  </si>
  <si>
    <t xml:space="preserve">O.3.2 Hankittujen välineiden määrä, mukaan lukien hankittujen tai päivitettyjen tieto- ja viestintäteknisten järjestelmien määrä. </t>
  </si>
  <si>
    <t>O.3.3 Uudelleenkotoutumista koskevaa apua saaneiden palaajien määrä.</t>
  </si>
  <si>
    <t>O.3.4 Paikkojen määrä perustetuissa säilöönottokeskuksissa.</t>
  </si>
  <si>
    <t>O.3.5  Paikkojen määrä korjatuissa tai kunnostetuissa säilöönottokeskuksissa.</t>
  </si>
  <si>
    <t>R.3.6 Vapaaehtoisesti palanneiden henkilöiden määrä.</t>
  </si>
  <si>
    <t>R.3.7  Maasta poistettujen henkilöiden määrä.</t>
  </si>
  <si>
    <t>R.3.8 Niiden palaajien määrä, joihin on sovellettu säilöönoton vaihtoehtoja.</t>
  </si>
  <si>
    <t>Indikaattorit et 4-välilehti</t>
  </si>
  <si>
    <t>INDIKAATTORIT - ERITYISTAVOITE 4</t>
  </si>
  <si>
    <t>O.4.1. Koulutukseen osallistuneen henkilöstön määrä</t>
  </si>
  <si>
    <t>O.4.2. Lähtöä edeltävää tukea saaneiden osallistujien määrä.</t>
  </si>
  <si>
    <t>R.4.3.</t>
  </si>
  <si>
    <t>Jäsenvaltiosta toiseen siirrettyjen kansainvälistä suojelua hakevien tai saavien hakijoiden määrä.</t>
  </si>
  <si>
    <t>R.4.4. Uudelleensijoitettujen henkilöiden määrä.</t>
  </si>
  <si>
    <t xml:space="preserve">R.4.5. Humanitaarisen maahanpääsyn nojalla maahan päässeiden henkilöiden määrä.
</t>
  </si>
  <si>
    <t>HORISONTAALISET PERIAATTEET</t>
  </si>
  <si>
    <t>EU:N PERUSOIKEUSASIAKIRJAN MUKAISET OIKEUDET JA PERIAATTEET</t>
  </si>
  <si>
    <t>Hakija vakuuttaa, että hankkeessa noudatetaan EU:n perusoikeuskirjan mukaisia oikeuksia ja periaatteita.</t>
  </si>
  <si>
    <t>Hankkeen suunnitellussa toiminnassa huomioidaan erityisesti seuraavien periaatteiden noudattaminen:</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</si>
  <si>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</si>
  <si>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</si>
  <si>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</si>
  <si>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</si>
  <si>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</si>
  <si>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</si>
  <si>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</si>
  <si>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sukupuolten tasa-arvo huomioidaan hankkeen suunnittelussa ja toteutuksessa?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</si>
  <si>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</si>
  <si>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</si>
  <si>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</si>
  <si>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</si>
  <si>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millaisia odotettuja vaikutuksia hankkeella on kestävän kehityksen periaatteen näkökulmasta.</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</si>
  <si>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</si>
  <si>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Hankinta-välilehti</t>
  </si>
  <si>
    <t>1. Hankinnat (kansallisen ja EU-kynnysarvon ylittävät sekä puolustus- ja turvallisuushankintalain mukaiset hankinnat)</t>
  </si>
  <si>
    <t xml:space="preserve">Jokaiselle kynnysarvon (kansallinen tai EU-kynnysarvo) ylittävälle hankinnalle täytetään oma kohtansa. </t>
  </si>
  <si>
    <r>
      <t>Ylittääkö hankinta kansallisen kynnysarvon?</t>
    </r>
    <r>
      <rPr>
        <b/>
        <sz val="12"/>
        <rFont val="Arial"/>
        <family val="2"/>
      </rPr>
      <t xml:space="preserve">  </t>
    </r>
  </si>
  <si>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</si>
  <si>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Ylittääkö hankinta EU-kynnysarvon?</t>
  </si>
  <si>
    <t>Onko kyseessä puolustus- ja turvallisuushankintalain mukainen hankinta?</t>
  </si>
  <si>
    <t>Määritä tässä hankinnan kohde, joka voi olla esim. laite, palvelu tai rakennus.</t>
  </si>
  <si>
    <t>Hankinnan kohde</t>
  </si>
  <si>
    <t>Hankintayksikkö</t>
  </si>
  <si>
    <t>Mikä taho hankkii edellisessä kohdassa kuvatun laitteen, palvelun, rakennuksen tms.?</t>
  </si>
  <si>
    <t>Valitse käytettävä hankintamenettely</t>
  </si>
  <si>
    <t>Valitse käytettävä hankintamenettely, jos siitä on tehty päätös.</t>
  </si>
  <si>
    <t>Perustelut valitulle hankintamenettelylle ja muuta tietoa hankinnasta</t>
  </si>
  <si>
    <t>Valittu hankintamenettely pitää aina perustella. Voit lisäksi kuvailla hankintaprosessia vapaamuotoisesti. Jos hankinta on tehty, ilmoita toimittaja tässä.</t>
  </si>
  <si>
    <t>Onko hankinnasta valitettu markkinaoikeuteen?</t>
  </si>
  <si>
    <t>Jos hankinnasta on valitettu markkinaoikeuteen, anna tässä valituksen päivämäärä ja tieto asian käsittelytilanteesta markkinaoikeudessa.</t>
  </si>
  <si>
    <t>Saatavilla olevat hankintaan liittyvät asiakirjat</t>
  </si>
  <si>
    <t>Hankintamenettelypäätös</t>
  </si>
  <si>
    <t>Liite saatavilla olevat hankintaan liittyvät asiakirjat hakemuksen liitteeksi. Hallintoviranomainen voi pyytää saatavilla olevia hankinta-asiakirjoja tarkasteltavakseen myös haun edetessä</t>
  </si>
  <si>
    <t>Hankintailmoitus</t>
  </si>
  <si>
    <t>Tarjouspyyntö</t>
  </si>
  <si>
    <t>Avauspöytäkirja</t>
  </si>
  <si>
    <t>Hankintapäätös</t>
  </si>
  <si>
    <t>Sopimus</t>
  </si>
  <si>
    <t>Muu hankinta-asiakirja</t>
  </si>
  <si>
    <t>Tyyppi</t>
  </si>
  <si>
    <t>2. Hankinnat (kansallisen ja EU-kynnysarvon ylittävät sekä puolustus- ja turvallisuushankintalain mukaiset hankinnat)</t>
  </si>
  <si>
    <r>
      <t>Ylittääkö hankinta kansallisen kynnysarvon?</t>
    </r>
    <r>
      <rPr>
        <b/>
        <sz val="12"/>
        <rFont val="Arial"/>
        <family val="2"/>
      </rPr>
      <t xml:space="preserve"> </t>
    </r>
  </si>
  <si>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</si>
  <si>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3. Hankinnat (kansallisen ja EU-kynnysarvon ylittävät sekä puolustus- ja turvallisuushankintalain mukaiset hankinnat)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</si>
  <si>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</si>
  <si>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 xml:space="preserve">Valitse käytettävä hankintamenettely, jos siitä on tehty päätös. </t>
  </si>
  <si>
    <t>4. Hankinnat (kansallisen ja EU-kynnysarvon ylittävät sekä puolustus- ja turvallisuushankintalain mukaiset hankinnat)</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</si>
  <si>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</si>
  <si>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5. Hankinnat (kansallisen ja EU-kynnysarvon ylittävät sekä puolustus- ja turvallisuushankintalain mukaiset hankinnat)</t>
  </si>
  <si>
    <t>Välilliset kustannukset -kerroin</t>
  </si>
  <si>
    <t>Budjetin perustiedot-välilehti</t>
  </si>
  <si>
    <t>KUSTANNUSARVION PERUSTIEDOT</t>
  </si>
  <si>
    <t>Kertakorvauksena haettavan hankkeen kustannusarvio laaditaan ns. 7 % -kustannusmallin mukaan. Kertakorvaushankkeen kokonaiskustannukset voivat olla enintään 200 000 euroa.</t>
  </si>
  <si>
    <t>Sisältävätkö hankkeen kustannukset arvonlisäveroa?</t>
  </si>
  <si>
    <t>Arvonlisäveron voi sisällyttää hankkeen kustannuksiin vain jos organisaatiolla ei ole sen osalta vähennysoikeutta eikä siihen ole mahdollista saada arvonlisäveron palautusta, eli se jää organisaatiolle lopulliseksi kustannukseksi.</t>
  </si>
  <si>
    <t xml:space="preserve">Lisätietoja hakemuksen kustannusarvioon liittyen. </t>
  </si>
  <si>
    <t>Tosiasialliset palkkakustannusmalli-välilehti</t>
  </si>
  <si>
    <t>Täytä tiedot toiminnoittain omiin taulukoihinsa. Jos hankkeessa on vain yksi toiminto, täytä vain Toiminto 1 -taulukko.</t>
  </si>
  <si>
    <t>TOIMINTO 1 - PALKKAKUSTANNUKSET- TOSIASIALLISET KUSTANNUKSET</t>
  </si>
  <si>
    <t>Tehtävänimike</t>
  </si>
  <si>
    <t>Tehtävän kuvaus</t>
  </si>
  <si>
    <t>Hankkeessa tehtävän työn osuus kokonaistyöajasta (%)</t>
  </si>
  <si>
    <t>Hankkeessa työskenneltävien kuukausien lukumäärä</t>
  </si>
  <si>
    <t>Palkka (€)</t>
  </si>
  <si>
    <t>Sivukulut ja lomarahat (%)</t>
  </si>
  <si>
    <t>Euroa</t>
  </si>
  <si>
    <t>Tehtävä 1</t>
  </si>
  <si>
    <t>Tehtävä 2</t>
  </si>
  <si>
    <t>Tehtävä 3</t>
  </si>
  <si>
    <t>Tehtävä 4</t>
  </si>
  <si>
    <t>Tehtävä 5</t>
  </si>
  <si>
    <t>Tehtävä 6</t>
  </si>
  <si>
    <t>Tehtävä 7</t>
  </si>
  <si>
    <t>Tehtävä 8</t>
  </si>
  <si>
    <t>Tehtävä 9</t>
  </si>
  <si>
    <t>Tehtävä 10</t>
  </si>
  <si>
    <t xml:space="preserve">Yhteensä </t>
  </si>
  <si>
    <t>Lisätietoja:</t>
  </si>
  <si>
    <t>TOIMINTO 2 - PALKKAKUSTANNUKSET- TOSIASIALLISET KUSTANNUKSET</t>
  </si>
  <si>
    <t>TOIMINTO 3 - PALKKAKUSTANNUKSET- TOSIASIALLISET KUSTANNUKSET</t>
  </si>
  <si>
    <t>Ostopalvelut-välilehti</t>
  </si>
  <si>
    <t>TOIMINTO 1 - KUSTANNUSLAJI - OSTOPALVELUT</t>
  </si>
  <si>
    <t>YHTEENSÄ</t>
  </si>
  <si>
    <t>Kustannus</t>
  </si>
  <si>
    <t>Selite</t>
  </si>
  <si>
    <t>TOIMINTO 2 - KUSTANNUSLAJI - OSTOPALVELUT</t>
  </si>
  <si>
    <t>TOIMINTO 3 - KUSTANNUSLAJI - OSTOPALVELUT</t>
  </si>
  <si>
    <t>TOIMINTO 1 - KUSTANNUSLAJI - KÄYTTÖOMAISUUS JA KIINTEÄ OMAISUUS</t>
  </si>
  <si>
    <t>Käyttöaste hankkeessa (%)</t>
  </si>
  <si>
    <t>Euroa (€)</t>
  </si>
  <si>
    <t>TOIMINTO 2 - KUSTANNUSLAJI - KÄYTTÖOMAISUUS JA KIINTEÄ OMAISUUS</t>
  </si>
  <si>
    <t>TOIMINTO 3 - KUSTANNUSLAJI - KÄYTTÖOMAISUUS JA KIINTEÄ OMAISUUS</t>
  </si>
  <si>
    <t>Matkakustannukset-välilehti</t>
  </si>
  <si>
    <t>TOIMINTO 1 - KUSTANNUSLAJI - MATKAKUSTANNUKSET</t>
  </si>
  <si>
    <t>TOIMINTO 2 - KUSTANNUSLAJI - MATKAKUSTANNUKSET</t>
  </si>
  <si>
    <t>TOIMINTO 3 - KUSTANNUSLAJI - MATKAKUSTANNUKSET</t>
  </si>
  <si>
    <t>Muut hankekustannukset-välilehti</t>
  </si>
  <si>
    <t>TOIMINTO 1 - KUSTANNUSLAJI - MUUT HANKEKUSTANNUKSET</t>
  </si>
  <si>
    <t>TOIMINTO 2 - KUSTANNUSLAJI - MUUT HANKEKUSTANNUKSET</t>
  </si>
  <si>
    <t>TOIMINTO 3 - KUSTANNUSLAJI - MUUT HANKEKUSTANNUKSET</t>
  </si>
  <si>
    <t>Hankkeen kustannukset-välilehti</t>
  </si>
  <si>
    <t>YHTEENVETO HANKKEEN KUSTANNUKSISTA</t>
  </si>
  <si>
    <t xml:space="preserve">Hankkeen kustannukset </t>
  </si>
  <si>
    <t>Hankkeen yhteenlasketut kustannukset saavat olla enintään 200 000 euroa.</t>
  </si>
  <si>
    <t>Toiminto 1 - Kustannukset</t>
  </si>
  <si>
    <t>Välittömät kustannukset</t>
  </si>
  <si>
    <t>Henkilöstökustannukset</t>
  </si>
  <si>
    <t>Välilliset kustannukset</t>
  </si>
  <si>
    <t>Toiminto 2 - Kustannukset</t>
  </si>
  <si>
    <t>Toiminto 3 -Kustannukset</t>
  </si>
  <si>
    <t>VUOSIKOHTAINEN BUDJETOINTI</t>
  </si>
  <si>
    <t>Vuosi</t>
  </si>
  <si>
    <t>Tarkistusruutu (tämän pitää olla nolla)</t>
  </si>
  <si>
    <t>Rahoitus-välilehti</t>
  </si>
  <si>
    <t>HANKKEEN KUSTANNUKSET</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</si>
  <si>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</si>
  <si>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 xml:space="preserve">Hankkeen tuottojen erittely </t>
  </si>
  <si>
    <t>Euro</t>
  </si>
  <si>
    <t>Hankkeen kustannukset yhteensä vähennettynä tuotoilla</t>
  </si>
  <si>
    <t>HANKKEEN RAHOITUS</t>
  </si>
  <si>
    <t>EU-rahoitusosuus %</t>
  </si>
  <si>
    <t>Täytä tähän haettavan EU-rahoituksen osuus prosentteina.</t>
  </si>
  <si>
    <t xml:space="preserve">EU-rahoitusosuus </t>
  </si>
  <si>
    <t xml:space="preserve">Hankkeen omarahoitus ja muu rahoitus </t>
  </si>
  <si>
    <t>Muu rahoitus</t>
  </si>
  <si>
    <t>Hakija</t>
  </si>
  <si>
    <t>Siirron saaja</t>
  </si>
  <si>
    <t>Rahoittaja</t>
  </si>
  <si>
    <t>Organisaatio</t>
  </si>
  <si>
    <t>Julkinen vai yksityinen</t>
  </si>
  <si>
    <t>Määrä</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</si>
  <si>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</si>
  <si>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Rahoituksen yhteenveto hallintoviranomaista varten</t>
  </si>
  <si>
    <t>Julkinen rahoitus</t>
  </si>
  <si>
    <t>Yksityinen rahoitus</t>
  </si>
  <si>
    <t>Omarahoitus</t>
  </si>
  <si>
    <t>Rahoitus yhteensä (EU-rahoitus + omarahoitus + muu rahoitus)</t>
  </si>
  <si>
    <t>Varmista, että tarkistusruudun summa on 0 €. Jos ruudussa näkyy muu summa, korjaa yllä olevia tietoja niin, että rahoitussuunnitelma on tasapainossa. Tarkistusruutu näyttää 0 € silloin kun kustannukset ja rahoitus ovat yhtä suuret.</t>
  </si>
  <si>
    <r>
      <t>Tarkistusruutu (</t>
    </r>
    <r>
      <rPr>
        <sz val="12"/>
        <rFont val="Arial"/>
        <family val="2"/>
      </rPr>
      <t>pitää olla 0 €, muuta kuin EU-rahoitusta on tarpeeksi)</t>
    </r>
  </si>
  <si>
    <t>EU-rahoitusosuus-välilehti</t>
  </si>
  <si>
    <t>SIIRRON SAAJILLE SIIRRETTÄVÄN EU-RAHOITUSOSUUDEN ERITTELY</t>
  </si>
  <si>
    <t xml:space="preserve">Siirron saaja </t>
  </si>
  <si>
    <t xml:space="preserve">Siirron saajalle siirrettävä EU-rahoitusosuus </t>
  </si>
  <si>
    <t>%</t>
  </si>
  <si>
    <t>€</t>
  </si>
  <si>
    <t>Siirron saaja 1</t>
  </si>
  <si>
    <t>Siirron saaja 2</t>
  </si>
  <si>
    <t>Siirron saaja 3</t>
  </si>
  <si>
    <t>Siirron saaja 4</t>
  </si>
  <si>
    <t>Siirron saaja 5</t>
  </si>
  <si>
    <t>Siirron saaja 6</t>
  </si>
  <si>
    <t>Siirron saaja 7</t>
  </si>
  <si>
    <t>Siirron saaja 8</t>
  </si>
  <si>
    <t>Siirron saaja 9</t>
  </si>
  <si>
    <t>Siirron saaja 10</t>
  </si>
  <si>
    <t>Siirron saaja 11</t>
  </si>
  <si>
    <t>Siirron saaja 12</t>
  </si>
  <si>
    <t>Siirron saaja 13</t>
  </si>
  <si>
    <t>Siirron saaja 14</t>
  </si>
  <si>
    <t xml:space="preserve">Avustuksen saajalle jäävä EU-rahoitusosuus </t>
  </si>
  <si>
    <t>Ennakot-välilehti</t>
  </si>
  <si>
    <t>ENNAKOT</t>
  </si>
  <si>
    <t>Perustelut ennakon hakemiselle</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</si>
  <si>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</si>
  <si>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Ennakkoa haetaan euroa</t>
  </si>
  <si>
    <t>Allekirjoitus-välilehti</t>
  </si>
  <si>
    <t xml:space="preserve">HAKEMUKSEN ALLEKIRJOITUS </t>
  </si>
  <si>
    <t>Hakemuksen allekirjoittavat henkilöt, joilla on organisaation nimenkirjoitusoikeus.</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</si>
  <si>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</si>
  <si>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</si>
  <si>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 xml:space="preserve">Merkitse rasti kaikkiin kohtiin, jotka vahvistetaan allekirjoituksella (myös jos allekirjoitus tapahtuu sähköisessä järjestelmässä): </t>
  </si>
  <si>
    <t>Vakuutan/vakuutamme hakemuksen tiedot oikeiksi.</t>
  </si>
  <si>
    <t xml:space="preserve">Sitoudumme hakijaorganisaation omarahoitusosuuteen. </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</si>
  <si>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</si>
  <si>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</si>
  <si>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hakijaorganisaatiolla (tai avustuksen siirronsaajalla) ei ole takaisinperintäpäätökseen perustuvaa maksamatonta täytäntöönpanokelpoista saatavaa avustuksia ja tukia myöntäville julkisyhteisöille.  </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</si>
  <si>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</si>
  <si>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</si>
  <si>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Jos et lähetä hakemusta sähköisen kanavan kautta, tulosta ja allekirjoita käsin alla olevat kohdat. </t>
  </si>
  <si>
    <t>Hakijaorganisaation nimi</t>
  </si>
  <si>
    <t>Paikka</t>
  </si>
  <si>
    <t>Päivämäärä</t>
  </si>
  <si>
    <t>Nimen selvennys</t>
  </si>
  <si>
    <t>Asema organisaatiossa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</si>
</sst>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_ ;[Red]\-#,##0.00\ "/>
    <numFmt numFmtId="165" formatCode="#,##0.00\ _€"/>
    <numFmt numFmtId="166" formatCode="[$-F800]dddd\,\ mmmm\ dd\,\ yyyy"/>
    <numFmt numFmtId="167" formatCode="#,##0.00\ &quot;€&quot;"/>
  </numFmts>
  <fonts count="33" x14ac:knownFonts="1">
    <font>
      <sz val="12"/>
      <name val="Arial"/>
      <family val="2"/>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2"/>
      <color theme="9"/>
      <name val="Arial"/>
      <family val="2"/>
    </font>
    <font>
      <b/>
      <sz val="9"/>
      <color indexed="81"/>
      <name val="Tahoma"/>
      <family val="2"/>
    </font>
    <font>
      <sz val="9"/>
      <color indexed="81"/>
      <name val="Tahoma"/>
      <family val="2"/>
    </font>
    <font>
      <sz val="11"/>
      <color rgb="FFFF0000"/>
      <name val="Calibri"/>
      <family val="2"/>
    </font>
    <font>
      <sz val="12"/>
      <name val="Times New Roman"/>
      <family val="1"/>
    </font>
    <font>
      <sz val="8"/>
      <name val="Arial"/>
      <family val="2"/>
      <scheme val="minor"/>
    </font>
  </fonts>
  <fills count="18">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4" fillId="0" borderId="0"/>
    <xf numFmtId="9" fontId="8" fillId="0" borderId="0" applyFont="0" applyFill="0" applyBorder="0" applyAlignment="0" applyProtection="0"/>
    <xf numFmtId="0" fontId="8" fillId="0" borderId="0"/>
    <xf numFmtId="0" fontId="7" fillId="0" borderId="0" applyNumberFormat="0" applyFill="0" applyBorder="0" applyAlignment="0" applyProtection="0"/>
    <xf numFmtId="44" fontId="12" fillId="0" borderId="0" applyFont="0" applyFill="0" applyBorder="0" applyAlignment="0" applyProtection="0"/>
    <xf numFmtId="0" fontId="2" fillId="0" borderId="0" applyAlignment="0">
      <alignment horizontal="center"/>
    </xf>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cellStyleXfs>
  <cellXfs count="753">
    <xf numFmtId="0" fontId="0" fillId="0" borderId="0" xfId="0"/>
    <xf numFmtId="0" fontId="0" fillId="6" borderId="0" xfId="0" applyNumberFormat="1" applyFont="1" applyFill="1" applyBorder="1" applyAlignment="1" applyProtection="1"/>
    <xf numFmtId="0" fontId="3" fillId="0" borderId="0" xfId="0" applyFont="1"/>
    <xf numFmtId="0" fontId="1" fillId="0" borderId="0" xfId="0" applyFont="1" applyProtection="1"/>
    <xf numFmtId="0" fontId="0" fillId="6" borderId="0" xfId="0" applyFill="1" applyProtection="1"/>
    <xf numFmtId="0" fontId="1" fillId="6" borderId="0" xfId="0" applyFont="1" applyFill="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Alignment="1" applyProtection="1">
      <alignment horizontal="right"/>
    </xf>
    <xf numFmtId="0" fontId="1" fillId="0" borderId="0" xfId="0" applyFont="1" applyBorder="1" applyProtection="1"/>
    <xf numFmtId="49" fontId="3" fillId="0" borderId="0" xfId="0" applyNumberFormat="1" applyFont="1"/>
    <xf numFmtId="0" fontId="1" fillId="13" borderId="0" xfId="0" applyFont="1" applyFill="1" applyProtection="1"/>
    <xf numFmtId="0" fontId="0" fillId="13" borderId="0" xfId="0" applyFill="1" applyProtection="1"/>
    <xf numFmtId="0" fontId="1" fillId="0" borderId="0" xfId="0" applyFont="1" applyAlignment="1" applyProtection="1"/>
    <xf numFmtId="0" fontId="1" fillId="0" borderId="0" xfId="0" applyFont="1" applyFill="1" applyAlignment="1" applyProtection="1"/>
    <xf numFmtId="0" fontId="3" fillId="13" borderId="0" xfId="0" applyFont="1" applyFill="1" applyProtection="1"/>
    <xf numFmtId="0" fontId="11" fillId="0" borderId="0" xfId="0" applyFont="1"/>
    <xf numFmtId="0" fontId="9"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1" borderId="1" xfId="0" applyFont="1" applyFill="1" applyBorder="1" applyProtection="1"/>
    <xf numFmtId="0" fontId="0" fillId="11" borderId="0" xfId="0" applyFont="1" applyFill="1" applyBorder="1" applyProtection="1"/>
    <xf numFmtId="0" fontId="0" fillId="11" borderId="2" xfId="0" applyFont="1" applyFill="1" applyBorder="1" applyProtection="1"/>
    <xf numFmtId="0" fontId="0" fillId="9" borderId="0" xfId="0" applyFont="1" applyFill="1" applyProtection="1"/>
    <xf numFmtId="0" fontId="0" fillId="12" borderId="0" xfId="0" applyFont="1" applyFill="1" applyProtection="1"/>
    <xf numFmtId="0" fontId="15" fillId="5" borderId="1" xfId="0" applyFont="1" applyFill="1" applyBorder="1" applyAlignment="1" applyProtection="1">
      <alignment horizontal="left"/>
    </xf>
    <xf numFmtId="0" fontId="15" fillId="5" borderId="0" xfId="0" applyFont="1" applyFill="1" applyBorder="1" applyAlignment="1" applyProtection="1">
      <alignment horizontal="left"/>
    </xf>
    <xf numFmtId="0" fontId="15"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5" fillId="5" borderId="2" xfId="0" applyFont="1" applyFill="1" applyBorder="1" applyAlignment="1" applyProtection="1"/>
    <xf numFmtId="0" fontId="15" fillId="5" borderId="0" xfId="0" applyFont="1" applyFill="1" applyBorder="1" applyAlignment="1" applyProtection="1"/>
    <xf numFmtId="0" fontId="16" fillId="5" borderId="0" xfId="0" applyFont="1" applyFill="1" applyBorder="1" applyAlignment="1" applyProtection="1">
      <alignment horizontal="left"/>
    </xf>
    <xf numFmtId="0" fontId="0" fillId="12" borderId="0" xfId="0" applyFont="1" applyFill="1" applyAlignment="1" applyProtection="1">
      <alignment vertical="top"/>
    </xf>
    <xf numFmtId="0" fontId="15" fillId="11" borderId="10" xfId="0" applyFont="1" applyFill="1" applyBorder="1" applyAlignment="1" applyProtection="1">
      <alignment horizontal="left"/>
    </xf>
    <xf numFmtId="0" fontId="15" fillId="11" borderId="11" xfId="0" applyFont="1" applyFill="1" applyBorder="1" applyAlignment="1" applyProtection="1">
      <alignment horizontal="left"/>
    </xf>
    <xf numFmtId="0" fontId="15" fillId="11" borderId="12" xfId="0" applyFont="1" applyFill="1" applyBorder="1" applyAlignment="1" applyProtection="1">
      <alignment horizontal="left"/>
    </xf>
    <xf numFmtId="0" fontId="17"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3" fillId="11" borderId="1" xfId="4" applyFont="1" applyFill="1" applyBorder="1" applyAlignment="1" applyProtection="1">
      <alignment horizontal="left" vertical="top"/>
    </xf>
    <xf numFmtId="0" fontId="17" fillId="11" borderId="0" xfId="4" applyFont="1" applyFill="1" applyBorder="1" applyAlignment="1" applyProtection="1">
      <alignment horizontal="left" vertical="top"/>
    </xf>
    <xf numFmtId="0" fontId="17"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5" fillId="5" borderId="8" xfId="0" applyFont="1" applyFill="1" applyBorder="1" applyAlignment="1" applyProtection="1">
      <alignment horizontal="left" vertical="top"/>
    </xf>
    <xf numFmtId="0" fontId="17"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17" fillId="5" borderId="0" xfId="0" applyFont="1" applyFill="1" applyBorder="1" applyAlignment="1" applyProtection="1">
      <alignment horizontal="right"/>
    </xf>
    <xf numFmtId="0" fontId="0" fillId="11" borderId="2" xfId="0" applyFont="1" applyFill="1" applyBorder="1" applyAlignment="1" applyProtection="1">
      <alignment horizontal="left" vertical="top"/>
    </xf>
    <xf numFmtId="0" fontId="17" fillId="11" borderId="6" xfId="0" applyFont="1" applyFill="1" applyBorder="1" applyAlignment="1" applyProtection="1">
      <alignment horizontal="center" wrapText="1"/>
    </xf>
    <xf numFmtId="0" fontId="17" fillId="11" borderId="4" xfId="0" applyFont="1" applyFill="1" applyBorder="1" applyAlignment="1" applyProtection="1">
      <alignment horizontal="center" wrapText="1"/>
    </xf>
    <xf numFmtId="0" fontId="0" fillId="11"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19" fillId="0" borderId="0" xfId="4" applyFont="1" applyProtection="1"/>
    <xf numFmtId="0" fontId="15" fillId="5" borderId="1" xfId="0" applyFont="1" applyFill="1" applyBorder="1" applyAlignment="1" applyProtection="1">
      <alignment horizontal="left" vertical="top"/>
    </xf>
    <xf numFmtId="0" fontId="0" fillId="5" borderId="1" xfId="0" applyFont="1" applyFill="1" applyBorder="1" applyProtection="1"/>
    <xf numFmtId="0" fontId="15"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1"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5" fillId="5" borderId="4" xfId="0" applyFont="1" applyFill="1" applyBorder="1" applyAlignment="1" applyProtection="1"/>
    <xf numFmtId="0" fontId="15"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5" fillId="5" borderId="6" xfId="0" applyFont="1" applyFill="1" applyBorder="1" applyAlignment="1" applyProtection="1">
      <alignment horizontal="left"/>
    </xf>
    <xf numFmtId="0" fontId="15" fillId="5" borderId="4" xfId="0" applyFont="1" applyFill="1" applyBorder="1" applyAlignment="1" applyProtection="1">
      <alignment horizontal="left"/>
    </xf>
    <xf numFmtId="0" fontId="15" fillId="5" borderId="7" xfId="0" applyFont="1" applyFill="1" applyBorder="1" applyAlignment="1" applyProtection="1">
      <alignment horizontal="left"/>
    </xf>
    <xf numFmtId="0" fontId="21" fillId="0" borderId="0" xfId="0" applyFont="1" applyProtection="1"/>
    <xf numFmtId="0" fontId="0" fillId="11" borderId="0" xfId="0" applyFont="1" applyFill="1" applyBorder="1" applyAlignment="1" applyProtection="1">
      <alignment horizontal="left"/>
    </xf>
    <xf numFmtId="0" fontId="15" fillId="5" borderId="0" xfId="0" applyFont="1" applyFill="1" applyBorder="1" applyAlignment="1" applyProtection="1">
      <alignment horizontal="left" wrapText="1"/>
    </xf>
    <xf numFmtId="0" fontId="0" fillId="11" borderId="0" xfId="0" applyFont="1" applyFill="1" applyBorder="1" applyAlignment="1" applyProtection="1">
      <alignment horizontal="center"/>
    </xf>
    <xf numFmtId="0" fontId="17" fillId="10" borderId="3" xfId="0" applyFont="1" applyFill="1" applyBorder="1" applyAlignment="1" applyProtection="1">
      <alignment vertical="center"/>
    </xf>
    <xf numFmtId="0" fontId="17" fillId="10" borderId="0" xfId="0" applyFont="1" applyFill="1" applyBorder="1" applyAlignment="1" applyProtection="1">
      <alignment vertical="center"/>
    </xf>
    <xf numFmtId="0" fontId="0" fillId="5" borderId="4" xfId="0" applyFont="1" applyFill="1" applyBorder="1" applyAlignment="1" applyProtection="1">
      <alignment horizontal="left"/>
    </xf>
    <xf numFmtId="0" fontId="22" fillId="5" borderId="0" xfId="0" applyFont="1" applyFill="1" applyBorder="1" applyProtection="1"/>
    <xf numFmtId="9" fontId="3" fillId="0" borderId="0" xfId="0" applyNumberFormat="1" applyFont="1"/>
    <xf numFmtId="0" fontId="23" fillId="0" borderId="0" xfId="0" applyFont="1" applyBorder="1" applyProtection="1"/>
    <xf numFmtId="0" fontId="23" fillId="11" borderId="1" xfId="0" applyFont="1" applyFill="1" applyBorder="1" applyProtection="1"/>
    <xf numFmtId="0" fontId="23" fillId="11" borderId="0" xfId="0" applyFont="1" applyFill="1" applyBorder="1" applyProtection="1"/>
    <xf numFmtId="0" fontId="23" fillId="11" borderId="0" xfId="0" applyFont="1" applyFill="1" applyBorder="1" applyAlignment="1" applyProtection="1"/>
    <xf numFmtId="0" fontId="23" fillId="11" borderId="2" xfId="0" applyFont="1" applyFill="1" applyBorder="1" applyProtection="1"/>
    <xf numFmtId="0" fontId="23" fillId="5" borderId="0" xfId="0" applyFont="1" applyFill="1" applyBorder="1" applyProtection="1"/>
    <xf numFmtId="0" fontId="25" fillId="5" borderId="0" xfId="0" applyFont="1" applyFill="1" applyBorder="1" applyProtection="1"/>
    <xf numFmtId="0" fontId="25" fillId="0" borderId="0" xfId="0" applyFont="1" applyAlignment="1" applyProtection="1">
      <alignment vertical="top" wrapText="1"/>
    </xf>
    <xf numFmtId="0" fontId="23" fillId="6" borderId="0" xfId="0" applyFont="1" applyFill="1" applyBorder="1" applyProtection="1"/>
    <xf numFmtId="0" fontId="23" fillId="10"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5" fillId="0" borderId="0" xfId="0" applyFont="1" applyAlignment="1" applyProtection="1">
      <alignment wrapText="1"/>
    </xf>
    <xf numFmtId="0" fontId="15" fillId="11" borderId="8" xfId="0" applyFont="1" applyFill="1" applyBorder="1" applyAlignment="1" applyProtection="1"/>
    <xf numFmtId="0" fontId="0" fillId="11" borderId="3" xfId="0" applyFont="1" applyFill="1" applyBorder="1" applyProtection="1"/>
    <xf numFmtId="0" fontId="0" fillId="11" borderId="5" xfId="0" applyFont="1" applyFill="1" applyBorder="1" applyProtection="1"/>
    <xf numFmtId="0" fontId="15" fillId="11" borderId="1" xfId="0" applyFont="1" applyFill="1" applyBorder="1" applyAlignment="1" applyProtection="1"/>
    <xf numFmtId="0" fontId="0" fillId="11" borderId="1" xfId="0" applyFont="1" applyFill="1" applyBorder="1" applyAlignment="1" applyProtection="1">
      <alignment wrapText="1"/>
    </xf>
    <xf numFmtId="0" fontId="15" fillId="11" borderId="0" xfId="0" applyFont="1" applyFill="1" applyBorder="1" applyProtection="1"/>
    <xf numFmtId="0" fontId="0" fillId="11" borderId="4" xfId="0" applyFont="1" applyFill="1" applyBorder="1" applyProtection="1"/>
    <xf numFmtId="0" fontId="0" fillId="11"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10" borderId="1" xfId="0" applyFont="1" applyFill="1" applyBorder="1" applyProtection="1"/>
    <xf numFmtId="0" fontId="15" fillId="10" borderId="0" xfId="0" applyFont="1" applyFill="1" applyBorder="1" applyProtection="1"/>
    <xf numFmtId="0" fontId="0" fillId="10" borderId="0" xfId="0" applyFont="1" applyFill="1" applyBorder="1" applyProtection="1"/>
    <xf numFmtId="0" fontId="0" fillId="10" borderId="9" xfId="0" applyFont="1" applyFill="1" applyBorder="1" applyAlignment="1" applyProtection="1">
      <alignment horizontal="right"/>
    </xf>
    <xf numFmtId="0" fontId="0" fillId="10" borderId="2" xfId="0" applyFont="1" applyFill="1" applyBorder="1" applyProtection="1"/>
    <xf numFmtId="0" fontId="0" fillId="5" borderId="3" xfId="0" applyFont="1" applyFill="1" applyBorder="1" applyProtection="1"/>
    <xf numFmtId="0" fontId="0" fillId="0" borderId="9" xfId="0" applyFont="1" applyFill="1" applyBorder="1" applyProtection="1">
      <protection locked="0"/>
    </xf>
    <xf numFmtId="0" fontId="0" fillId="10" borderId="7" xfId="0" applyFont="1" applyFill="1" applyBorder="1" applyAlignment="1" applyProtection="1">
      <alignment horizontal="right"/>
    </xf>
    <xf numFmtId="0" fontId="0" fillId="6" borderId="0" xfId="0" applyFont="1" applyFill="1" applyBorder="1" applyProtection="1"/>
    <xf numFmtId="0" fontId="17" fillId="6" borderId="0" xfId="0" applyFont="1" applyFill="1" applyBorder="1" applyProtection="1"/>
    <xf numFmtId="0" fontId="17" fillId="5" borderId="0" xfId="0" applyFont="1" applyFill="1" applyBorder="1" applyProtection="1"/>
    <xf numFmtId="0" fontId="0" fillId="6" borderId="0" xfId="0" applyFont="1" applyFill="1" applyProtection="1"/>
    <xf numFmtId="0" fontId="0" fillId="5" borderId="5" xfId="0" applyFont="1" applyFill="1" applyBorder="1" applyProtection="1"/>
    <xf numFmtId="0" fontId="15" fillId="11"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5" fillId="6" borderId="0" xfId="0" applyFont="1" applyFill="1" applyBorder="1" applyAlignment="1" applyProtection="1">
      <alignment horizontal="left"/>
    </xf>
    <xf numFmtId="0" fontId="0" fillId="10" borderId="9" xfId="0" applyFont="1" applyFill="1" applyBorder="1" applyAlignment="1" applyProtection="1">
      <alignment horizontal="center"/>
    </xf>
    <xf numFmtId="0" fontId="0" fillId="10" borderId="10" xfId="0" applyFont="1" applyFill="1" applyBorder="1" applyProtection="1"/>
    <xf numFmtId="0" fontId="0" fillId="0" borderId="9" xfId="0" applyFont="1" applyBorder="1" applyAlignment="1" applyProtection="1">
      <alignment horizontal="center"/>
      <protection locked="0"/>
    </xf>
    <xf numFmtId="0" fontId="0" fillId="10" borderId="12" xfId="0" applyFont="1" applyFill="1" applyBorder="1" applyProtection="1"/>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0" fontId="0" fillId="13" borderId="0" xfId="0" applyFont="1" applyFill="1" applyProtection="1"/>
    <xf numFmtId="0" fontId="10" fillId="10" borderId="8" xfId="2" applyNumberFormat="1" applyFont="1" applyFill="1" applyBorder="1" applyAlignment="1" applyProtection="1">
      <alignment horizontal="left" vertical="top"/>
    </xf>
    <xf numFmtId="0" fontId="0" fillId="10" borderId="5" xfId="0" applyFont="1" applyFill="1" applyBorder="1" applyProtection="1"/>
    <xf numFmtId="49" fontId="10" fillId="10" borderId="9" xfId="1" applyNumberFormat="1" applyFont="1" applyFill="1" applyBorder="1" applyAlignment="1" applyProtection="1">
      <alignment horizontal="center" vertical="center" wrapText="1"/>
    </xf>
    <xf numFmtId="0" fontId="0" fillId="0" borderId="9" xfId="0" applyFont="1" applyBorder="1" applyProtection="1">
      <protection locked="0"/>
    </xf>
    <xf numFmtId="9" fontId="0" fillId="0" borderId="9" xfId="0" applyNumberFormat="1" applyFont="1" applyBorder="1" applyProtection="1">
      <protection locked="0"/>
    </xf>
    <xf numFmtId="0" fontId="15" fillId="0" borderId="0" xfId="0" applyFont="1" applyProtection="1"/>
    <xf numFmtId="4" fontId="15" fillId="10" borderId="9" xfId="0" applyNumberFormat="1" applyFont="1" applyFill="1" applyBorder="1" applyProtection="1"/>
    <xf numFmtId="0" fontId="26"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3" borderId="0" xfId="0" applyFont="1" applyFill="1" applyBorder="1" applyProtection="1"/>
    <xf numFmtId="49" fontId="10" fillId="13" borderId="0" xfId="1" applyNumberFormat="1" applyFont="1" applyFill="1" applyBorder="1" applyAlignment="1" applyProtection="1">
      <alignment horizontal="right" vertical="top"/>
    </xf>
    <xf numFmtId="4" fontId="0" fillId="13" borderId="0" xfId="0" applyNumberFormat="1" applyFont="1" applyFill="1" applyBorder="1" applyAlignment="1" applyProtection="1"/>
    <xf numFmtId="0" fontId="15" fillId="13" borderId="0" xfId="0" applyFont="1" applyFill="1" applyBorder="1" applyAlignment="1" applyProtection="1">
      <alignment horizontal="right"/>
    </xf>
    <xf numFmtId="4" fontId="15" fillId="13" borderId="0" xfId="0" applyNumberFormat="1" applyFont="1" applyFill="1" applyBorder="1" applyProtection="1"/>
    <xf numFmtId="0" fontId="10" fillId="13" borderId="0" xfId="2" applyNumberFormat="1" applyFont="1" applyFill="1" applyBorder="1" applyAlignment="1" applyProtection="1">
      <alignment vertical="top"/>
    </xf>
    <xf numFmtId="4" fontId="10" fillId="13" borderId="0" xfId="2" applyNumberFormat="1" applyFont="1" applyFill="1" applyBorder="1" applyAlignment="1" applyProtection="1">
      <alignment horizontal="right" vertical="top"/>
    </xf>
    <xf numFmtId="0" fontId="21" fillId="13" borderId="0" xfId="0" applyFont="1" applyFill="1" applyProtection="1"/>
    <xf numFmtId="0" fontId="15" fillId="14" borderId="10" xfId="2" applyNumberFormat="1" applyFont="1" applyFill="1" applyBorder="1" applyAlignment="1" applyProtection="1"/>
    <xf numFmtId="0" fontId="15" fillId="14" borderId="11" xfId="2" applyNumberFormat="1" applyFont="1" applyFill="1" applyBorder="1" applyAlignment="1" applyProtection="1">
      <alignment horizontal="right" vertical="top"/>
    </xf>
    <xf numFmtId="4" fontId="0" fillId="14" borderId="12" xfId="0" applyNumberFormat="1" applyFont="1" applyFill="1" applyBorder="1" applyAlignment="1" applyProtection="1">
      <alignment horizontal="right"/>
    </xf>
    <xf numFmtId="0" fontId="15" fillId="14" borderId="9" xfId="1" applyNumberFormat="1" applyFont="1" applyFill="1" applyBorder="1" applyAlignment="1" applyProtection="1">
      <alignment horizontal="left" vertical="top"/>
    </xf>
    <xf numFmtId="49" fontId="15" fillId="14" borderId="9" xfId="1" applyNumberFormat="1" applyFont="1" applyFill="1" applyBorder="1" applyAlignment="1" applyProtection="1">
      <alignment horizontal="left" vertical="top"/>
    </xf>
    <xf numFmtId="49" fontId="0" fillId="13" borderId="9" xfId="3" applyNumberFormat="1" applyFont="1" applyFill="1" applyBorder="1" applyAlignment="1" applyProtection="1">
      <alignment horizontal="left" vertical="top" wrapText="1"/>
      <protection locked="0"/>
    </xf>
    <xf numFmtId="4" fontId="0" fillId="14" borderId="12" xfId="0" applyNumberFormat="1" applyFont="1" applyFill="1" applyBorder="1" applyProtection="1"/>
    <xf numFmtId="0" fontId="15" fillId="14" borderId="9" xfId="1" applyNumberFormat="1" applyFont="1" applyFill="1" applyBorder="1" applyAlignment="1" applyProtection="1">
      <alignment horizontal="left" vertical="top" wrapText="1"/>
    </xf>
    <xf numFmtId="164" fontId="0" fillId="14" borderId="12" xfId="0" applyNumberFormat="1" applyFont="1" applyFill="1" applyBorder="1" applyAlignment="1" applyProtection="1">
      <alignment horizontal="right"/>
    </xf>
    <xf numFmtId="0" fontId="15" fillId="10" borderId="10" xfId="2" applyNumberFormat="1" applyFont="1" applyFill="1" applyBorder="1" applyAlignment="1" applyProtection="1"/>
    <xf numFmtId="0" fontId="15" fillId="10" borderId="11" xfId="2" applyNumberFormat="1" applyFont="1" applyFill="1" applyBorder="1" applyAlignment="1" applyProtection="1">
      <alignment horizontal="right" vertical="top"/>
    </xf>
    <xf numFmtId="4" fontId="0" fillId="10" borderId="12" xfId="0" applyNumberFormat="1" applyFont="1" applyFill="1" applyBorder="1" applyProtection="1"/>
    <xf numFmtId="0" fontId="0" fillId="10" borderId="14" xfId="0" applyFont="1" applyFill="1" applyBorder="1" applyProtection="1"/>
    <xf numFmtId="0" fontId="0" fillId="10" borderId="15" xfId="0" applyFont="1" applyFill="1" applyBorder="1" applyProtection="1"/>
    <xf numFmtId="0" fontId="15" fillId="10" borderId="9" xfId="0" applyFont="1" applyFill="1" applyBorder="1" applyProtection="1"/>
    <xf numFmtId="0" fontId="0" fillId="10" borderId="9" xfId="0" applyFont="1" applyFill="1" applyBorder="1" applyProtection="1"/>
    <xf numFmtId="0" fontId="0" fillId="10" borderId="13" xfId="0" applyFont="1" applyFill="1" applyBorder="1" applyProtection="1"/>
    <xf numFmtId="0" fontId="16" fillId="0" borderId="0" xfId="0" applyFont="1" applyBorder="1" applyAlignment="1" applyProtection="1"/>
    <xf numFmtId="0" fontId="15" fillId="11" borderId="10" xfId="0" applyFont="1" applyFill="1" applyBorder="1" applyAlignment="1" applyProtection="1"/>
    <xf numFmtId="0" fontId="15" fillId="11" borderId="12" xfId="0" applyFont="1" applyFill="1" applyBorder="1" applyAlignment="1" applyProtection="1"/>
    <xf numFmtId="0" fontId="0" fillId="10" borderId="9" xfId="0" applyFont="1" applyFill="1" applyBorder="1" applyAlignment="1" applyProtection="1">
      <alignment horizontal="left"/>
    </xf>
    <xf numFmtId="165" fontId="0" fillId="10" borderId="9" xfId="0" applyNumberFormat="1" applyFont="1" applyFill="1" applyBorder="1" applyProtection="1"/>
    <xf numFmtId="164" fontId="0" fillId="0" borderId="0" xfId="0" applyNumberFormat="1" applyFont="1" applyProtection="1"/>
    <xf numFmtId="0" fontId="15" fillId="10" borderId="8" xfId="0" applyFont="1" applyFill="1" applyBorder="1" applyProtection="1"/>
    <xf numFmtId="0" fontId="0" fillId="10" borderId="3" xfId="0" applyFont="1" applyFill="1" applyBorder="1" applyProtection="1"/>
    <xf numFmtId="0" fontId="0" fillId="10" borderId="1" xfId="0" applyFont="1" applyFill="1" applyBorder="1" applyAlignment="1" applyProtection="1">
      <alignment horizontal="center"/>
    </xf>
    <xf numFmtId="0" fontId="0" fillId="10" borderId="0" xfId="0" applyFont="1" applyFill="1" applyBorder="1" applyAlignment="1" applyProtection="1">
      <alignment horizontal="center"/>
    </xf>
    <xf numFmtId="0" fontId="15" fillId="10" borderId="1" xfId="0" applyFont="1" applyFill="1" applyBorder="1" applyProtection="1"/>
    <xf numFmtId="0" fontId="17" fillId="10" borderId="0" xfId="0" applyFont="1" applyFill="1" applyBorder="1" applyProtection="1"/>
    <xf numFmtId="44" fontId="0" fillId="10" borderId="0" xfId="0" applyNumberFormat="1" applyFont="1" applyFill="1" applyBorder="1" applyProtection="1"/>
    <xf numFmtId="44" fontId="0" fillId="10" borderId="2" xfId="0" applyNumberFormat="1" applyFont="1" applyFill="1" applyBorder="1" applyProtection="1"/>
    <xf numFmtId="0" fontId="0" fillId="13" borderId="9" xfId="0" applyFont="1" applyFill="1" applyBorder="1" applyProtection="1"/>
    <xf numFmtId="0" fontId="0" fillId="13" borderId="9" xfId="0" applyFont="1" applyFill="1" applyBorder="1" applyProtection="1">
      <protection locked="0"/>
    </xf>
    <xf numFmtId="0" fontId="17" fillId="13" borderId="0" xfId="0" applyFont="1" applyFill="1" applyProtection="1"/>
    <xf numFmtId="0" fontId="17" fillId="10" borderId="1" xfId="0" applyFont="1" applyFill="1" applyBorder="1" applyProtection="1"/>
    <xf numFmtId="44" fontId="0" fillId="10" borderId="9" xfId="0" applyNumberFormat="1" applyFont="1" applyFill="1" applyBorder="1" applyProtection="1"/>
    <xf numFmtId="0" fontId="15" fillId="12" borderId="8" xfId="0" applyFont="1" applyFill="1" applyBorder="1" applyProtection="1"/>
    <xf numFmtId="0" fontId="0" fillId="12" borderId="5" xfId="0" applyFont="1" applyFill="1" applyBorder="1" applyProtection="1"/>
    <xf numFmtId="0" fontId="0" fillId="12" borderId="1" xfId="0" applyFont="1" applyFill="1" applyBorder="1" applyProtection="1"/>
    <xf numFmtId="0" fontId="0" fillId="12" borderId="6" xfId="0" applyFont="1" applyFill="1" applyBorder="1" applyProtection="1"/>
    <xf numFmtId="0" fontId="0" fillId="10" borderId="6" xfId="0" applyFont="1" applyFill="1" applyBorder="1" applyProtection="1"/>
    <xf numFmtId="0" fontId="0" fillId="10" borderId="4" xfId="0" applyFont="1" applyFill="1" applyBorder="1" applyProtection="1"/>
    <xf numFmtId="0" fontId="0" fillId="10" borderId="7" xfId="0" applyFont="1" applyFill="1" applyBorder="1" applyProtection="1"/>
    <xf numFmtId="0" fontId="15" fillId="10" borderId="8" xfId="2" applyNumberFormat="1" applyFont="1" applyFill="1" applyBorder="1" applyAlignment="1" applyProtection="1"/>
    <xf numFmtId="0" fontId="15" fillId="10" borderId="3" xfId="2" applyNumberFormat="1" applyFont="1" applyFill="1" applyBorder="1" applyAlignment="1" applyProtection="1"/>
    <xf numFmtId="0" fontId="15" fillId="10" borderId="5" xfId="2" applyNumberFormat="1" applyFont="1" applyFill="1" applyBorder="1" applyAlignment="1" applyProtection="1">
      <alignment horizontal="right" vertical="top"/>
    </xf>
    <xf numFmtId="0" fontId="0" fillId="10"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5" fillId="10" borderId="13" xfId="0" applyFont="1" applyFill="1" applyBorder="1" applyAlignment="1" applyProtection="1">
      <alignment horizontal="center" vertical="center"/>
    </xf>
    <xf numFmtId="0" fontId="15" fillId="6" borderId="0" xfId="0" applyFont="1" applyFill="1" applyBorder="1" applyAlignment="1" applyProtection="1"/>
    <xf numFmtId="0" fontId="0" fillId="10" borderId="10" xfId="0" applyFont="1" applyFill="1" applyBorder="1" applyAlignment="1" applyProtection="1"/>
    <xf numFmtId="0" fontId="0" fillId="10" borderId="11" xfId="0" applyFont="1" applyFill="1" applyBorder="1" applyAlignment="1" applyProtection="1"/>
    <xf numFmtId="0" fontId="0" fillId="10" borderId="12" xfId="0" applyFont="1" applyFill="1" applyBorder="1" applyAlignment="1" applyProtection="1"/>
    <xf numFmtId="0" fontId="0" fillId="11" borderId="8" xfId="0" applyFont="1" applyFill="1" applyBorder="1" applyProtection="1"/>
    <xf numFmtId="0" fontId="0" fillId="11" borderId="6" xfId="0" applyFont="1" applyFill="1" applyBorder="1" applyProtection="1"/>
    <xf numFmtId="0" fontId="15" fillId="11" borderId="8" xfId="0" applyFont="1" applyFill="1" applyBorder="1" applyProtection="1"/>
    <xf numFmtId="0" fontId="15" fillId="11" borderId="3" xfId="0" applyFont="1" applyFill="1" applyBorder="1" applyProtection="1"/>
    <xf numFmtId="0" fontId="15" fillId="11" borderId="9" xfId="0" applyFont="1" applyFill="1" applyBorder="1" applyProtection="1"/>
    <xf numFmtId="0" fontId="0" fillId="13" borderId="9" xfId="0" applyFont="1" applyFill="1" applyBorder="1" applyAlignment="1" applyProtection="1">
      <alignment wrapText="1"/>
      <protection locked="0"/>
    </xf>
    <xf numFmtId="0" fontId="0" fillId="0" borderId="6" xfId="0" applyFont="1" applyBorder="1" applyProtection="1"/>
    <xf numFmtId="0" fontId="14"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3" borderId="9" xfId="3" applyNumberFormat="1" applyFont="1" applyFill="1" applyBorder="1" applyAlignment="1" applyProtection="1">
      <alignment horizontal="left" wrapText="1"/>
      <protection locked="0"/>
    </xf>
    <xf numFmtId="10" fontId="0" fillId="13" borderId="9" xfId="3" applyNumberFormat="1" applyFont="1" applyFill="1" applyBorder="1" applyAlignment="1" applyProtection="1">
      <alignment horizontal="left" wrapText="1"/>
      <protection locked="0"/>
    </xf>
    <xf numFmtId="0" fontId="0" fillId="6" borderId="0" xfId="0" applyFont="1" applyFill="1" applyBorder="1" applyAlignment="1" applyProtection="1">
      <alignment vertical="top" wrapText="1"/>
    </xf>
    <xf numFmtId="0" fontId="15" fillId="5" borderId="0" xfId="0" applyFont="1" applyFill="1" applyBorder="1" applyAlignment="1" applyProtection="1">
      <alignment wrapText="1"/>
    </xf>
    <xf numFmtId="0" fontId="15" fillId="11" borderId="0" xfId="0" applyFont="1" applyFill="1" applyBorder="1" applyAlignment="1" applyProtection="1"/>
    <xf numFmtId="0" fontId="15" fillId="11" borderId="2" xfId="0" applyFont="1" applyFill="1" applyBorder="1" applyAlignment="1" applyProtection="1"/>
    <xf numFmtId="0" fontId="15" fillId="11" borderId="3" xfId="0" applyFont="1" applyFill="1" applyBorder="1" applyAlignment="1" applyProtection="1"/>
    <xf numFmtId="0" fontId="15" fillId="11" borderId="5" xfId="0" applyFont="1" applyFill="1" applyBorder="1" applyAlignment="1" applyProtection="1"/>
    <xf numFmtId="0" fontId="0" fillId="11" borderId="2" xfId="0" applyFont="1" applyFill="1" applyBorder="1" applyAlignment="1" applyProtection="1">
      <alignment horizontal="center"/>
    </xf>
    <xf numFmtId="0" fontId="0" fillId="5" borderId="2" xfId="0" applyFont="1" applyFill="1" applyBorder="1" applyAlignment="1" applyProtection="1">
      <alignment horizontal="left"/>
    </xf>
    <xf numFmtId="0" fontId="0" fillId="6" borderId="0" xfId="0" applyFont="1" applyFill="1" applyBorder="1" applyAlignment="1" applyProtection="1">
      <alignment wrapText="1"/>
    </xf>
    <xf numFmtId="0" fontId="15"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5" fillId="6" borderId="0" xfId="0" applyFont="1" applyFill="1" applyBorder="1" applyAlignment="1" applyProtection="1">
      <alignment horizontal="left" vertical="top"/>
    </xf>
    <xf numFmtId="0" fontId="20" fillId="0" borderId="0" xfId="0" applyFont="1" applyProtection="1"/>
    <xf numFmtId="0" fontId="20" fillId="0" borderId="0" xfId="0" applyFont="1"/>
    <xf numFmtId="0" fontId="20" fillId="13" borderId="0" xfId="0" applyFont="1" applyFill="1" applyProtection="1"/>
    <xf numFmtId="0" fontId="20" fillId="13" borderId="0" xfId="0" applyFont="1" applyFill="1" applyAlignment="1" applyProtection="1">
      <alignment horizontal="left" vertical="top" wrapText="1"/>
    </xf>
    <xf numFmtId="0" fontId="20" fillId="0" borderId="0" xfId="0" applyFont="1" applyBorder="1" applyProtection="1"/>
    <xf numFmtId="0" fontId="10" fillId="11" borderId="8" xfId="0" applyFont="1" applyFill="1" applyBorder="1" applyAlignment="1" applyProtection="1"/>
    <xf numFmtId="0" fontId="10" fillId="11" borderId="3" xfId="0" applyFont="1" applyFill="1" applyBorder="1" applyAlignment="1" applyProtection="1"/>
    <xf numFmtId="0" fontId="10" fillId="11" borderId="5" xfId="0" applyFont="1" applyFill="1" applyBorder="1" applyAlignment="1" applyProtection="1"/>
    <xf numFmtId="0" fontId="23" fillId="0" borderId="0" xfId="0" applyFont="1" applyFill="1" applyBorder="1" applyProtection="1"/>
    <xf numFmtId="0" fontId="10" fillId="0" borderId="0" xfId="0" applyFont="1" applyFill="1" applyBorder="1" applyAlignment="1" applyProtection="1"/>
    <xf numFmtId="0" fontId="15" fillId="14" borderId="11" xfId="2" applyNumberFormat="1" applyFont="1" applyFill="1" applyBorder="1" applyAlignment="1" applyProtection="1">
      <alignment horizontal="right"/>
    </xf>
    <xf numFmtId="0" fontId="0" fillId="0" borderId="0" xfId="0" applyFont="1" applyFill="1" applyAlignment="1" applyProtection="1">
      <alignment vertical="top" wrapText="1"/>
    </xf>
    <xf numFmtId="0" fontId="0" fillId="6" borderId="0" xfId="0" applyFont="1" applyFill="1" applyBorder="1" applyAlignment="1" applyProtection="1">
      <alignment horizontal="left" vertical="top" wrapText="1"/>
    </xf>
    <xf numFmtId="0" fontId="0" fillId="11" borderId="2" xfId="0" applyFont="1" applyFill="1" applyBorder="1" applyAlignment="1" applyProtection="1">
      <alignment horizontal="left" vertical="top" wrapText="1"/>
    </xf>
    <xf numFmtId="0" fontId="0" fillId="11" borderId="2" xfId="0" applyFont="1" applyFill="1" applyBorder="1" applyAlignment="1" applyProtection="1">
      <alignment horizontal="left" wrapText="1"/>
    </xf>
    <xf numFmtId="0" fontId="0" fillId="5" borderId="7" xfId="0" applyFont="1" applyFill="1" applyBorder="1" applyAlignment="1" applyProtection="1">
      <alignment horizontal="left" vertical="top" wrapText="1"/>
    </xf>
    <xf numFmtId="0" fontId="0" fillId="13" borderId="0" xfId="0" applyFont="1" applyFill="1" applyAlignment="1" applyProtection="1"/>
    <xf numFmtId="0" fontId="0" fillId="13" borderId="0" xfId="0" applyFill="1" applyAlignment="1" applyProtection="1"/>
    <xf numFmtId="0" fontId="0" fillId="5" borderId="7" xfId="0" applyFont="1" applyFill="1" applyBorder="1" applyAlignment="1" applyProtection="1">
      <alignment horizontal="left"/>
    </xf>
    <xf numFmtId="0" fontId="15" fillId="5" borderId="0" xfId="0" applyFont="1" applyFill="1" applyBorder="1" applyAlignment="1" applyProtection="1">
      <alignment horizontal="left" vertical="top"/>
    </xf>
    <xf numFmtId="0" fontId="15" fillId="11" borderId="8" xfId="0" applyFont="1" applyFill="1" applyBorder="1" applyAlignment="1" applyProtection="1">
      <alignment horizontal="left" vertical="top"/>
    </xf>
    <xf numFmtId="0" fontId="15" fillId="11" borderId="1" xfId="0" applyFont="1" applyFill="1" applyBorder="1" applyAlignment="1" applyProtection="1">
      <alignment horizontal="left" vertical="top"/>
    </xf>
    <xf numFmtId="0" fontId="0" fillId="11" borderId="1" xfId="0" applyFont="1" applyFill="1" applyBorder="1" applyAlignment="1" applyProtection="1">
      <alignment horizontal="left" vertical="top"/>
    </xf>
    <xf numFmtId="0" fontId="0" fillId="11" borderId="6" xfId="0" applyFont="1" applyFill="1" applyBorder="1" applyAlignment="1" applyProtection="1">
      <alignment horizontal="left"/>
    </xf>
    <xf numFmtId="0" fontId="0" fillId="11" borderId="15" xfId="0" applyFill="1" applyBorder="1" applyProtection="1"/>
    <xf numFmtId="0" fontId="0" fillId="5" borderId="4" xfId="0" applyFont="1" applyFill="1" applyBorder="1" applyAlignment="1" applyProtection="1">
      <alignment horizontal="left" vertical="top"/>
    </xf>
    <xf numFmtId="0" fontId="0" fillId="11" borderId="3" xfId="0" applyFont="1" applyFill="1" applyBorder="1" applyAlignment="1" applyProtection="1">
      <alignment horizontal="left" vertical="top" wrapText="1"/>
    </xf>
    <xf numFmtId="0" fontId="0" fillId="11" borderId="1" xfId="0" applyFill="1" applyBorder="1" applyProtection="1"/>
    <xf numFmtId="0" fontId="15" fillId="5" borderId="3" xfId="0" applyFont="1" applyFill="1" applyBorder="1" applyAlignment="1" applyProtection="1">
      <alignment horizontal="left" vertical="center"/>
    </xf>
    <xf numFmtId="0" fontId="10" fillId="5" borderId="0" xfId="0" applyFont="1" applyFill="1" applyBorder="1" applyProtection="1"/>
    <xf numFmtId="0" fontId="10" fillId="11" borderId="1" xfId="0" applyFont="1" applyFill="1" applyBorder="1" applyProtection="1"/>
    <xf numFmtId="0" fontId="23" fillId="11" borderId="1" xfId="0" applyFont="1" applyFill="1" applyBorder="1" applyAlignment="1" applyProtection="1">
      <alignment horizontal="left" vertical="top" wrapText="1"/>
    </xf>
    <xf numFmtId="0" fontId="23" fillId="11" borderId="6" xfId="0" applyFont="1" applyFill="1" applyBorder="1" applyProtection="1"/>
    <xf numFmtId="0" fontId="23" fillId="11" borderId="8" xfId="0" applyFont="1" applyFill="1" applyBorder="1" applyProtection="1"/>
    <xf numFmtId="0" fontId="23" fillId="5" borderId="3" xfId="0" applyFont="1" applyFill="1" applyBorder="1" applyProtection="1"/>
    <xf numFmtId="0" fontId="23" fillId="11" borderId="2" xfId="0" applyFont="1" applyFill="1" applyBorder="1" applyAlignment="1" applyProtection="1">
      <alignment horizontal="left" vertical="top" wrapText="1"/>
    </xf>
    <xf numFmtId="0" fontId="23" fillId="11" borderId="5" xfId="0" applyFont="1" applyFill="1" applyBorder="1" applyProtection="1"/>
    <xf numFmtId="0" fontId="23" fillId="11" borderId="7" xfId="0" applyFont="1" applyFill="1" applyBorder="1" applyProtection="1"/>
    <xf numFmtId="0" fontId="15" fillId="11" borderId="0" xfId="0" applyFont="1" applyFill="1" applyBorder="1" applyAlignment="1" applyProtection="1">
      <alignment horizontal="center" wrapText="1"/>
    </xf>
    <xf numFmtId="0" fontId="15" fillId="11" borderId="0" xfId="0" applyFont="1" applyFill="1" applyBorder="1" applyAlignment="1" applyProtection="1">
      <alignment horizontal="right" wrapText="1"/>
    </xf>
    <xf numFmtId="0" fontId="0" fillId="11" borderId="0" xfId="0" applyFont="1" applyFill="1" applyBorder="1" applyAlignment="1" applyProtection="1"/>
    <xf numFmtId="0" fontId="0" fillId="11" borderId="0" xfId="0" applyFont="1" applyFill="1" applyBorder="1" applyAlignment="1" applyProtection="1">
      <alignment horizontal="right"/>
    </xf>
    <xf numFmtId="0" fontId="0" fillId="11" borderId="4" xfId="0" applyFont="1" applyFill="1" applyBorder="1" applyAlignment="1" applyProtection="1">
      <alignment horizontal="right"/>
    </xf>
    <xf numFmtId="16" fontId="0" fillId="11" borderId="0" xfId="0" applyNumberFormat="1" applyFont="1" applyFill="1" applyBorder="1" applyAlignment="1" applyProtection="1">
      <alignment horizontal="left"/>
    </xf>
    <xf numFmtId="0" fontId="0" fillId="11" borderId="3" xfId="0" applyFont="1" applyFill="1" applyBorder="1" applyAlignment="1" applyProtection="1">
      <alignment horizontal="left"/>
    </xf>
    <xf numFmtId="0" fontId="0" fillId="11" borderId="3" xfId="0" applyFont="1" applyFill="1" applyBorder="1" applyAlignment="1" applyProtection="1">
      <alignment horizontal="right"/>
    </xf>
    <xf numFmtId="49" fontId="0" fillId="11" borderId="0" xfId="0" applyNumberFormat="1" applyFont="1" applyFill="1" applyBorder="1" applyAlignment="1" applyProtection="1"/>
    <xf numFmtId="49" fontId="0" fillId="11" borderId="0" xfId="0" applyNumberFormat="1" applyFont="1" applyFill="1" applyBorder="1" applyAlignment="1" applyProtection="1">
      <alignment horizontal="right"/>
    </xf>
    <xf numFmtId="49" fontId="0" fillId="11" borderId="0" xfId="0" applyNumberFormat="1" applyFont="1" applyFill="1" applyBorder="1" applyAlignment="1" applyProtection="1">
      <alignment horizontal="right" wrapText="1"/>
    </xf>
    <xf numFmtId="0" fontId="0" fillId="11" borderId="4" xfId="0" applyFont="1" applyFill="1" applyBorder="1" applyAlignment="1" applyProtection="1">
      <alignment horizontal="left"/>
    </xf>
    <xf numFmtId="16" fontId="0" fillId="11" borderId="3" xfId="0" applyNumberFormat="1" applyFont="1" applyFill="1" applyBorder="1" applyAlignment="1" applyProtection="1">
      <alignment horizontal="left"/>
    </xf>
    <xf numFmtId="0" fontId="0" fillId="11" borderId="0" xfId="0" applyFont="1" applyFill="1" applyBorder="1" applyAlignment="1" applyProtection="1">
      <alignment horizontal="center" wrapText="1"/>
    </xf>
    <xf numFmtId="49" fontId="0" fillId="11" borderId="0" xfId="0" applyNumberFormat="1" applyFont="1" applyFill="1" applyBorder="1" applyAlignment="1" applyProtection="1">
      <alignment horizontal="left"/>
    </xf>
    <xf numFmtId="0" fontId="0" fillId="11" borderId="0" xfId="0" applyFont="1" applyFill="1" applyBorder="1" applyAlignment="1" applyProtection="1">
      <alignment wrapText="1"/>
    </xf>
    <xf numFmtId="0" fontId="0" fillId="11" borderId="3" xfId="0" applyFont="1" applyFill="1" applyBorder="1" applyAlignment="1" applyProtection="1">
      <alignment horizontal="center" wrapText="1"/>
    </xf>
    <xf numFmtId="0" fontId="0" fillId="11" borderId="5" xfId="0" applyFont="1" applyFill="1" applyBorder="1" applyAlignment="1" applyProtection="1">
      <alignment horizontal="right" wrapText="1"/>
    </xf>
    <xf numFmtId="0" fontId="0" fillId="11" borderId="0" xfId="0" applyFont="1" applyFill="1" applyBorder="1" applyAlignment="1" applyProtection="1">
      <alignment horizontal="right" wrapText="1"/>
    </xf>
    <xf numFmtId="0" fontId="0" fillId="11" borderId="2" xfId="0" applyFont="1" applyFill="1" applyBorder="1" applyAlignment="1" applyProtection="1">
      <alignment horizontal="right" wrapText="1"/>
    </xf>
    <xf numFmtId="0" fontId="0" fillId="11" borderId="2" xfId="0" applyFont="1" applyFill="1" applyBorder="1" applyAlignment="1" applyProtection="1">
      <alignment horizontal="right"/>
    </xf>
    <xf numFmtId="0" fontId="0" fillId="11" borderId="3" xfId="0" applyFont="1" applyFill="1" applyBorder="1" applyAlignment="1" applyProtection="1"/>
    <xf numFmtId="0" fontId="0" fillId="11" borderId="5" xfId="0" applyFont="1" applyFill="1" applyBorder="1" applyAlignment="1" applyProtection="1">
      <alignment horizontal="right"/>
    </xf>
    <xf numFmtId="49" fontId="0" fillId="11" borderId="2" xfId="0" applyNumberFormat="1" applyFont="1" applyFill="1" applyBorder="1" applyAlignment="1" applyProtection="1">
      <alignment horizontal="right"/>
    </xf>
    <xf numFmtId="0" fontId="0" fillId="11" borderId="2" xfId="0" applyFont="1" applyFill="1" applyBorder="1" applyAlignment="1" applyProtection="1">
      <alignment vertical="top" wrapText="1"/>
    </xf>
    <xf numFmtId="0" fontId="0" fillId="11" borderId="4" xfId="0" applyFont="1" applyFill="1" applyBorder="1" applyAlignment="1" applyProtection="1"/>
    <xf numFmtId="0" fontId="0" fillId="11" borderId="7" xfId="0" applyFont="1" applyFill="1" applyBorder="1" applyAlignment="1" applyProtection="1">
      <alignment horizontal="right"/>
    </xf>
    <xf numFmtId="0" fontId="0" fillId="11" borderId="2" xfId="0" applyFont="1" applyFill="1" applyBorder="1" applyAlignment="1" applyProtection="1"/>
    <xf numFmtId="49" fontId="0" fillId="11" borderId="0" xfId="0" applyNumberFormat="1" applyFont="1" applyFill="1" applyBorder="1" applyAlignment="1" applyProtection="1">
      <alignment vertical="top"/>
    </xf>
    <xf numFmtId="49" fontId="0" fillId="11" borderId="2" xfId="0" applyNumberFormat="1" applyFont="1" applyFill="1" applyBorder="1" applyAlignment="1" applyProtection="1">
      <alignment vertical="top"/>
    </xf>
    <xf numFmtId="49" fontId="0" fillId="11" borderId="4" xfId="0" applyNumberFormat="1" applyFont="1" applyFill="1" applyBorder="1" applyAlignment="1" applyProtection="1">
      <alignment vertical="top"/>
    </xf>
    <xf numFmtId="49" fontId="0" fillId="11" borderId="7" xfId="0" applyNumberFormat="1" applyFont="1" applyFill="1" applyBorder="1" applyAlignment="1" applyProtection="1">
      <alignment vertical="top"/>
    </xf>
    <xf numFmtId="49" fontId="0" fillId="11" borderId="2" xfId="0" applyNumberFormat="1" applyFont="1" applyFill="1" applyBorder="1" applyAlignment="1" applyProtection="1">
      <alignment wrapText="1"/>
    </xf>
    <xf numFmtId="0" fontId="15" fillId="11" borderId="3" xfId="0" applyFont="1" applyFill="1" applyBorder="1" applyAlignment="1" applyProtection="1">
      <alignment wrapText="1"/>
    </xf>
    <xf numFmtId="0" fontId="15" fillId="11" borderId="0" xfId="0" applyFont="1" applyFill="1" applyBorder="1" applyAlignment="1" applyProtection="1">
      <alignment wrapText="1"/>
    </xf>
    <xf numFmtId="49" fontId="0" fillId="11" borderId="0" xfId="0" applyNumberFormat="1" applyFont="1" applyFill="1" applyBorder="1" applyAlignment="1" applyProtection="1">
      <alignment vertical="top" wrapText="1"/>
    </xf>
    <xf numFmtId="0" fontId="0" fillId="11" borderId="0" xfId="0" applyFont="1" applyFill="1" applyBorder="1" applyAlignment="1" applyProtection="1">
      <alignment vertical="top"/>
    </xf>
    <xf numFmtId="49" fontId="0" fillId="11" borderId="2" xfId="0" applyNumberFormat="1" applyFont="1" applyFill="1" applyBorder="1" applyAlignment="1" applyProtection="1">
      <alignment vertical="top" wrapText="1"/>
    </xf>
    <xf numFmtId="49" fontId="0" fillId="11" borderId="2" xfId="0" applyNumberFormat="1" applyFont="1" applyFill="1" applyBorder="1" applyAlignment="1" applyProtection="1">
      <alignment horizontal="left" vertical="top"/>
    </xf>
    <xf numFmtId="49" fontId="0" fillId="11" borderId="7" xfId="0" applyNumberFormat="1" applyFont="1" applyFill="1" applyBorder="1" applyAlignment="1" applyProtection="1">
      <alignment horizontal="left" vertical="top"/>
    </xf>
    <xf numFmtId="16" fontId="0" fillId="11" borderId="0" xfId="0" applyNumberFormat="1" applyFont="1" applyFill="1" applyBorder="1" applyAlignment="1" applyProtection="1"/>
    <xf numFmtId="0" fontId="15" fillId="10" borderId="10" xfId="0" applyFont="1" applyFill="1" applyBorder="1" applyProtection="1"/>
    <xf numFmtId="0" fontId="0" fillId="10" borderId="11" xfId="0" applyFont="1" applyFill="1" applyBorder="1" applyProtection="1"/>
    <xf numFmtId="0" fontId="15" fillId="10" borderId="7" xfId="0" applyFont="1" applyFill="1" applyBorder="1" applyProtection="1"/>
    <xf numFmtId="9" fontId="0" fillId="6" borderId="13" xfId="6" applyFont="1" applyFill="1" applyBorder="1" applyProtection="1">
      <protection locked="0"/>
    </xf>
    <xf numFmtId="44" fontId="0" fillId="10" borderId="13" xfId="9" applyFont="1" applyFill="1" applyBorder="1" applyProtection="1"/>
    <xf numFmtId="9" fontId="0" fillId="6" borderId="9" xfId="6" applyFont="1" applyFill="1" applyBorder="1" applyProtection="1">
      <protection locked="0"/>
    </xf>
    <xf numFmtId="44" fontId="0" fillId="10" borderId="9" xfId="9" applyFont="1" applyFill="1" applyBorder="1" applyProtection="1"/>
    <xf numFmtId="9" fontId="0" fillId="10" borderId="9" xfId="9" applyNumberFormat="1" applyFont="1" applyFill="1" applyBorder="1" applyProtection="1"/>
    <xf numFmtId="0" fontId="15" fillId="5" borderId="3" xfId="0" applyFont="1" applyFill="1" applyBorder="1" applyAlignment="1" applyProtection="1">
      <alignment horizontal="left" vertical="top"/>
    </xf>
    <xf numFmtId="0" fontId="15" fillId="5" borderId="0" xfId="0" applyFont="1" applyFill="1" applyBorder="1" applyAlignment="1" applyProtection="1">
      <alignment horizontal="left" vertical="center"/>
    </xf>
    <xf numFmtId="0" fontId="0" fillId="11" borderId="0" xfId="0" applyFont="1" applyFill="1" applyBorder="1" applyAlignment="1" applyProtection="1">
      <alignment vertical="top" wrapText="1"/>
    </xf>
    <xf numFmtId="0" fontId="15" fillId="10" borderId="0" xfId="0" applyFont="1" applyFill="1" applyBorder="1" applyAlignment="1" applyProtection="1">
      <alignment vertical="center"/>
    </xf>
    <xf numFmtId="0" fontId="15" fillId="5" borderId="0" xfId="0" applyFont="1" applyFill="1" applyBorder="1" applyProtection="1"/>
    <xf numFmtId="0" fontId="1" fillId="11" borderId="8" xfId="0" applyFont="1" applyFill="1" applyBorder="1" applyProtection="1"/>
    <xf numFmtId="0" fontId="1" fillId="11" borderId="1" xfId="0" applyFont="1" applyFill="1" applyBorder="1" applyProtection="1"/>
    <xf numFmtId="0" fontId="1" fillId="11" borderId="6" xfId="0" applyFont="1" applyFill="1" applyBorder="1" applyProtection="1"/>
    <xf numFmtId="0" fontId="0" fillId="11" borderId="2" xfId="0" applyFont="1" applyFill="1" applyBorder="1" applyAlignment="1" applyProtection="1">
      <alignment wrapText="1"/>
    </xf>
    <xf numFmtId="0" fontId="15" fillId="11" borderId="2" xfId="0" applyFont="1" applyFill="1" applyBorder="1" applyAlignment="1" applyProtection="1">
      <alignment wrapText="1"/>
    </xf>
    <xf numFmtId="0" fontId="0" fillId="11" borderId="2" xfId="0" applyFont="1" applyFill="1" applyBorder="1" applyAlignment="1" applyProtection="1">
      <alignment horizontal="left"/>
    </xf>
    <xf numFmtId="0" fontId="17" fillId="11" borderId="2" xfId="0" applyFont="1" applyFill="1" applyBorder="1" applyAlignment="1" applyProtection="1">
      <alignment vertical="center"/>
    </xf>
    <xf numFmtId="0" fontId="17" fillId="10" borderId="4" xfId="0" applyFont="1" applyFill="1" applyBorder="1" applyAlignment="1" applyProtection="1">
      <alignment vertical="center"/>
    </xf>
    <xf numFmtId="0" fontId="0" fillId="11" borderId="5" xfId="0" applyFont="1" applyFill="1" applyBorder="1" applyAlignment="1" applyProtection="1">
      <alignment horizontal="left" wrapText="1"/>
    </xf>
    <xf numFmtId="0" fontId="0" fillId="10" borderId="0" xfId="0" applyFont="1" applyFill="1" applyProtection="1"/>
    <xf numFmtId="0" fontId="0" fillId="10" borderId="8" xfId="0" applyFont="1" applyFill="1" applyBorder="1" applyProtection="1"/>
    <xf numFmtId="0" fontId="0" fillId="10" borderId="1" xfId="0" applyFont="1" applyFill="1" applyBorder="1" applyAlignment="1" applyProtection="1">
      <alignment wrapText="1"/>
    </xf>
    <xf numFmtId="0" fontId="0" fillId="5" borderId="0" xfId="0" applyFont="1" applyFill="1" applyBorder="1" applyAlignment="1" applyProtection="1">
      <alignment vertical="top"/>
    </xf>
    <xf numFmtId="0" fontId="0" fillId="13" borderId="0" xfId="0" applyFill="1"/>
    <xf numFmtId="0" fontId="0" fillId="10"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19" fillId="0" borderId="0" xfId="4" applyFont="1" applyFill="1" applyBorder="1" applyProtection="1"/>
    <xf numFmtId="0" fontId="7" fillId="0" borderId="0" xfId="4" applyBorder="1" applyProtection="1"/>
    <xf numFmtId="167" fontId="0" fillId="13"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1" borderId="9" xfId="0" applyFont="1" applyFill="1" applyBorder="1" applyAlignment="1" applyProtection="1">
      <alignment horizontal="left"/>
    </xf>
    <xf numFmtId="0" fontId="15" fillId="14" borderId="11" xfId="2" applyNumberFormat="1" applyFont="1" applyFill="1" applyBorder="1" applyAlignment="1" applyProtection="1"/>
    <xf numFmtId="0" fontId="0" fillId="16" borderId="11" xfId="0" applyFont="1" applyFill="1" applyBorder="1" applyProtection="1"/>
    <xf numFmtId="0" fontId="0" fillId="10" borderId="13" xfId="0" applyFont="1" applyFill="1" applyBorder="1" applyAlignment="1" applyProtection="1">
      <alignment horizontal="left" vertical="top" wrapText="1"/>
    </xf>
    <xf numFmtId="0" fontId="15" fillId="10" borderId="6" xfId="0" applyFont="1" applyFill="1" applyBorder="1" applyProtection="1">
      <protection locked="0"/>
    </xf>
    <xf numFmtId="0" fontId="0" fillId="0" borderId="0" xfId="0" applyProtection="1"/>
    <xf numFmtId="0" fontId="0" fillId="10" borderId="0" xfId="0" applyFill="1" applyProtection="1"/>
    <xf numFmtId="167" fontId="0" fillId="13" borderId="9" xfId="3" applyNumberFormat="1" applyFont="1" applyFill="1" applyBorder="1" applyAlignment="1" applyProtection="1">
      <alignment wrapText="1"/>
      <protection locked="0"/>
    </xf>
    <xf numFmtId="167" fontId="0" fillId="10" borderId="9" xfId="0" applyNumberFormat="1" applyFont="1" applyFill="1" applyBorder="1" applyProtection="1"/>
    <xf numFmtId="0" fontId="15" fillId="10" borderId="0" xfId="0" applyFont="1" applyFill="1" applyBorder="1" applyAlignment="1" applyProtection="1">
      <alignment horizontal="left" vertical="top"/>
    </xf>
    <xf numFmtId="0" fontId="20" fillId="6" borderId="0" xfId="0" applyFont="1" applyFill="1" applyProtection="1"/>
    <xf numFmtId="0" fontId="1" fillId="11" borderId="0" xfId="0" applyFont="1" applyFill="1" applyProtection="1"/>
    <xf numFmtId="0" fontId="0" fillId="10"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167" fontId="15" fillId="10" borderId="9" xfId="0" applyNumberFormat="1" applyFont="1" applyFill="1" applyBorder="1" applyProtection="1"/>
    <xf numFmtId="0" fontId="3" fillId="0" borderId="0" xfId="0" quotePrefix="1" applyFont="1"/>
    <xf numFmtId="16" fontId="0" fillId="11" borderId="3" xfId="0" applyNumberFormat="1" applyFont="1" applyFill="1" applyBorder="1" applyAlignment="1" applyProtection="1"/>
    <xf numFmtId="0" fontId="3" fillId="0" borderId="0" xfId="0" applyFont="1" applyAlignment="1">
      <alignment wrapText="1"/>
    </xf>
    <xf numFmtId="0" fontId="17" fillId="0" borderId="0" xfId="0" applyFont="1" applyFill="1" applyAlignment="1" applyProtection="1">
      <alignment vertical="top"/>
    </xf>
    <xf numFmtId="0" fontId="0" fillId="11" borderId="1" xfId="0" applyFont="1" applyFill="1" applyBorder="1" applyAlignment="1" applyProtection="1">
      <alignment horizontal="left" vertical="top" wrapText="1"/>
    </xf>
    <xf numFmtId="0" fontId="17" fillId="11" borderId="0" xfId="0" applyFont="1" applyFill="1" applyBorder="1" applyAlignment="1" applyProtection="1">
      <alignment horizontal="left" vertical="top" wrapText="1"/>
    </xf>
    <xf numFmtId="0" fontId="17" fillId="11" borderId="2" xfId="0" applyFont="1" applyFill="1" applyBorder="1" applyAlignment="1" applyProtection="1">
      <alignment horizontal="left" vertical="top" wrapText="1"/>
    </xf>
    <xf numFmtId="0" fontId="1" fillId="0" borderId="0" xfId="11" applyFont="1" applyBorder="1" applyProtection="1"/>
    <xf numFmtId="0" fontId="20" fillId="0" borderId="0" xfId="11" applyFont="1" applyBorder="1" applyProtection="1"/>
    <xf numFmtId="0" fontId="20" fillId="0" borderId="0" xfId="11" applyFont="1" applyFill="1" applyBorder="1" applyProtection="1"/>
    <xf numFmtId="0" fontId="17" fillId="10" borderId="0" xfId="11" applyFont="1" applyFill="1" applyBorder="1" applyProtection="1"/>
    <xf numFmtId="0" fontId="20" fillId="10" borderId="0" xfId="11" applyFont="1" applyFill="1" applyBorder="1" applyProtection="1"/>
    <xf numFmtId="0" fontId="15" fillId="0" borderId="0" xfId="11" applyFont="1" applyFill="1" applyBorder="1" applyProtection="1"/>
    <xf numFmtId="0" fontId="15" fillId="10" borderId="0" xfId="11" applyFont="1" applyFill="1" applyBorder="1" applyAlignment="1" applyProtection="1"/>
    <xf numFmtId="0" fontId="20" fillId="10" borderId="0" xfId="11" applyFont="1" applyFill="1" applyBorder="1" applyAlignment="1" applyProtection="1"/>
    <xf numFmtId="0" fontId="19" fillId="0" borderId="0" xfId="4" applyFont="1" applyFill="1" applyBorder="1" applyProtection="1">
      <protection locked="0"/>
    </xf>
    <xf numFmtId="0" fontId="20" fillId="0" borderId="0" xfId="11" applyFont="1" applyFill="1" applyBorder="1" applyProtection="1">
      <protection locked="0"/>
    </xf>
    <xf numFmtId="0" fontId="0" fillId="10" borderId="0" xfId="11" applyFont="1" applyFill="1" applyBorder="1" applyProtection="1"/>
    <xf numFmtId="0" fontId="19" fillId="0" borderId="0" xfId="4" applyFont="1" applyBorder="1" applyProtection="1">
      <protection locked="0"/>
    </xf>
    <xf numFmtId="0" fontId="0" fillId="11" borderId="0" xfId="11" applyFont="1" applyFill="1" applyBorder="1" applyProtection="1"/>
    <xf numFmtId="0" fontId="17" fillId="0" borderId="0" xfId="11" applyFont="1" applyBorder="1" applyProtection="1"/>
    <xf numFmtId="0" fontId="17" fillId="0" borderId="0" xfId="11" applyFont="1" applyFill="1" applyBorder="1" applyProtection="1"/>
    <xf numFmtId="0" fontId="0" fillId="6" borderId="0" xfId="11" applyFont="1" applyFill="1" applyBorder="1" applyProtection="1"/>
    <xf numFmtId="0" fontId="15" fillId="6" borderId="0" xfId="11" applyFont="1" applyFill="1" applyBorder="1" applyProtection="1"/>
    <xf numFmtId="0" fontId="20" fillId="6" borderId="0" xfId="11" applyFont="1" applyFill="1" applyBorder="1" applyProtection="1"/>
    <xf numFmtId="0" fontId="20" fillId="0" borderId="0" xfId="11" applyFont="1" applyBorder="1" applyProtection="1">
      <protection locked="0"/>
    </xf>
    <xf numFmtId="0" fontId="0" fillId="0" borderId="0" xfId="11" applyFont="1" applyBorder="1" applyProtection="1"/>
    <xf numFmtId="0" fontId="17" fillId="6" borderId="0" xfId="11" applyFont="1" applyFill="1" applyBorder="1" applyProtection="1"/>
    <xf numFmtId="0" fontId="30" fillId="0" borderId="0" xfId="0" applyFont="1"/>
    <xf numFmtId="0" fontId="0" fillId="6" borderId="0" xfId="0" applyFont="1" applyFill="1" applyBorder="1" applyAlignment="1" applyProtection="1"/>
    <xf numFmtId="0" fontId="13" fillId="6" borderId="0" xfId="0" applyFont="1" applyFill="1" applyAlignment="1" applyProtection="1">
      <alignment vertical="top" wrapText="1"/>
    </xf>
    <xf numFmtId="0" fontId="0" fillId="9" borderId="0" xfId="0" applyFont="1" applyFill="1" applyBorder="1" applyProtection="1"/>
    <xf numFmtId="0" fontId="17" fillId="6" borderId="0" xfId="0" applyFont="1" applyFill="1" applyAlignment="1" applyProtection="1">
      <alignment vertical="top"/>
    </xf>
    <xf numFmtId="0" fontId="13" fillId="5" borderId="0" xfId="0" applyFont="1" applyFill="1" applyBorder="1" applyAlignment="1" applyProtection="1">
      <alignment horizontal="left"/>
    </xf>
    <xf numFmtId="0" fontId="20" fillId="0" borderId="0" xfId="0" applyFont="1" applyAlignment="1" applyProtection="1"/>
    <xf numFmtId="0" fontId="20" fillId="0" borderId="0" xfId="0" applyFont="1" applyAlignment="1" applyProtection="1">
      <alignment wrapText="1"/>
    </xf>
    <xf numFmtId="0" fontId="0" fillId="5" borderId="6" xfId="0" applyFont="1" applyFill="1" applyBorder="1" applyAlignment="1" applyProtection="1">
      <alignment horizontal="left"/>
    </xf>
    <xf numFmtId="0" fontId="0" fillId="11" borderId="9" xfId="0" applyFont="1" applyFill="1" applyBorder="1" applyProtection="1"/>
    <xf numFmtId="0" fontId="19" fillId="9" borderId="0" xfId="4" applyFont="1" applyFill="1" applyBorder="1" applyAlignment="1" applyProtection="1">
      <alignment horizontal="center"/>
    </xf>
    <xf numFmtId="4" fontId="10" fillId="6" borderId="0" xfId="2" applyNumberFormat="1" applyFont="1" applyFill="1" applyBorder="1" applyAlignment="1" applyProtection="1">
      <alignment horizontal="right" vertical="top"/>
    </xf>
    <xf numFmtId="4" fontId="0" fillId="10" borderId="9" xfId="0" applyNumberFormat="1" applyFont="1" applyFill="1" applyBorder="1" applyProtection="1"/>
    <xf numFmtId="0" fontId="19" fillId="6" borderId="0" xfId="4" applyFont="1" applyFill="1" applyBorder="1" applyAlignment="1" applyProtection="1">
      <alignment horizontal="center"/>
    </xf>
    <xf numFmtId="0" fontId="0" fillId="6" borderId="0" xfId="0" applyFont="1" applyFill="1" applyAlignment="1" applyProtection="1">
      <alignment horizontal="left" vertical="center" wrapText="1"/>
    </xf>
    <xf numFmtId="0" fontId="19" fillId="15" borderId="0" xfId="4" applyFont="1" applyFill="1" applyBorder="1" applyAlignment="1" applyProtection="1">
      <alignment horizontal="center"/>
    </xf>
    <xf numFmtId="44" fontId="0" fillId="10" borderId="3" xfId="12" applyFont="1" applyFill="1" applyBorder="1" applyProtection="1"/>
    <xf numFmtId="0" fontId="0" fillId="13" borderId="0" xfId="0" applyFont="1" applyFill="1" applyAlignment="1" applyProtection="1">
      <alignment vertical="top"/>
    </xf>
    <xf numFmtId="44" fontId="0" fillId="10" borderId="0" xfId="12" applyFont="1" applyFill="1" applyBorder="1" applyAlignment="1" applyProtection="1">
      <alignment vertical="center"/>
    </xf>
    <xf numFmtId="44" fontId="0" fillId="10" borderId="0" xfId="12" applyFont="1" applyFill="1" applyBorder="1" applyProtection="1"/>
    <xf numFmtId="9" fontId="0" fillId="13" borderId="9" xfId="13" applyFont="1" applyFill="1" applyBorder="1" applyProtection="1">
      <protection locked="0"/>
    </xf>
    <xf numFmtId="167" fontId="0" fillId="13" borderId="9" xfId="12" applyNumberFormat="1" applyFont="1" applyFill="1" applyBorder="1" applyProtection="1">
      <protection locked="0"/>
    </xf>
    <xf numFmtId="0" fontId="0" fillId="13" borderId="0" xfId="0" applyFont="1" applyFill="1" applyAlignment="1" applyProtection="1">
      <alignment vertical="top" wrapText="1"/>
    </xf>
    <xf numFmtId="44" fontId="0" fillId="12" borderId="2" xfId="12" applyFont="1" applyFill="1" applyBorder="1" applyProtection="1"/>
    <xf numFmtId="44" fontId="0" fillId="12" borderId="7" xfId="12" applyFont="1" applyFill="1" applyBorder="1" applyProtection="1"/>
    <xf numFmtId="0" fontId="31" fillId="0" borderId="0" xfId="0" applyFont="1" applyAlignment="1">
      <alignment horizontal="left" vertical="center" indent="1"/>
    </xf>
    <xf numFmtId="0" fontId="0" fillId="5" borderId="0" xfId="14" applyFont="1" applyFill="1" applyBorder="1" applyProtection="1"/>
    <xf numFmtId="0" fontId="7" fillId="0" borderId="0" xfId="4" applyAlignment="1">
      <alignment horizontal="left" vertical="center" indent="1"/>
    </xf>
    <xf numFmtId="0" fontId="0" fillId="5" borderId="2" xfId="14" applyFont="1" applyFill="1" applyBorder="1" applyProtection="1"/>
    <xf numFmtId="0" fontId="0" fillId="0" borderId="0" xfId="14" applyFont="1" applyProtection="1"/>
    <xf numFmtId="0" fontId="0" fillId="11" borderId="0" xfId="14" applyFont="1" applyFill="1" applyBorder="1" applyProtection="1"/>
    <xf numFmtId="0" fontId="17" fillId="0" borderId="0" xfId="14" applyFont="1" applyBorder="1" applyAlignment="1" applyProtection="1">
      <alignment wrapText="1"/>
    </xf>
    <xf numFmtId="0" fontId="0" fillId="5" borderId="1" xfId="14" applyFont="1" applyFill="1" applyBorder="1" applyAlignment="1" applyProtection="1">
      <alignment vertical="top"/>
    </xf>
    <xf numFmtId="0" fontId="0" fillId="0" borderId="0" xfId="14" applyFont="1" applyBorder="1" applyProtection="1"/>
    <xf numFmtId="0" fontId="0" fillId="5" borderId="1" xfId="14" applyFont="1" applyFill="1" applyBorder="1" applyProtection="1"/>
    <xf numFmtId="0" fontId="0" fillId="5" borderId="0" xfId="14" applyFont="1" applyFill="1" applyBorder="1" applyAlignment="1" applyProtection="1">
      <alignment vertical="top"/>
    </xf>
    <xf numFmtId="0" fontId="0" fillId="5" borderId="2" xfId="14" applyFont="1" applyFill="1" applyBorder="1" applyAlignment="1" applyProtection="1">
      <alignment vertical="top"/>
    </xf>
    <xf numFmtId="0" fontId="0" fillId="0" borderId="0" xfId="14" applyFont="1" applyBorder="1" applyAlignment="1" applyProtection="1">
      <alignment vertical="top"/>
    </xf>
    <xf numFmtId="0" fontId="0" fillId="0" borderId="0" xfId="14" applyFont="1" applyAlignment="1" applyProtection="1">
      <alignment vertical="top"/>
    </xf>
    <xf numFmtId="0" fontId="1" fillId="11" borderId="3" xfId="0" applyFont="1" applyFill="1" applyBorder="1" applyProtection="1"/>
    <xf numFmtId="0" fontId="1" fillId="11" borderId="3" xfId="0" applyFont="1" applyFill="1" applyBorder="1" applyAlignment="1" applyProtection="1"/>
    <xf numFmtId="0" fontId="1" fillId="11" borderId="3" xfId="0" applyFont="1" applyFill="1" applyBorder="1" applyAlignment="1" applyProtection="1">
      <alignment horizontal="right"/>
    </xf>
    <xf numFmtId="0" fontId="1" fillId="11" borderId="5" xfId="0" applyFont="1" applyFill="1" applyBorder="1" applyProtection="1"/>
    <xf numFmtId="0" fontId="10" fillId="11" borderId="0" xfId="0" applyFont="1" applyFill="1" applyBorder="1" applyAlignment="1">
      <alignment vertical="center"/>
    </xf>
    <xf numFmtId="0" fontId="32" fillId="11" borderId="0" xfId="0" applyFont="1" applyFill="1" applyBorder="1" applyAlignment="1" applyProtection="1"/>
    <xf numFmtId="0" fontId="32" fillId="11" borderId="0" xfId="0" applyFont="1" applyFill="1" applyBorder="1" applyProtection="1"/>
    <xf numFmtId="0" fontId="32" fillId="11" borderId="0" xfId="0" applyFont="1" applyFill="1" applyBorder="1" applyAlignment="1" applyProtection="1">
      <alignment horizontal="right"/>
    </xf>
    <xf numFmtId="0" fontId="1" fillId="11" borderId="0" xfId="0" applyFont="1" applyFill="1" applyBorder="1" applyProtection="1"/>
    <xf numFmtId="0" fontId="1" fillId="11" borderId="2" xfId="0" applyFont="1" applyFill="1" applyBorder="1" applyProtection="1"/>
    <xf numFmtId="0" fontId="23" fillId="11" borderId="0" xfId="0" applyFont="1" applyFill="1" applyBorder="1" applyAlignment="1">
      <alignment vertical="center"/>
    </xf>
    <xf numFmtId="0" fontId="32" fillId="11" borderId="4" xfId="0" applyFont="1" applyFill="1" applyBorder="1" applyProtection="1"/>
    <xf numFmtId="0" fontId="32" fillId="11" borderId="4" xfId="0" applyFont="1" applyFill="1" applyBorder="1" applyAlignment="1" applyProtection="1"/>
    <xf numFmtId="0" fontId="32" fillId="11" borderId="4" xfId="0" applyFont="1" applyFill="1" applyBorder="1" applyAlignment="1" applyProtection="1">
      <alignment horizontal="right"/>
    </xf>
    <xf numFmtId="0" fontId="1" fillId="11" borderId="4" xfId="0" applyFont="1" applyFill="1" applyBorder="1" applyProtection="1"/>
    <xf numFmtId="0" fontId="1" fillId="11" borderId="7" xfId="0" applyFont="1" applyFill="1" applyBorder="1" applyProtection="1"/>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 fillId="11" borderId="5" xfId="0" applyFont="1" applyFill="1" applyBorder="1" applyAlignment="1" applyProtection="1">
      <alignment horizontal="right"/>
    </xf>
    <xf numFmtId="0" fontId="32" fillId="11" borderId="2" xfId="0" applyFont="1" applyFill="1" applyBorder="1" applyAlignment="1" applyProtection="1">
      <alignment horizontal="right"/>
    </xf>
    <xf numFmtId="0" fontId="23" fillId="11" borderId="0" xfId="0" applyFont="1" applyFill="1" applyBorder="1" applyAlignment="1" applyProtection="1">
      <alignment horizontal="right"/>
    </xf>
    <xf numFmtId="0" fontId="32" fillId="11" borderId="7" xfId="0" applyFont="1" applyFill="1" applyBorder="1" applyAlignment="1" applyProtection="1">
      <alignment horizontal="right"/>
    </xf>
    <xf numFmtId="0" fontId="0" fillId="0" borderId="4" xfId="0" applyFont="1" applyFill="1" applyBorder="1" applyAlignment="1" applyProtection="1">
      <alignment vertical="top" wrapText="1"/>
    </xf>
    <xf numFmtId="0" fontId="13" fillId="6" borderId="0" xfId="0" applyFont="1" applyFill="1"/>
    <xf numFmtId="0" fontId="0" fillId="6" borderId="0" xfId="0" applyFill="1"/>
    <xf numFmtId="0" fontId="13" fillId="11" borderId="8" xfId="0" applyFont="1" applyFill="1" applyBorder="1"/>
    <xf numFmtId="0" fontId="13" fillId="11" borderId="3" xfId="0" applyFont="1" applyFill="1" applyBorder="1"/>
    <xf numFmtId="0" fontId="13" fillId="11" borderId="5" xfId="0" applyFont="1" applyFill="1" applyBorder="1"/>
    <xf numFmtId="0" fontId="13" fillId="11" borderId="1" xfId="0" applyFont="1" applyFill="1" applyBorder="1"/>
    <xf numFmtId="0" fontId="18" fillId="11" borderId="0" xfId="0" applyFont="1" applyFill="1" applyBorder="1"/>
    <xf numFmtId="0" fontId="13" fillId="11" borderId="0" xfId="0" applyFont="1" applyFill="1" applyBorder="1"/>
    <xf numFmtId="0" fontId="13" fillId="11" borderId="2" xfId="0" applyFont="1" applyFill="1" applyBorder="1"/>
    <xf numFmtId="0" fontId="18" fillId="11" borderId="4" xfId="0" applyFont="1" applyFill="1" applyBorder="1" applyAlignment="1">
      <alignment horizontal="left" wrapText="1"/>
    </xf>
    <xf numFmtId="0" fontId="13" fillId="6" borderId="0" xfId="0" applyFont="1" applyFill="1" applyBorder="1" applyAlignment="1">
      <alignment vertical="top"/>
    </xf>
    <xf numFmtId="0" fontId="17" fillId="11" borderId="0" xfId="0" applyFont="1" applyFill="1" applyBorder="1"/>
    <xf numFmtId="0" fontId="13" fillId="6" borderId="0" xfId="0" applyFont="1" applyFill="1" applyBorder="1" applyAlignment="1">
      <alignment horizontal="left" vertical="top" wrapText="1"/>
    </xf>
    <xf numFmtId="0" fontId="13" fillId="11" borderId="2" xfId="0" applyFont="1" applyFill="1" applyBorder="1" applyAlignment="1">
      <alignment vertical="top" wrapText="1"/>
    </xf>
    <xf numFmtId="0" fontId="13" fillId="11" borderId="6" xfId="0" applyFont="1" applyFill="1" applyBorder="1"/>
    <xf numFmtId="0" fontId="13" fillId="11" borderId="4" xfId="0" applyFont="1" applyFill="1" applyBorder="1"/>
    <xf numFmtId="0" fontId="13" fillId="11" borderId="7" xfId="0" applyFont="1" applyFill="1" applyBorder="1"/>
    <xf numFmtId="0" fontId="27" fillId="0" borderId="0" xfId="0" applyFont="1"/>
    <xf numFmtId="0" fontId="0" fillId="10" borderId="1" xfId="0" applyFont="1" applyFill="1" applyBorder="1" applyAlignment="1" applyProtection="1">
      <alignment horizontal="left"/>
    </xf>
    <xf numFmtId="0" fontId="0" fillId="10" borderId="1" xfId="0" applyFont="1" applyFill="1" applyBorder="1" applyAlignment="1" applyProtection="1"/>
    <xf numFmtId="0" fontId="20" fillId="10" borderId="0" xfId="0" applyFont="1" applyFill="1" applyProtection="1"/>
    <xf numFmtId="0" fontId="13" fillId="6" borderId="9" xfId="0" applyFont="1" applyFill="1" applyBorder="1" applyAlignment="1" applyProtection="1">
      <alignment horizontal="center" wrapText="1"/>
      <protection locked="0"/>
    </xf>
    <xf numFmtId="0" fontId="0" fillId="6" borderId="9" xfId="0" applyFont="1" applyFill="1" applyBorder="1" applyAlignment="1" applyProtection="1">
      <alignment horizontal="center" wrapText="1"/>
      <protection locked="0"/>
    </xf>
    <xf numFmtId="0" fontId="0" fillId="6" borderId="9" xfId="0" applyFont="1" applyFill="1" applyBorder="1" applyAlignment="1" applyProtection="1">
      <alignment horizontal="right"/>
      <protection locked="0"/>
    </xf>
    <xf numFmtId="49" fontId="0" fillId="6" borderId="9" xfId="0" applyNumberFormat="1" applyFont="1" applyFill="1" applyBorder="1" applyAlignment="1" applyProtection="1">
      <protection locked="0"/>
    </xf>
    <xf numFmtId="0" fontId="23" fillId="10" borderId="0" xfId="0" applyFont="1" applyFill="1" applyAlignment="1">
      <alignment vertical="center"/>
    </xf>
    <xf numFmtId="0" fontId="15" fillId="11" borderId="1" xfId="0" applyFont="1" applyFill="1" applyBorder="1" applyAlignment="1" applyProtection="1">
      <alignment horizontal="left"/>
    </xf>
    <xf numFmtId="0" fontId="15" fillId="11" borderId="0" xfId="0" applyFont="1" applyFill="1" applyBorder="1" applyAlignment="1" applyProtection="1">
      <alignment horizontal="left"/>
    </xf>
    <xf numFmtId="0" fontId="15" fillId="11" borderId="2" xfId="0" applyFont="1" applyFill="1" applyBorder="1" applyAlignment="1" applyProtection="1">
      <alignment horizontal="lef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3" fillId="11" borderId="2" xfId="0" applyFont="1" applyFill="1" applyBorder="1" applyAlignment="1" applyProtection="1">
      <alignment horizontal="left" vertical="top" wrapText="1"/>
    </xf>
    <xf numFmtId="0" fontId="0" fillId="11" borderId="0" xfId="0" applyFont="1" applyFill="1" applyBorder="1" applyAlignment="1" applyProtection="1">
      <alignment horizontal="left" wrapText="1"/>
    </xf>
    <xf numFmtId="0" fontId="0" fillId="11" borderId="0" xfId="0" applyFont="1" applyFill="1" applyBorder="1" applyAlignment="1" applyProtection="1">
      <alignment horizontal="left" vertical="top" wrapText="1"/>
    </xf>
    <xf numFmtId="0" fontId="0" fillId="15"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15" fillId="11"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0" fillId="6"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49" fontId="0" fillId="11" borderId="0" xfId="0" applyNumberFormat="1" applyFont="1" applyFill="1" applyBorder="1" applyAlignment="1" applyProtection="1">
      <alignment horizontal="left" vertical="top" wrapText="1"/>
    </xf>
    <xf numFmtId="49" fontId="0" fillId="11" borderId="0" xfId="0" applyNumberFormat="1" applyFont="1" applyFill="1" applyBorder="1" applyAlignment="1" applyProtection="1">
      <alignment horizontal="left" wrapText="1"/>
    </xf>
    <xf numFmtId="0" fontId="0" fillId="11" borderId="4" xfId="0" applyFont="1" applyFill="1" applyBorder="1" applyAlignment="1" applyProtection="1">
      <alignment horizontal="left" vertical="top" wrapText="1"/>
    </xf>
    <xf numFmtId="0" fontId="0" fillId="11" borderId="7" xfId="0" applyFont="1" applyFill="1" applyBorder="1" applyAlignment="1" applyProtection="1">
      <alignment horizontal="left" vertical="top" wrapText="1"/>
    </xf>
    <xf numFmtId="49" fontId="0" fillId="11" borderId="2" xfId="0" applyNumberFormat="1" applyFont="1" applyFill="1" applyBorder="1" applyAlignment="1" applyProtection="1">
      <alignment horizontal="left" vertical="top"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20" fillId="11" borderId="0" xfId="0" applyFont="1" applyFill="1" applyBorder="1" applyAlignment="1">
      <alignment horizontal="left" vertical="top" wrapText="1"/>
    </xf>
    <xf numFmtId="0" fontId="18" fillId="11" borderId="0" xfId="0" applyFont="1" applyFill="1" applyBorder="1" applyAlignment="1">
      <alignment horizontal="left" wrapText="1"/>
    </xf>
    <xf numFmtId="0" fontId="0" fillId="6" borderId="9" xfId="0" applyFont="1" applyFill="1" applyBorder="1" applyProtection="1">
      <protection locked="0"/>
    </xf>
    <xf numFmtId="0" fontId="0" fillId="12" borderId="0" xfId="0" applyFont="1" applyFill="1" applyAlignment="1" applyProtection="1">
      <alignment horizontal="left" vertical="center" wrapText="1"/>
    </xf>
    <xf numFmtId="0" fontId="15" fillId="14" borderId="11" xfId="2" applyNumberFormat="1" applyFont="1" applyFill="1" applyBorder="1" applyAlignment="1" applyProtection="1">
      <alignment horizontal="left" vertical="top" wrapText="1"/>
    </xf>
    <xf numFmtId="0" fontId="0" fillId="6" borderId="0" xfId="11" applyFont="1" applyFill="1" applyBorder="1" applyAlignment="1" applyProtection="1">
      <alignment horizontal="left" wrapText="1"/>
    </xf>
    <xf numFmtId="0" fontId="20" fillId="6" borderId="0" xfId="11" applyFont="1" applyFill="1" applyBorder="1" applyAlignment="1" applyProtection="1">
      <alignment horizontal="left" wrapText="1"/>
    </xf>
    <xf numFmtId="0" fontId="0" fillId="10" borderId="0" xfId="11" applyFont="1" applyFill="1" applyBorder="1" applyAlignment="1" applyProtection="1">
      <alignment horizontal="left" vertical="top" wrapText="1"/>
    </xf>
    <xf numFmtId="0" fontId="20" fillId="10" borderId="0" xfId="11" applyFont="1" applyFill="1" applyBorder="1" applyAlignment="1" applyProtection="1">
      <alignment horizontal="left" vertical="top" wrapText="1"/>
    </xf>
    <xf numFmtId="0" fontId="20" fillId="0" borderId="0" xfId="11" applyFont="1" applyFill="1" applyBorder="1" applyAlignment="1" applyProtection="1">
      <alignment horizontal="right"/>
    </xf>
    <xf numFmtId="0" fontId="20" fillId="10" borderId="0" xfId="11" applyFont="1" applyFill="1" applyBorder="1" applyAlignment="1" applyProtection="1">
      <alignment horizontal="right"/>
    </xf>
    <xf numFmtId="0" fontId="15" fillId="10" borderId="0" xfId="11" applyFont="1" applyFill="1" applyBorder="1" applyAlignment="1" applyProtection="1">
      <alignment horizontal="center"/>
    </xf>
    <xf numFmtId="0" fontId="0" fillId="10" borderId="0" xfId="11" quotePrefix="1" applyFont="1" applyFill="1" applyBorder="1" applyAlignment="1" applyProtection="1">
      <alignment horizontal="left" vertical="top" wrapText="1"/>
    </xf>
    <xf numFmtId="0" fontId="0" fillId="0" borderId="0" xfId="0" applyAlignment="1">
      <alignment horizontal="left" vertical="top" wrapText="1"/>
    </xf>
    <xf numFmtId="0" fontId="0" fillId="6" borderId="0" xfId="11" applyFont="1" applyFill="1" applyBorder="1" applyAlignment="1" applyProtection="1">
      <alignment vertical="top" wrapText="1"/>
    </xf>
    <xf numFmtId="0" fontId="0" fillId="6" borderId="0" xfId="0" applyFill="1" applyAlignment="1">
      <alignment vertical="top" wrapText="1"/>
    </xf>
    <xf numFmtId="0" fontId="0" fillId="0" borderId="0" xfId="0" applyAlignment="1"/>
    <xf numFmtId="0" fontId="3" fillId="0" borderId="0" xfId="0" applyFont="1" applyAlignment="1">
      <alignment horizontal="center"/>
    </xf>
    <xf numFmtId="167" fontId="0" fillId="6" borderId="9" xfId="0" applyNumberFormat="1" applyFont="1" applyFill="1" applyBorder="1" applyAlignment="1" applyProtection="1">
      <alignment horizontal="center" vertical="top" wrapText="1"/>
      <protection locked="0"/>
    </xf>
    <xf numFmtId="0" fontId="2" fillId="0" borderId="8" xfId="10" applyBorder="1" applyAlignment="1">
      <alignment horizontal="center"/>
    </xf>
    <xf numFmtId="0" fontId="2" fillId="0" borderId="3" xfId="10" applyBorder="1" applyAlignment="1">
      <alignment horizontal="center"/>
    </xf>
    <xf numFmtId="0" fontId="2" fillId="0" borderId="5" xfId="10" applyBorder="1" applyAlignment="1">
      <alignment horizontal="center"/>
    </xf>
    <xf numFmtId="0" fontId="19" fillId="9" borderId="10" xfId="4" applyFont="1" applyFill="1" applyBorder="1" applyAlignment="1" applyProtection="1">
      <alignment horizontal="center"/>
      <protection locked="0"/>
    </xf>
    <xf numFmtId="0" fontId="19" fillId="9" borderId="11" xfId="4" applyFont="1" applyFill="1" applyBorder="1" applyAlignment="1" applyProtection="1">
      <alignment horizontal="center"/>
      <protection locked="0"/>
    </xf>
    <xf numFmtId="0" fontId="19" fillId="9" borderId="12" xfId="4" applyFont="1" applyFill="1" applyBorder="1" applyAlignment="1" applyProtection="1">
      <alignment horizontal="center"/>
      <protection locked="0"/>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7" borderId="11" xfId="0" applyFont="1" applyFill="1" applyBorder="1" applyAlignment="1" applyProtection="1">
      <alignment horizontal="right"/>
    </xf>
    <xf numFmtId="0" fontId="15" fillId="11" borderId="1" xfId="0" applyFont="1" applyFill="1" applyBorder="1" applyAlignment="1" applyProtection="1">
      <alignment horizontal="left"/>
    </xf>
    <xf numFmtId="0" fontId="15" fillId="11" borderId="0" xfId="0" applyFont="1" applyFill="1" applyBorder="1" applyAlignment="1" applyProtection="1">
      <alignment horizontal="left"/>
    </xf>
    <xf numFmtId="0" fontId="15" fillId="11" borderId="2" xfId="0" applyFont="1" applyFill="1" applyBorder="1" applyAlignment="1" applyProtection="1">
      <alignment horizontal="left"/>
    </xf>
    <xf numFmtId="0" fontId="0" fillId="12" borderId="0" xfId="0" applyFont="1" applyFill="1" applyAlignment="1" applyProtection="1">
      <alignment horizontal="left" vertical="top" wrapText="1"/>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9" borderId="0" xfId="0" applyFont="1" applyFill="1" applyAlignment="1" applyProtection="1">
      <alignment horizontal="left" vertical="top" wrapText="1"/>
    </xf>
    <xf numFmtId="14" fontId="0" fillId="6" borderId="10" xfId="0" applyNumberFormat="1" applyFont="1" applyFill="1" applyBorder="1" applyAlignment="1" applyProtection="1">
      <alignment horizontal="left" vertical="top" wrapText="1"/>
      <protection locked="0"/>
    </xf>
    <xf numFmtId="0" fontId="0" fillId="12" borderId="0" xfId="0" applyFont="1" applyFill="1" applyAlignment="1" applyProtection="1">
      <alignment horizontal="left" wrapText="1"/>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0" fontId="0" fillId="12" borderId="0" xfId="0" applyFont="1" applyFill="1" applyBorder="1" applyAlignment="1" applyProtection="1">
      <alignment horizontal="left" vertical="top" wrapText="1"/>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0" fontId="17" fillId="6" borderId="0" xfId="0" applyFont="1" applyFill="1" applyAlignment="1" applyProtection="1">
      <alignment vertical="top" wrapText="1"/>
    </xf>
    <xf numFmtId="0" fontId="0" fillId="6" borderId="0" xfId="0" applyFont="1" applyFill="1" applyAlignment="1" applyProtection="1">
      <alignment vertical="top"/>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8" fillId="11" borderId="8" xfId="0" applyFont="1" applyFill="1" applyBorder="1" applyAlignment="1" applyProtection="1">
      <alignment horizontal="left" vertical="top" wrapText="1"/>
    </xf>
    <xf numFmtId="0" fontId="18" fillId="11" borderId="3" xfId="0" applyFont="1" applyFill="1" applyBorder="1" applyAlignment="1" applyProtection="1">
      <alignment horizontal="left" vertical="top" wrapText="1"/>
    </xf>
    <xf numFmtId="0" fontId="18" fillId="11" borderId="5" xfId="0" applyFont="1" applyFill="1" applyBorder="1" applyAlignment="1" applyProtection="1">
      <alignment horizontal="left" vertical="top" wrapText="1"/>
    </xf>
    <xf numFmtId="0" fontId="13" fillId="11" borderId="1" xfId="0" applyFont="1" applyFill="1" applyBorder="1" applyAlignment="1" applyProtection="1">
      <alignment horizontal="left" vertical="top" wrapText="1"/>
    </xf>
    <xf numFmtId="0" fontId="13" fillId="11" borderId="0" xfId="0" applyFont="1" applyFill="1" applyBorder="1" applyAlignment="1" applyProtection="1">
      <alignment horizontal="left" vertical="top" wrapText="1"/>
    </xf>
    <xf numFmtId="0" fontId="13" fillId="11" borderId="2" xfId="0" applyFont="1" applyFill="1" applyBorder="1" applyAlignment="1" applyProtection="1">
      <alignment horizontal="left" vertical="top" wrapText="1"/>
    </xf>
    <xf numFmtId="0" fontId="13" fillId="9" borderId="0" xfId="0" applyFont="1" applyFill="1" applyAlignment="1" applyProtection="1">
      <alignment horizontal="left" vertical="top" wrapText="1"/>
    </xf>
    <xf numFmtId="0" fontId="0" fillId="9" borderId="0" xfId="0" applyFont="1" applyFill="1" applyAlignment="1" applyProtection="1">
      <alignment horizontal="left" wrapText="1"/>
    </xf>
    <xf numFmtId="0" fontId="0" fillId="6" borderId="9" xfId="4" applyFont="1" applyFill="1" applyBorder="1" applyAlignment="1" applyProtection="1">
      <alignment horizontal="left" vertical="top" wrapText="1"/>
      <protection locked="0"/>
    </xf>
    <xf numFmtId="0" fontId="19" fillId="6" borderId="9" xfId="4" applyFont="1" applyFill="1" applyBorder="1" applyAlignment="1" applyProtection="1">
      <alignment horizontal="left" vertical="top" wrapText="1"/>
      <protection locked="0"/>
    </xf>
    <xf numFmtId="0" fontId="0" fillId="13"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9" fillId="6" borderId="11" xfId="4" applyFont="1" applyFill="1" applyBorder="1" applyAlignment="1" applyProtection="1">
      <alignment horizontal="left" vertical="top" wrapText="1"/>
      <protection locked="0"/>
    </xf>
    <xf numFmtId="0" fontId="19" fillId="6" borderId="12" xfId="4"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0" fillId="11" borderId="0" xfId="0" applyFont="1" applyFill="1" applyBorder="1" applyAlignment="1" applyProtection="1">
      <alignment horizontal="left" wrapText="1"/>
    </xf>
    <xf numFmtId="0" fontId="0" fillId="11" borderId="0"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xf>
    <xf numFmtId="0" fontId="13" fillId="12" borderId="0" xfId="0" applyFont="1" applyFill="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20" fillId="9" borderId="0" xfId="0" applyFont="1" applyFill="1" applyAlignment="1" applyProtection="1">
      <alignment horizontal="left" vertical="top" wrapText="1"/>
    </xf>
    <xf numFmtId="0" fontId="20" fillId="0" borderId="0" xfId="0" applyFont="1" applyFill="1" applyAlignment="1" applyProtection="1">
      <alignment horizontal="left" vertical="top" wrapText="1"/>
    </xf>
    <xf numFmtId="0" fontId="0" fillId="15"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20" fillId="12" borderId="0" xfId="0" applyFont="1" applyFill="1" applyAlignment="1" applyProtection="1">
      <alignment horizontal="left" vertical="top" wrapText="1"/>
    </xf>
    <xf numFmtId="0" fontId="15" fillId="11" borderId="3" xfId="0" applyFont="1" applyFill="1" applyBorder="1" applyAlignment="1" applyProtection="1">
      <alignment horizontal="left" wrapText="1"/>
    </xf>
    <xf numFmtId="0" fontId="0" fillId="11"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0" fillId="6"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13" fillId="6" borderId="0" xfId="0" applyFont="1" applyFill="1" applyAlignment="1" applyProtection="1">
      <alignment horizontal="left" vertical="top" wrapText="1"/>
    </xf>
    <xf numFmtId="0" fontId="23" fillId="6" borderId="0" xfId="0" applyFont="1" applyFill="1" applyBorder="1" applyAlignment="1" applyProtection="1">
      <alignment horizontal="left" vertical="top" wrapText="1"/>
    </xf>
    <xf numFmtId="0" fontId="23" fillId="6"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2" xfId="0" applyFont="1" applyFill="1" applyBorder="1" applyAlignment="1" applyProtection="1">
      <alignment horizontal="left" vertical="top" wrapText="1"/>
    </xf>
    <xf numFmtId="0" fontId="23" fillId="6" borderId="9" xfId="0" applyFont="1" applyFill="1" applyBorder="1" applyAlignment="1" applyProtection="1">
      <alignment horizontal="left" vertical="top" wrapText="1"/>
      <protection locked="0"/>
    </xf>
    <xf numFmtId="0" fontId="23" fillId="6" borderId="10" xfId="0" applyFont="1" applyFill="1" applyBorder="1" applyAlignment="1" applyProtection="1">
      <alignment horizontal="left" vertical="top" wrapText="1"/>
      <protection locked="0"/>
    </xf>
    <xf numFmtId="0" fontId="23" fillId="6" borderId="11" xfId="0" applyFont="1" applyFill="1" applyBorder="1" applyAlignment="1" applyProtection="1">
      <alignment horizontal="left" vertical="top" wrapText="1"/>
      <protection locked="0"/>
    </xf>
    <xf numFmtId="0" fontId="23" fillId="6" borderId="12" xfId="0" applyFont="1" applyFill="1" applyBorder="1" applyAlignment="1" applyProtection="1">
      <alignment horizontal="left" vertical="top" wrapText="1"/>
      <protection locked="0"/>
    </xf>
    <xf numFmtId="0" fontId="24" fillId="9" borderId="10" xfId="4" applyFont="1" applyFill="1" applyBorder="1" applyAlignment="1" applyProtection="1">
      <alignment horizontal="center"/>
      <protection locked="0"/>
    </xf>
    <xf numFmtId="0" fontId="24" fillId="9" borderId="11" xfId="4" applyFont="1" applyFill="1" applyBorder="1" applyAlignment="1" applyProtection="1">
      <alignment horizontal="center"/>
      <protection locked="0"/>
    </xf>
    <xf numFmtId="0" fontId="24" fillId="9" borderId="12" xfId="4" applyFont="1" applyFill="1" applyBorder="1" applyAlignment="1" applyProtection="1">
      <alignment horizontal="center"/>
      <protection locked="0"/>
    </xf>
    <xf numFmtId="0" fontId="23" fillId="8" borderId="0" xfId="0" applyFont="1" applyFill="1" applyBorder="1" applyAlignment="1" applyProtection="1">
      <alignment horizontal="left" vertical="top" wrapText="1"/>
    </xf>
    <xf numFmtId="0" fontId="17" fillId="0" borderId="0" xfId="0" applyFont="1" applyAlignment="1" applyProtection="1">
      <alignment horizontal="left" vertical="top" wrapText="1"/>
    </xf>
    <xf numFmtId="0" fontId="0" fillId="15" borderId="0" xfId="0" applyFont="1" applyFill="1" applyAlignment="1" applyProtection="1">
      <alignment horizontal="left" vertical="center" wrapText="1"/>
    </xf>
    <xf numFmtId="49" fontId="0" fillId="11" borderId="0" xfId="0" applyNumberFormat="1" applyFont="1" applyFill="1" applyBorder="1" applyAlignment="1" applyProtection="1">
      <alignment horizontal="left" vertical="top" wrapText="1"/>
    </xf>
    <xf numFmtId="49" fontId="0" fillId="11"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0" fillId="0" borderId="4" xfId="0" applyFont="1" applyFill="1" applyBorder="1" applyAlignment="1" applyProtection="1">
      <alignment horizontal="left" vertical="top" wrapText="1"/>
    </xf>
    <xf numFmtId="0" fontId="15" fillId="11" borderId="3" xfId="0" applyFont="1" applyFill="1" applyBorder="1" applyAlignment="1" applyProtection="1">
      <alignment horizontal="left"/>
    </xf>
    <xf numFmtId="49" fontId="0" fillId="11" borderId="0" xfId="0" applyNumberFormat="1" applyFont="1" applyFill="1" applyBorder="1" applyAlignment="1" applyProtection="1">
      <alignment horizontal="left" wrapText="1"/>
    </xf>
    <xf numFmtId="0" fontId="23" fillId="13" borderId="10" xfId="0" applyFont="1" applyFill="1" applyBorder="1" applyAlignment="1" applyProtection="1">
      <alignment horizontal="left" vertical="top" wrapText="1"/>
      <protection locked="0"/>
    </xf>
    <xf numFmtId="0" fontId="23" fillId="13" borderId="11" xfId="0" applyFont="1" applyFill="1" applyBorder="1" applyAlignment="1" applyProtection="1">
      <alignment horizontal="left" vertical="top" wrapText="1"/>
      <protection locked="0"/>
    </xf>
    <xf numFmtId="0" fontId="23" fillId="13" borderId="1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xf>
    <xf numFmtId="0" fontId="0" fillId="11" borderId="4" xfId="0" applyFont="1" applyFill="1" applyBorder="1" applyAlignment="1" applyProtection="1">
      <alignment horizontal="left" vertical="top" wrapText="1"/>
    </xf>
    <xf numFmtId="0" fontId="0" fillId="11" borderId="7" xfId="0" applyFont="1" applyFill="1" applyBorder="1" applyAlignment="1" applyProtection="1">
      <alignment horizontal="left" vertical="top" wrapText="1"/>
    </xf>
    <xf numFmtId="49" fontId="0" fillId="11" borderId="2" xfId="0" applyNumberFormat="1" applyFont="1" applyFill="1" applyBorder="1" applyAlignment="1" applyProtection="1">
      <alignment horizontal="left" wrapText="1"/>
    </xf>
    <xf numFmtId="49" fontId="0" fillId="11" borderId="2" xfId="0" applyNumberFormat="1" applyFont="1" applyFill="1" applyBorder="1" applyAlignment="1" applyProtection="1">
      <alignment horizontal="left" vertical="top" wrapText="1"/>
    </xf>
    <xf numFmtId="49" fontId="0" fillId="11" borderId="0" xfId="0" applyNumberFormat="1" applyFont="1" applyFill="1" applyBorder="1" applyAlignment="1" applyProtection="1">
      <alignment horizontal="left" vertical="top"/>
    </xf>
    <xf numFmtId="49" fontId="0" fillId="11" borderId="4" xfId="0" applyNumberFormat="1" applyFont="1" applyFill="1" applyBorder="1" applyAlignment="1" applyProtection="1">
      <alignment horizontal="left" vertical="top"/>
    </xf>
    <xf numFmtId="0" fontId="17" fillId="6" borderId="0" xfId="0" applyFont="1" applyFill="1" applyBorder="1" applyAlignment="1">
      <alignment horizontal="left" wrapText="1"/>
    </xf>
    <xf numFmtId="0" fontId="17" fillId="6" borderId="0" xfId="0" applyFont="1" applyFill="1" applyAlignment="1">
      <alignment horizontal="left" wrapText="1"/>
    </xf>
    <xf numFmtId="0" fontId="13" fillId="11" borderId="0" xfId="0" applyFont="1" applyFill="1" applyBorder="1" applyAlignment="1">
      <alignment horizontal="left" wrapText="1"/>
    </xf>
    <xf numFmtId="0" fontId="13" fillId="11" borderId="2" xfId="0" applyFont="1" applyFill="1" applyBorder="1" applyAlignment="1">
      <alignment horizontal="left" wrapText="1"/>
    </xf>
    <xf numFmtId="0" fontId="13" fillId="11" borderId="0" xfId="0" applyFont="1" applyFill="1" applyBorder="1" applyAlignment="1">
      <alignment horizontal="left" vertical="top" wrapText="1"/>
    </xf>
    <xf numFmtId="0" fontId="13" fillId="11" borderId="2"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0" xfId="0" applyFont="1" applyFill="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18" fillId="11" borderId="0" xfId="0" applyFont="1" applyFill="1" applyBorder="1" applyAlignment="1">
      <alignment horizontal="left" vertical="top" wrapText="1"/>
    </xf>
    <xf numFmtId="0" fontId="18" fillId="11" borderId="2" xfId="0" applyFont="1" applyFill="1" applyBorder="1" applyAlignment="1">
      <alignment horizontal="left" vertical="top" wrapText="1"/>
    </xf>
    <xf numFmtId="0" fontId="20" fillId="11" borderId="0" xfId="0" applyFont="1" applyFill="1" applyBorder="1" applyAlignment="1">
      <alignment horizontal="left" vertical="top" wrapText="1"/>
    </xf>
    <xf numFmtId="0" fontId="13" fillId="9" borderId="0" xfId="0" applyFont="1" applyFill="1" applyBorder="1" applyAlignment="1">
      <alignment horizontal="left" vertical="top" wrapText="1"/>
    </xf>
    <xf numFmtId="0" fontId="18" fillId="11" borderId="0" xfId="0" applyFont="1" applyFill="1" applyBorder="1" applyAlignment="1">
      <alignment horizontal="left" wrapText="1"/>
    </xf>
    <xf numFmtId="0" fontId="15" fillId="5" borderId="3" xfId="0" applyFont="1" applyFill="1" applyBorder="1" applyAlignment="1" applyProtection="1">
      <alignment horizontal="left" wrapText="1"/>
    </xf>
    <xf numFmtId="0" fontId="15" fillId="5" borderId="5" xfId="0" applyFont="1" applyFill="1" applyBorder="1" applyAlignment="1" applyProtection="1">
      <alignment horizontal="left" wrapText="1"/>
    </xf>
    <xf numFmtId="0" fontId="0" fillId="12" borderId="0" xfId="0" applyFont="1" applyFill="1" applyAlignment="1" applyProtection="1">
      <alignment vertical="top" wrapText="1"/>
    </xf>
    <xf numFmtId="0" fontId="0" fillId="6" borderId="10"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9" xfId="0" applyFont="1" applyFill="1" applyBorder="1" applyAlignment="1" applyProtection="1">
      <protection locked="0"/>
    </xf>
    <xf numFmtId="0" fontId="19" fillId="9" borderId="10" xfId="4" applyFont="1" applyFill="1" applyBorder="1" applyAlignment="1" applyProtection="1">
      <alignment horizontal="center"/>
    </xf>
    <xf numFmtId="0" fontId="19" fillId="9" borderId="11" xfId="4" applyFont="1" applyFill="1" applyBorder="1" applyAlignment="1" applyProtection="1">
      <alignment horizontal="center"/>
    </xf>
    <xf numFmtId="0" fontId="19" fillId="9" borderId="12" xfId="4" applyFont="1" applyFill="1" applyBorder="1" applyAlignment="1" applyProtection="1">
      <alignment horizontal="center"/>
    </xf>
    <xf numFmtId="0" fontId="0" fillId="10" borderId="1" xfId="0" applyFont="1" applyFill="1" applyBorder="1" applyAlignment="1" applyProtection="1">
      <alignment horizontal="center" wrapText="1"/>
    </xf>
    <xf numFmtId="0" fontId="0" fillId="10" borderId="2" xfId="0" applyFont="1" applyFill="1" applyBorder="1" applyAlignment="1" applyProtection="1">
      <alignment horizontal="center" wrapText="1"/>
    </xf>
    <xf numFmtId="0" fontId="0" fillId="12" borderId="0" xfId="0" applyFont="1" applyFill="1" applyAlignment="1" applyProtection="1">
      <alignment horizontal="left" vertical="center" wrapText="1"/>
    </xf>
    <xf numFmtId="49" fontId="10" fillId="13" borderId="0" xfId="1" applyNumberFormat="1" applyFont="1" applyFill="1" applyBorder="1" applyAlignment="1" applyProtection="1">
      <alignment horizontal="left" vertical="top"/>
    </xf>
    <xf numFmtId="0" fontId="0" fillId="13" borderId="0" xfId="0" applyFont="1" applyFill="1" applyBorder="1" applyAlignment="1" applyProtection="1">
      <alignment horizontal="center" wrapText="1"/>
    </xf>
    <xf numFmtId="0" fontId="0" fillId="13" borderId="0" xfId="0" applyFont="1" applyFill="1" applyBorder="1" applyAlignment="1" applyProtection="1">
      <alignment horizontal="center" vertical="top"/>
    </xf>
    <xf numFmtId="0" fontId="19" fillId="12" borderId="10" xfId="4" applyFont="1" applyFill="1" applyBorder="1" applyAlignment="1" applyProtection="1">
      <alignment horizontal="center"/>
      <protection locked="0"/>
    </xf>
    <xf numFmtId="0" fontId="19" fillId="12" borderId="11" xfId="4" applyFont="1" applyFill="1" applyBorder="1" applyAlignment="1" applyProtection="1">
      <alignment horizontal="center"/>
      <protection locked="0"/>
    </xf>
    <xf numFmtId="0" fontId="19" fillId="12" borderId="12" xfId="4" applyFont="1" applyFill="1" applyBorder="1" applyAlignment="1" applyProtection="1">
      <alignment horizontal="center"/>
      <protection locked="0"/>
    </xf>
    <xf numFmtId="0" fontId="0" fillId="10" borderId="11" xfId="0" applyFont="1" applyFill="1" applyBorder="1" applyAlignment="1" applyProtection="1">
      <alignment horizontal="center"/>
    </xf>
    <xf numFmtId="0" fontId="0" fillId="10" borderId="12" xfId="0" applyFont="1" applyFill="1" applyBorder="1" applyAlignment="1" applyProtection="1">
      <alignment horizontal="center"/>
    </xf>
    <xf numFmtId="0" fontId="15" fillId="14" borderId="10" xfId="2" applyNumberFormat="1" applyFont="1" applyFill="1" applyBorder="1" applyAlignment="1" applyProtection="1">
      <alignment horizontal="left" wrapText="1"/>
    </xf>
    <xf numFmtId="0" fontId="15" fillId="14" borderId="11" xfId="2" applyNumberFormat="1" applyFont="1" applyFill="1" applyBorder="1" applyAlignment="1" applyProtection="1">
      <alignment horizontal="left" wrapText="1"/>
    </xf>
    <xf numFmtId="0" fontId="15" fillId="14" borderId="10" xfId="2" applyNumberFormat="1" applyFont="1" applyFill="1" applyBorder="1" applyAlignment="1" applyProtection="1">
      <alignment horizontal="left" vertical="top" wrapText="1"/>
    </xf>
    <xf numFmtId="0" fontId="15" fillId="14" borderId="11" xfId="2" applyNumberFormat="1" applyFont="1" applyFill="1" applyBorder="1" applyAlignment="1" applyProtection="1">
      <alignment horizontal="left" vertical="top" wrapText="1"/>
    </xf>
    <xf numFmtId="0" fontId="19" fillId="15" borderId="10" xfId="4" applyFont="1" applyFill="1" applyBorder="1" applyAlignment="1" applyProtection="1">
      <alignment horizontal="center"/>
      <protection locked="0"/>
    </xf>
    <xf numFmtId="0" fontId="19" fillId="15" borderId="11" xfId="4" applyFont="1" applyFill="1" applyBorder="1" applyAlignment="1" applyProtection="1">
      <alignment horizontal="center"/>
      <protection locked="0"/>
    </xf>
    <xf numFmtId="0" fontId="19" fillId="15" borderId="12" xfId="4" applyFont="1" applyFill="1" applyBorder="1" applyAlignment="1" applyProtection="1">
      <alignment horizontal="center"/>
      <protection locked="0"/>
    </xf>
    <xf numFmtId="0" fontId="0" fillId="17" borderId="0" xfId="0" applyFont="1" applyFill="1" applyAlignment="1" applyProtection="1">
      <alignment vertical="top" wrapText="1"/>
    </xf>
    <xf numFmtId="0" fontId="0" fillId="17" borderId="0" xfId="0" applyFill="1" applyAlignment="1">
      <alignment vertical="top" wrapText="1"/>
    </xf>
    <xf numFmtId="0" fontId="0" fillId="6" borderId="9" xfId="0" applyFont="1" applyFill="1" applyBorder="1" applyAlignment="1" applyProtection="1">
      <alignment horizontal="left"/>
      <protection locked="0"/>
    </xf>
    <xf numFmtId="0" fontId="0" fillId="6" borderId="10" xfId="0" applyFont="1" applyFill="1" applyBorder="1" applyAlignment="1" applyProtection="1">
      <alignment horizontal="left"/>
      <protection locked="0"/>
    </xf>
    <xf numFmtId="0" fontId="15" fillId="10" borderId="1" xfId="0" applyFont="1" applyFill="1" applyBorder="1" applyAlignment="1" applyProtection="1">
      <alignment horizontal="right"/>
    </xf>
    <xf numFmtId="0" fontId="15" fillId="10" borderId="0" xfId="0" applyFont="1" applyFill="1" applyBorder="1" applyAlignment="1" applyProtection="1">
      <alignment horizontal="right"/>
    </xf>
    <xf numFmtId="0" fontId="15" fillId="10" borderId="6" xfId="0" applyFont="1" applyFill="1" applyBorder="1" applyAlignment="1" applyProtection="1">
      <alignment horizontal="right"/>
    </xf>
    <xf numFmtId="0" fontId="15" fillId="10" borderId="4" xfId="0" applyFont="1" applyFill="1" applyBorder="1" applyAlignment="1" applyProtection="1">
      <alignment horizontal="right"/>
    </xf>
    <xf numFmtId="0" fontId="15" fillId="10" borderId="8" xfId="0" applyFont="1" applyFill="1" applyBorder="1" applyAlignment="1" applyProtection="1">
      <alignment horizontal="center" vertical="center" wrapText="1"/>
    </xf>
    <xf numFmtId="0" fontId="15" fillId="10" borderId="5"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5" fillId="10" borderId="2" xfId="0" applyFont="1" applyFill="1" applyBorder="1" applyAlignment="1" applyProtection="1">
      <alignment horizontal="center" vertical="center" wrapText="1"/>
    </xf>
    <xf numFmtId="0" fontId="15" fillId="10" borderId="8" xfId="0" applyFont="1" applyFill="1" applyBorder="1" applyAlignment="1" applyProtection="1">
      <alignment horizontal="center" vertical="center"/>
    </xf>
    <xf numFmtId="0" fontId="15" fillId="10" borderId="5" xfId="0" applyFont="1" applyFill="1" applyBorder="1" applyAlignment="1" applyProtection="1">
      <alignment horizontal="center" vertical="center"/>
    </xf>
    <xf numFmtId="0" fontId="15" fillId="10" borderId="1" xfId="0" applyFont="1" applyFill="1" applyBorder="1" applyAlignment="1" applyProtection="1">
      <alignment horizontal="center" vertical="center"/>
    </xf>
    <xf numFmtId="0" fontId="15" fillId="10" borderId="2" xfId="0" applyFont="1" applyFill="1" applyBorder="1" applyAlignment="1" applyProtection="1">
      <alignment horizontal="center" vertical="center"/>
    </xf>
    <xf numFmtId="0" fontId="15" fillId="10" borderId="6" xfId="0" applyFont="1" applyFill="1" applyBorder="1" applyAlignment="1" applyProtection="1">
      <alignment horizontal="center" vertical="center"/>
    </xf>
    <xf numFmtId="0" fontId="15" fillId="10"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right"/>
    </xf>
    <xf numFmtId="0" fontId="15" fillId="5" borderId="1" xfId="0" applyFont="1" applyFill="1" applyBorder="1" applyAlignment="1" applyProtection="1">
      <alignment horizontal="left" vertical="top" wrapText="1"/>
    </xf>
    <xf numFmtId="0" fontId="15" fillId="5" borderId="0" xfId="0" applyFont="1" applyFill="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0" fillId="6" borderId="0" xfId="14"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cellXfs>
  <cellStyles count="15">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4" xr:uid="{CB84A6E5-685E-419C-AAF7-C4498D7FADB1}"/>
    <cellStyle name="Normal 2" xfId="7" xr:uid="{00000000-0005-0000-0000-000007000000}"/>
    <cellStyle name="Normal 2 2" xfId="11" xr:uid="{2F826D69-4902-4373-8EDC-8D48EA55DA72}"/>
    <cellStyle name="Prosenttia" xfId="6" builtinId="5"/>
    <cellStyle name="Prosenttia 2" xfId="13" xr:uid="{9D15A3DF-7F74-4235-9AD0-0A3676F5F0CC}"/>
    <cellStyle name="Sivun otsikko" xfId="10" xr:uid="{00000000-0005-0000-0000-000009000000}"/>
    <cellStyle name="Valuutta" xfId="9" builtinId="4"/>
    <cellStyle name="Valuutta 2" xfId="12" xr:uid="{D4612DDA-7FD5-48BB-AB41-BD382E3F271F}"/>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1499235</xdr:colOff>
      <xdr:row>0</xdr:row>
      <xdr:rowOff>0</xdr:rowOff>
    </xdr:from>
    <xdr:to>
      <xdr:col>6</xdr:col>
      <xdr:colOff>640080</xdr:colOff>
      <xdr:row>0</xdr:row>
      <xdr:rowOff>647619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061210" y="0"/>
          <a:ext cx="2788920" cy="647619"/>
        </a:xfrm>
        <a:prstGeom prst="rect">
          <a:avLst/>
        </a:prstGeom>
      </xdr:spPr>
    </xdr:pic>
    <xdr:clientData/>
  </xdr:twoCellAnchor>
  <xdr:twoCellAnchor editAs="oneCell">
    <xdr:from>
      <xdr:col>1</xdr:col>
      <xdr:colOff>0</xdr:colOff>
      <xdr:row>0</xdr:row>
      <xdr:rowOff>0</xdr:rowOff>
    </xdr:from>
    <xdr:to>
      <xdr:col>2</xdr:col>
      <xdr:colOff>1335024</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361950</xdr:colOff>
      <xdr:row>5</xdr:row>
      <xdr:rowOff>184150</xdr:rowOff>
    </xdr:from>
    <xdr:to>
      <xdr:col>2</xdr:col>
      <xdr:colOff>590550</xdr:colOff>
      <xdr:row>7</xdr:row>
      <xdr:rowOff>3175</xdr:rowOff>
    </xdr:to>
    <xdr:sp macro="" textlink="">
      <xdr:nvSpPr>
        <xdr:cNvPr id="130049" name="Check Box 1" hidden="1">
          <a:extLst>
            <a:ext uri="{63B3BB69-23CF-44E3-9099-C40C66FF867C}">
              <a14:compatExt xmlns:a14="http://schemas.microsoft.com/office/drawing/2010/main" spid="_x0000_s130049"/>
            </a:ext>
            <a:ext uri="{FF2B5EF4-FFF2-40B4-BE49-F238E27FC236}">
              <a16:creationId xmlns:a16="http://schemas.microsoft.com/office/drawing/2014/main" id="{00000000-0008-0000-0E00-00000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5</xdr:row>
      <xdr:rowOff>190500</xdr:rowOff>
    </xdr:from>
    <xdr:to>
      <xdr:col>5</xdr:col>
      <xdr:colOff>514350</xdr:colOff>
      <xdr:row>7</xdr:row>
      <xdr:rowOff>0</xdr:rowOff>
    </xdr:to>
    <xdr:sp macro="" textlink="">
      <xdr:nvSpPr>
        <xdr:cNvPr id="130050" name="Check Box 2" hidden="1">
          <a:extLst>
            <a:ext uri="{63B3BB69-23CF-44E3-9099-C40C66FF867C}">
              <a14:compatExt xmlns:a14="http://schemas.microsoft.com/office/drawing/2010/main" spid="_x0000_s130050"/>
            </a:ext>
            <a:ext uri="{FF2B5EF4-FFF2-40B4-BE49-F238E27FC236}">
              <a16:creationId xmlns:a16="http://schemas.microsoft.com/office/drawing/2014/main" id="{00000000-0008-0000-0E00-00000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xdr:row>
      <xdr:rowOff>184150</xdr:rowOff>
    </xdr:from>
    <xdr:to>
      <xdr:col>2</xdr:col>
      <xdr:colOff>590550</xdr:colOff>
      <xdr:row>10</xdr:row>
      <xdr:rowOff>3175</xdr:rowOff>
    </xdr:to>
    <xdr:sp macro="" textlink="">
      <xdr:nvSpPr>
        <xdr:cNvPr id="130051" name="Check Box 3" hidden="1">
          <a:extLst>
            <a:ext uri="{63B3BB69-23CF-44E3-9099-C40C66FF867C}">
              <a14:compatExt xmlns:a14="http://schemas.microsoft.com/office/drawing/2010/main" spid="_x0000_s130051"/>
            </a:ext>
            <a:ext uri="{FF2B5EF4-FFF2-40B4-BE49-F238E27FC236}">
              <a16:creationId xmlns:a16="http://schemas.microsoft.com/office/drawing/2014/main" id="{00000000-0008-0000-0E00-00000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xdr:row>
      <xdr:rowOff>190500</xdr:rowOff>
    </xdr:from>
    <xdr:to>
      <xdr:col>5</xdr:col>
      <xdr:colOff>514350</xdr:colOff>
      <xdr:row>10</xdr:row>
      <xdr:rowOff>0</xdr:rowOff>
    </xdr:to>
    <xdr:sp macro="" textlink="">
      <xdr:nvSpPr>
        <xdr:cNvPr id="130052" name="Check Box 4" hidden="1">
          <a:extLst>
            <a:ext uri="{63B3BB69-23CF-44E3-9099-C40C66FF867C}">
              <a14:compatExt xmlns:a14="http://schemas.microsoft.com/office/drawing/2010/main" spid="_x0000_s130052"/>
            </a:ext>
            <a:ext uri="{FF2B5EF4-FFF2-40B4-BE49-F238E27FC236}">
              <a16:creationId xmlns:a16="http://schemas.microsoft.com/office/drawing/2014/main" id="{00000000-0008-0000-0E00-00000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11</xdr:row>
      <xdr:rowOff>184150</xdr:rowOff>
    </xdr:from>
    <xdr:to>
      <xdr:col>2</xdr:col>
      <xdr:colOff>590550</xdr:colOff>
      <xdr:row>13</xdr:row>
      <xdr:rowOff>3175</xdr:rowOff>
    </xdr:to>
    <xdr:sp macro="" textlink="">
      <xdr:nvSpPr>
        <xdr:cNvPr id="130053" name="Check Box 5" hidden="1">
          <a:extLst>
            <a:ext uri="{63B3BB69-23CF-44E3-9099-C40C66FF867C}">
              <a14:compatExt xmlns:a14="http://schemas.microsoft.com/office/drawing/2010/main" spid="_x0000_s130053"/>
            </a:ext>
            <a:ext uri="{FF2B5EF4-FFF2-40B4-BE49-F238E27FC236}">
              <a16:creationId xmlns:a16="http://schemas.microsoft.com/office/drawing/2014/main" id="{00000000-0008-0000-0E00-00000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11</xdr:row>
      <xdr:rowOff>190500</xdr:rowOff>
    </xdr:from>
    <xdr:to>
      <xdr:col>5</xdr:col>
      <xdr:colOff>514350</xdr:colOff>
      <xdr:row>13</xdr:row>
      <xdr:rowOff>0</xdr:rowOff>
    </xdr:to>
    <xdr:sp macro="" textlink="">
      <xdr:nvSpPr>
        <xdr:cNvPr id="130054" name="Check Box 6" hidden="1">
          <a:extLst>
            <a:ext uri="{63B3BB69-23CF-44E3-9099-C40C66FF867C}">
              <a14:compatExt xmlns:a14="http://schemas.microsoft.com/office/drawing/2010/main" spid="_x0000_s130054"/>
            </a:ext>
            <a:ext uri="{FF2B5EF4-FFF2-40B4-BE49-F238E27FC236}">
              <a16:creationId xmlns:a16="http://schemas.microsoft.com/office/drawing/2014/main" id="{00000000-0008-0000-0E00-00000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30</xdr:row>
      <xdr:rowOff>152400</xdr:rowOff>
    </xdr:from>
    <xdr:to>
      <xdr:col>5</xdr:col>
      <xdr:colOff>228600</xdr:colOff>
      <xdr:row>31</xdr:row>
      <xdr:rowOff>171450</xdr:rowOff>
    </xdr:to>
    <xdr:sp macro="" textlink="">
      <xdr:nvSpPr>
        <xdr:cNvPr id="130055" name="Check Box 7" hidden="1">
          <a:extLst>
            <a:ext uri="{63B3BB69-23CF-44E3-9099-C40C66FF867C}">
              <a14:compatExt xmlns:a14="http://schemas.microsoft.com/office/drawing/2010/main" spid="_x0000_s130055"/>
            </a:ext>
            <a:ext uri="{FF2B5EF4-FFF2-40B4-BE49-F238E27FC236}">
              <a16:creationId xmlns:a16="http://schemas.microsoft.com/office/drawing/2014/main" id="{00000000-0008-0000-0E00-00000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31</xdr:row>
      <xdr:rowOff>152400</xdr:rowOff>
    </xdr:from>
    <xdr:to>
      <xdr:col>5</xdr:col>
      <xdr:colOff>228600</xdr:colOff>
      <xdr:row>32</xdr:row>
      <xdr:rowOff>171450</xdr:rowOff>
    </xdr:to>
    <xdr:sp macro="" textlink="">
      <xdr:nvSpPr>
        <xdr:cNvPr id="130056" name="Check Box 8" hidden="1">
          <a:extLst>
            <a:ext uri="{63B3BB69-23CF-44E3-9099-C40C66FF867C}">
              <a14:compatExt xmlns:a14="http://schemas.microsoft.com/office/drawing/2010/main" spid="_x0000_s130056"/>
            </a:ext>
            <a:ext uri="{FF2B5EF4-FFF2-40B4-BE49-F238E27FC236}">
              <a16:creationId xmlns:a16="http://schemas.microsoft.com/office/drawing/2014/main" id="{00000000-0008-0000-0E00-00000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32</xdr:row>
      <xdr:rowOff>152400</xdr:rowOff>
    </xdr:from>
    <xdr:to>
      <xdr:col>5</xdr:col>
      <xdr:colOff>228600</xdr:colOff>
      <xdr:row>33</xdr:row>
      <xdr:rowOff>171450</xdr:rowOff>
    </xdr:to>
    <xdr:sp macro="" textlink="">
      <xdr:nvSpPr>
        <xdr:cNvPr id="130057" name="Check Box 9" hidden="1">
          <a:extLst>
            <a:ext uri="{63B3BB69-23CF-44E3-9099-C40C66FF867C}">
              <a14:compatExt xmlns:a14="http://schemas.microsoft.com/office/drawing/2010/main" spid="_x0000_s130057"/>
            </a:ext>
            <a:ext uri="{FF2B5EF4-FFF2-40B4-BE49-F238E27FC236}">
              <a16:creationId xmlns:a16="http://schemas.microsoft.com/office/drawing/2014/main" id="{00000000-0008-0000-0E00-00000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33</xdr:row>
      <xdr:rowOff>152400</xdr:rowOff>
    </xdr:from>
    <xdr:to>
      <xdr:col>5</xdr:col>
      <xdr:colOff>228600</xdr:colOff>
      <xdr:row>34</xdr:row>
      <xdr:rowOff>171450</xdr:rowOff>
    </xdr:to>
    <xdr:sp macro="" textlink="">
      <xdr:nvSpPr>
        <xdr:cNvPr id="130058" name="Check Box 10" hidden="1">
          <a:extLst>
            <a:ext uri="{63B3BB69-23CF-44E3-9099-C40C66FF867C}">
              <a14:compatExt xmlns:a14="http://schemas.microsoft.com/office/drawing/2010/main" spid="_x0000_s130058"/>
            </a:ext>
            <a:ext uri="{FF2B5EF4-FFF2-40B4-BE49-F238E27FC236}">
              <a16:creationId xmlns:a16="http://schemas.microsoft.com/office/drawing/2014/main" id="{00000000-0008-0000-0E00-00000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34</xdr:row>
      <xdr:rowOff>152400</xdr:rowOff>
    </xdr:from>
    <xdr:to>
      <xdr:col>5</xdr:col>
      <xdr:colOff>228600</xdr:colOff>
      <xdr:row>35</xdr:row>
      <xdr:rowOff>171450</xdr:rowOff>
    </xdr:to>
    <xdr:sp macro="" textlink="">
      <xdr:nvSpPr>
        <xdr:cNvPr id="130059" name="Check Box 11" hidden="1">
          <a:extLst>
            <a:ext uri="{63B3BB69-23CF-44E3-9099-C40C66FF867C}">
              <a14:compatExt xmlns:a14="http://schemas.microsoft.com/office/drawing/2010/main" spid="_x0000_s130059"/>
            </a:ext>
            <a:ext uri="{FF2B5EF4-FFF2-40B4-BE49-F238E27FC236}">
              <a16:creationId xmlns:a16="http://schemas.microsoft.com/office/drawing/2014/main" id="{00000000-0008-0000-0E00-00000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35</xdr:row>
      <xdr:rowOff>152400</xdr:rowOff>
    </xdr:from>
    <xdr:to>
      <xdr:col>5</xdr:col>
      <xdr:colOff>228600</xdr:colOff>
      <xdr:row>36</xdr:row>
      <xdr:rowOff>171450</xdr:rowOff>
    </xdr:to>
    <xdr:sp macro="" textlink="">
      <xdr:nvSpPr>
        <xdr:cNvPr id="130060" name="Check Box 12" hidden="1">
          <a:extLst>
            <a:ext uri="{63B3BB69-23CF-44E3-9099-C40C66FF867C}">
              <a14:compatExt xmlns:a14="http://schemas.microsoft.com/office/drawing/2010/main" spid="_x0000_s130060"/>
            </a:ext>
            <a:ext uri="{FF2B5EF4-FFF2-40B4-BE49-F238E27FC236}">
              <a16:creationId xmlns:a16="http://schemas.microsoft.com/office/drawing/2014/main" id="{00000000-0008-0000-0E00-00000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36</xdr:row>
      <xdr:rowOff>152400</xdr:rowOff>
    </xdr:from>
    <xdr:to>
      <xdr:col>5</xdr:col>
      <xdr:colOff>228600</xdr:colOff>
      <xdr:row>37</xdr:row>
      <xdr:rowOff>171450</xdr:rowOff>
    </xdr:to>
    <xdr:sp macro="" textlink="">
      <xdr:nvSpPr>
        <xdr:cNvPr id="130061" name="Check Box 13" hidden="1">
          <a:extLst>
            <a:ext uri="{63B3BB69-23CF-44E3-9099-C40C66FF867C}">
              <a14:compatExt xmlns:a14="http://schemas.microsoft.com/office/drawing/2010/main" spid="_x0000_s130061"/>
            </a:ext>
            <a:ext uri="{FF2B5EF4-FFF2-40B4-BE49-F238E27FC236}">
              <a16:creationId xmlns:a16="http://schemas.microsoft.com/office/drawing/2014/main" id="{00000000-0008-0000-0E00-00000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37</xdr:row>
      <xdr:rowOff>152400</xdr:rowOff>
    </xdr:from>
    <xdr:to>
      <xdr:col>5</xdr:col>
      <xdr:colOff>228600</xdr:colOff>
      <xdr:row>38</xdr:row>
      <xdr:rowOff>171450</xdr:rowOff>
    </xdr:to>
    <xdr:sp macro="" textlink="">
      <xdr:nvSpPr>
        <xdr:cNvPr id="130062" name="Check Box 14" hidden="1">
          <a:extLst>
            <a:ext uri="{63B3BB69-23CF-44E3-9099-C40C66FF867C}">
              <a14:compatExt xmlns:a14="http://schemas.microsoft.com/office/drawing/2010/main" spid="_x0000_s130062"/>
            </a:ext>
            <a:ext uri="{FF2B5EF4-FFF2-40B4-BE49-F238E27FC236}">
              <a16:creationId xmlns:a16="http://schemas.microsoft.com/office/drawing/2014/main" id="{00000000-0008-0000-0E00-00000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38</xdr:row>
      <xdr:rowOff>152400</xdr:rowOff>
    </xdr:from>
    <xdr:to>
      <xdr:col>5</xdr:col>
      <xdr:colOff>228600</xdr:colOff>
      <xdr:row>39</xdr:row>
      <xdr:rowOff>171450</xdr:rowOff>
    </xdr:to>
    <xdr:sp macro="" textlink="">
      <xdr:nvSpPr>
        <xdr:cNvPr id="130063" name="Check Box 15" hidden="1">
          <a:extLst>
            <a:ext uri="{63B3BB69-23CF-44E3-9099-C40C66FF867C}">
              <a14:compatExt xmlns:a14="http://schemas.microsoft.com/office/drawing/2010/main" spid="_x0000_s130063"/>
            </a:ext>
            <a:ext uri="{FF2B5EF4-FFF2-40B4-BE49-F238E27FC236}">
              <a16:creationId xmlns:a16="http://schemas.microsoft.com/office/drawing/2014/main" id="{00000000-0008-0000-0E00-00000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45</xdr:row>
      <xdr:rowOff>184150</xdr:rowOff>
    </xdr:from>
    <xdr:to>
      <xdr:col>2</xdr:col>
      <xdr:colOff>590550</xdr:colOff>
      <xdr:row>47</xdr:row>
      <xdr:rowOff>3175</xdr:rowOff>
    </xdr:to>
    <xdr:sp macro="" textlink="">
      <xdr:nvSpPr>
        <xdr:cNvPr id="130066" name="Check Box 18" hidden="1">
          <a:extLst>
            <a:ext uri="{63B3BB69-23CF-44E3-9099-C40C66FF867C}">
              <a14:compatExt xmlns:a14="http://schemas.microsoft.com/office/drawing/2010/main" spid="_x0000_s130066"/>
            </a:ext>
            <a:ext uri="{FF2B5EF4-FFF2-40B4-BE49-F238E27FC236}">
              <a16:creationId xmlns:a16="http://schemas.microsoft.com/office/drawing/2014/main" id="{00000000-0008-0000-0E00-00001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45</xdr:row>
      <xdr:rowOff>190500</xdr:rowOff>
    </xdr:from>
    <xdr:to>
      <xdr:col>5</xdr:col>
      <xdr:colOff>514350</xdr:colOff>
      <xdr:row>47</xdr:row>
      <xdr:rowOff>0</xdr:rowOff>
    </xdr:to>
    <xdr:sp macro="" textlink="">
      <xdr:nvSpPr>
        <xdr:cNvPr id="130067" name="Check Box 19" hidden="1">
          <a:extLst>
            <a:ext uri="{63B3BB69-23CF-44E3-9099-C40C66FF867C}">
              <a14:compatExt xmlns:a14="http://schemas.microsoft.com/office/drawing/2010/main" spid="_x0000_s130067"/>
            </a:ext>
            <a:ext uri="{FF2B5EF4-FFF2-40B4-BE49-F238E27FC236}">
              <a16:creationId xmlns:a16="http://schemas.microsoft.com/office/drawing/2014/main" id="{00000000-0008-0000-0E00-00001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48</xdr:row>
      <xdr:rowOff>184150</xdr:rowOff>
    </xdr:from>
    <xdr:to>
      <xdr:col>2</xdr:col>
      <xdr:colOff>590550</xdr:colOff>
      <xdr:row>50</xdr:row>
      <xdr:rowOff>3175</xdr:rowOff>
    </xdr:to>
    <xdr:sp macro="" textlink="">
      <xdr:nvSpPr>
        <xdr:cNvPr id="130068" name="Check Box 20" hidden="1">
          <a:extLst>
            <a:ext uri="{63B3BB69-23CF-44E3-9099-C40C66FF867C}">
              <a14:compatExt xmlns:a14="http://schemas.microsoft.com/office/drawing/2010/main" spid="_x0000_s130068"/>
            </a:ext>
            <a:ext uri="{FF2B5EF4-FFF2-40B4-BE49-F238E27FC236}">
              <a16:creationId xmlns:a16="http://schemas.microsoft.com/office/drawing/2014/main" id="{00000000-0008-0000-0E00-00001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48</xdr:row>
      <xdr:rowOff>190500</xdr:rowOff>
    </xdr:from>
    <xdr:to>
      <xdr:col>5</xdr:col>
      <xdr:colOff>514350</xdr:colOff>
      <xdr:row>50</xdr:row>
      <xdr:rowOff>0</xdr:rowOff>
    </xdr:to>
    <xdr:sp macro="" textlink="">
      <xdr:nvSpPr>
        <xdr:cNvPr id="130069" name="Check Box 21" hidden="1">
          <a:extLst>
            <a:ext uri="{63B3BB69-23CF-44E3-9099-C40C66FF867C}">
              <a14:compatExt xmlns:a14="http://schemas.microsoft.com/office/drawing/2010/main" spid="_x0000_s130069"/>
            </a:ext>
            <a:ext uri="{FF2B5EF4-FFF2-40B4-BE49-F238E27FC236}">
              <a16:creationId xmlns:a16="http://schemas.microsoft.com/office/drawing/2014/main" id="{00000000-0008-0000-0E00-00001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51</xdr:row>
      <xdr:rowOff>184150</xdr:rowOff>
    </xdr:from>
    <xdr:to>
      <xdr:col>2</xdr:col>
      <xdr:colOff>590550</xdr:colOff>
      <xdr:row>53</xdr:row>
      <xdr:rowOff>3175</xdr:rowOff>
    </xdr:to>
    <xdr:sp macro="" textlink="">
      <xdr:nvSpPr>
        <xdr:cNvPr id="130070" name="Check Box 22" hidden="1">
          <a:extLst>
            <a:ext uri="{63B3BB69-23CF-44E3-9099-C40C66FF867C}">
              <a14:compatExt xmlns:a14="http://schemas.microsoft.com/office/drawing/2010/main" spid="_x0000_s130070"/>
            </a:ext>
            <a:ext uri="{FF2B5EF4-FFF2-40B4-BE49-F238E27FC236}">
              <a16:creationId xmlns:a16="http://schemas.microsoft.com/office/drawing/2014/main" id="{00000000-0008-0000-0E00-00001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51</xdr:row>
      <xdr:rowOff>190500</xdr:rowOff>
    </xdr:from>
    <xdr:to>
      <xdr:col>5</xdr:col>
      <xdr:colOff>514350</xdr:colOff>
      <xdr:row>53</xdr:row>
      <xdr:rowOff>0</xdr:rowOff>
    </xdr:to>
    <xdr:sp macro="" textlink="">
      <xdr:nvSpPr>
        <xdr:cNvPr id="130071" name="Check Box 23" hidden="1">
          <a:extLst>
            <a:ext uri="{63B3BB69-23CF-44E3-9099-C40C66FF867C}">
              <a14:compatExt xmlns:a14="http://schemas.microsoft.com/office/drawing/2010/main" spid="_x0000_s130071"/>
            </a:ext>
            <a:ext uri="{FF2B5EF4-FFF2-40B4-BE49-F238E27FC236}">
              <a16:creationId xmlns:a16="http://schemas.microsoft.com/office/drawing/2014/main" id="{00000000-0008-0000-0E00-00001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70</xdr:row>
      <xdr:rowOff>152400</xdr:rowOff>
    </xdr:from>
    <xdr:to>
      <xdr:col>5</xdr:col>
      <xdr:colOff>228600</xdr:colOff>
      <xdr:row>71</xdr:row>
      <xdr:rowOff>171450</xdr:rowOff>
    </xdr:to>
    <xdr:sp macro="" textlink="">
      <xdr:nvSpPr>
        <xdr:cNvPr id="130072" name="Check Box 24" hidden="1">
          <a:extLst>
            <a:ext uri="{63B3BB69-23CF-44E3-9099-C40C66FF867C}">
              <a14:compatExt xmlns:a14="http://schemas.microsoft.com/office/drawing/2010/main" spid="_x0000_s130072"/>
            </a:ext>
            <a:ext uri="{FF2B5EF4-FFF2-40B4-BE49-F238E27FC236}">
              <a16:creationId xmlns:a16="http://schemas.microsoft.com/office/drawing/2014/main" id="{00000000-0008-0000-0E00-00001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71</xdr:row>
      <xdr:rowOff>152400</xdr:rowOff>
    </xdr:from>
    <xdr:to>
      <xdr:col>5</xdr:col>
      <xdr:colOff>228600</xdr:colOff>
      <xdr:row>72</xdr:row>
      <xdr:rowOff>171450</xdr:rowOff>
    </xdr:to>
    <xdr:sp macro="" textlink="">
      <xdr:nvSpPr>
        <xdr:cNvPr id="130073" name="Check Box 25" hidden="1">
          <a:extLst>
            <a:ext uri="{63B3BB69-23CF-44E3-9099-C40C66FF867C}">
              <a14:compatExt xmlns:a14="http://schemas.microsoft.com/office/drawing/2010/main" spid="_x0000_s130073"/>
            </a:ext>
            <a:ext uri="{FF2B5EF4-FFF2-40B4-BE49-F238E27FC236}">
              <a16:creationId xmlns:a16="http://schemas.microsoft.com/office/drawing/2014/main" id="{00000000-0008-0000-0E00-00001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72</xdr:row>
      <xdr:rowOff>152400</xdr:rowOff>
    </xdr:from>
    <xdr:to>
      <xdr:col>5</xdr:col>
      <xdr:colOff>228600</xdr:colOff>
      <xdr:row>73</xdr:row>
      <xdr:rowOff>171450</xdr:rowOff>
    </xdr:to>
    <xdr:sp macro="" textlink="">
      <xdr:nvSpPr>
        <xdr:cNvPr id="130074" name="Check Box 26" hidden="1">
          <a:extLst>
            <a:ext uri="{63B3BB69-23CF-44E3-9099-C40C66FF867C}">
              <a14:compatExt xmlns:a14="http://schemas.microsoft.com/office/drawing/2010/main" spid="_x0000_s130074"/>
            </a:ext>
            <a:ext uri="{FF2B5EF4-FFF2-40B4-BE49-F238E27FC236}">
              <a16:creationId xmlns:a16="http://schemas.microsoft.com/office/drawing/2014/main" id="{00000000-0008-0000-0E00-00001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73</xdr:row>
      <xdr:rowOff>152400</xdr:rowOff>
    </xdr:from>
    <xdr:to>
      <xdr:col>5</xdr:col>
      <xdr:colOff>228600</xdr:colOff>
      <xdr:row>74</xdr:row>
      <xdr:rowOff>171450</xdr:rowOff>
    </xdr:to>
    <xdr:sp macro="" textlink="">
      <xdr:nvSpPr>
        <xdr:cNvPr id="130075" name="Check Box 27" hidden="1">
          <a:extLst>
            <a:ext uri="{63B3BB69-23CF-44E3-9099-C40C66FF867C}">
              <a14:compatExt xmlns:a14="http://schemas.microsoft.com/office/drawing/2010/main" spid="_x0000_s130075"/>
            </a:ext>
            <a:ext uri="{FF2B5EF4-FFF2-40B4-BE49-F238E27FC236}">
              <a16:creationId xmlns:a16="http://schemas.microsoft.com/office/drawing/2014/main" id="{00000000-0008-0000-0E00-00001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74</xdr:row>
      <xdr:rowOff>152400</xdr:rowOff>
    </xdr:from>
    <xdr:to>
      <xdr:col>5</xdr:col>
      <xdr:colOff>228600</xdr:colOff>
      <xdr:row>75</xdr:row>
      <xdr:rowOff>171450</xdr:rowOff>
    </xdr:to>
    <xdr:sp macro="" textlink="">
      <xdr:nvSpPr>
        <xdr:cNvPr id="130076" name="Check Box 28" hidden="1">
          <a:extLst>
            <a:ext uri="{63B3BB69-23CF-44E3-9099-C40C66FF867C}">
              <a14:compatExt xmlns:a14="http://schemas.microsoft.com/office/drawing/2010/main" spid="_x0000_s130076"/>
            </a:ext>
            <a:ext uri="{FF2B5EF4-FFF2-40B4-BE49-F238E27FC236}">
              <a16:creationId xmlns:a16="http://schemas.microsoft.com/office/drawing/2014/main" id="{00000000-0008-0000-0E00-00001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75</xdr:row>
      <xdr:rowOff>152400</xdr:rowOff>
    </xdr:from>
    <xdr:to>
      <xdr:col>5</xdr:col>
      <xdr:colOff>228600</xdr:colOff>
      <xdr:row>76</xdr:row>
      <xdr:rowOff>171450</xdr:rowOff>
    </xdr:to>
    <xdr:sp macro="" textlink="">
      <xdr:nvSpPr>
        <xdr:cNvPr id="130077" name="Check Box 29" hidden="1">
          <a:extLst>
            <a:ext uri="{63B3BB69-23CF-44E3-9099-C40C66FF867C}">
              <a14:compatExt xmlns:a14="http://schemas.microsoft.com/office/drawing/2010/main" spid="_x0000_s130077"/>
            </a:ext>
            <a:ext uri="{FF2B5EF4-FFF2-40B4-BE49-F238E27FC236}">
              <a16:creationId xmlns:a16="http://schemas.microsoft.com/office/drawing/2014/main" id="{00000000-0008-0000-0E00-00001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76</xdr:row>
      <xdr:rowOff>152400</xdr:rowOff>
    </xdr:from>
    <xdr:to>
      <xdr:col>5</xdr:col>
      <xdr:colOff>228600</xdr:colOff>
      <xdr:row>77</xdr:row>
      <xdr:rowOff>171450</xdr:rowOff>
    </xdr:to>
    <xdr:sp macro="" textlink="">
      <xdr:nvSpPr>
        <xdr:cNvPr id="130078" name="Check Box 30" hidden="1">
          <a:extLst>
            <a:ext uri="{63B3BB69-23CF-44E3-9099-C40C66FF867C}">
              <a14:compatExt xmlns:a14="http://schemas.microsoft.com/office/drawing/2010/main" spid="_x0000_s130078"/>
            </a:ext>
            <a:ext uri="{FF2B5EF4-FFF2-40B4-BE49-F238E27FC236}">
              <a16:creationId xmlns:a16="http://schemas.microsoft.com/office/drawing/2014/main" id="{00000000-0008-0000-0E00-00001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77</xdr:row>
      <xdr:rowOff>152400</xdr:rowOff>
    </xdr:from>
    <xdr:to>
      <xdr:col>5</xdr:col>
      <xdr:colOff>228600</xdr:colOff>
      <xdr:row>78</xdr:row>
      <xdr:rowOff>171450</xdr:rowOff>
    </xdr:to>
    <xdr:sp macro="" textlink="">
      <xdr:nvSpPr>
        <xdr:cNvPr id="130079" name="Check Box 31" hidden="1">
          <a:extLst>
            <a:ext uri="{63B3BB69-23CF-44E3-9099-C40C66FF867C}">
              <a14:compatExt xmlns:a14="http://schemas.microsoft.com/office/drawing/2010/main" spid="_x0000_s130079"/>
            </a:ext>
            <a:ext uri="{FF2B5EF4-FFF2-40B4-BE49-F238E27FC236}">
              <a16:creationId xmlns:a16="http://schemas.microsoft.com/office/drawing/2014/main" id="{00000000-0008-0000-0E00-00001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78</xdr:row>
      <xdr:rowOff>152400</xdr:rowOff>
    </xdr:from>
    <xdr:to>
      <xdr:col>5</xdr:col>
      <xdr:colOff>228600</xdr:colOff>
      <xdr:row>79</xdr:row>
      <xdr:rowOff>171450</xdr:rowOff>
    </xdr:to>
    <xdr:sp macro="" textlink="">
      <xdr:nvSpPr>
        <xdr:cNvPr id="130080" name="Check Box 32" hidden="1">
          <a:extLst>
            <a:ext uri="{63B3BB69-23CF-44E3-9099-C40C66FF867C}">
              <a14:compatExt xmlns:a14="http://schemas.microsoft.com/office/drawing/2010/main" spid="_x0000_s130080"/>
            </a:ext>
            <a:ext uri="{FF2B5EF4-FFF2-40B4-BE49-F238E27FC236}">
              <a16:creationId xmlns:a16="http://schemas.microsoft.com/office/drawing/2014/main" id="{00000000-0008-0000-0E00-00002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85</xdr:row>
      <xdr:rowOff>184150</xdr:rowOff>
    </xdr:from>
    <xdr:to>
      <xdr:col>2</xdr:col>
      <xdr:colOff>590550</xdr:colOff>
      <xdr:row>87</xdr:row>
      <xdr:rowOff>3175</xdr:rowOff>
    </xdr:to>
    <xdr:sp macro="" textlink="">
      <xdr:nvSpPr>
        <xdr:cNvPr id="130083" name="Check Box 35" hidden="1">
          <a:extLst>
            <a:ext uri="{63B3BB69-23CF-44E3-9099-C40C66FF867C}">
              <a14:compatExt xmlns:a14="http://schemas.microsoft.com/office/drawing/2010/main" spid="_x0000_s130083"/>
            </a:ext>
            <a:ext uri="{FF2B5EF4-FFF2-40B4-BE49-F238E27FC236}">
              <a16:creationId xmlns:a16="http://schemas.microsoft.com/office/drawing/2014/main" id="{00000000-0008-0000-0E00-00002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85</xdr:row>
      <xdr:rowOff>190500</xdr:rowOff>
    </xdr:from>
    <xdr:to>
      <xdr:col>5</xdr:col>
      <xdr:colOff>514350</xdr:colOff>
      <xdr:row>87</xdr:row>
      <xdr:rowOff>0</xdr:rowOff>
    </xdr:to>
    <xdr:sp macro="" textlink="">
      <xdr:nvSpPr>
        <xdr:cNvPr id="130084" name="Check Box 36" hidden="1">
          <a:extLst>
            <a:ext uri="{63B3BB69-23CF-44E3-9099-C40C66FF867C}">
              <a14:compatExt xmlns:a14="http://schemas.microsoft.com/office/drawing/2010/main" spid="_x0000_s130084"/>
            </a:ext>
            <a:ext uri="{FF2B5EF4-FFF2-40B4-BE49-F238E27FC236}">
              <a16:creationId xmlns:a16="http://schemas.microsoft.com/office/drawing/2014/main" id="{00000000-0008-0000-0E00-00002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88</xdr:row>
      <xdr:rowOff>184150</xdr:rowOff>
    </xdr:from>
    <xdr:to>
      <xdr:col>2</xdr:col>
      <xdr:colOff>590550</xdr:colOff>
      <xdr:row>90</xdr:row>
      <xdr:rowOff>3175</xdr:rowOff>
    </xdr:to>
    <xdr:sp macro="" textlink="">
      <xdr:nvSpPr>
        <xdr:cNvPr id="130085" name="Check Box 37" hidden="1">
          <a:extLst>
            <a:ext uri="{63B3BB69-23CF-44E3-9099-C40C66FF867C}">
              <a14:compatExt xmlns:a14="http://schemas.microsoft.com/office/drawing/2010/main" spid="_x0000_s130085"/>
            </a:ext>
            <a:ext uri="{FF2B5EF4-FFF2-40B4-BE49-F238E27FC236}">
              <a16:creationId xmlns:a16="http://schemas.microsoft.com/office/drawing/2014/main" id="{00000000-0008-0000-0E00-00002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88</xdr:row>
      <xdr:rowOff>190500</xdr:rowOff>
    </xdr:from>
    <xdr:to>
      <xdr:col>5</xdr:col>
      <xdr:colOff>514350</xdr:colOff>
      <xdr:row>90</xdr:row>
      <xdr:rowOff>0</xdr:rowOff>
    </xdr:to>
    <xdr:sp macro="" textlink="">
      <xdr:nvSpPr>
        <xdr:cNvPr id="130086" name="Check Box 38" hidden="1">
          <a:extLst>
            <a:ext uri="{63B3BB69-23CF-44E3-9099-C40C66FF867C}">
              <a14:compatExt xmlns:a14="http://schemas.microsoft.com/office/drawing/2010/main" spid="_x0000_s130086"/>
            </a:ext>
            <a:ext uri="{FF2B5EF4-FFF2-40B4-BE49-F238E27FC236}">
              <a16:creationId xmlns:a16="http://schemas.microsoft.com/office/drawing/2014/main" id="{00000000-0008-0000-0E00-00002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91</xdr:row>
      <xdr:rowOff>184150</xdr:rowOff>
    </xdr:from>
    <xdr:to>
      <xdr:col>2</xdr:col>
      <xdr:colOff>590550</xdr:colOff>
      <xdr:row>93</xdr:row>
      <xdr:rowOff>3175</xdr:rowOff>
    </xdr:to>
    <xdr:sp macro="" textlink="">
      <xdr:nvSpPr>
        <xdr:cNvPr id="130087" name="Check Box 39" hidden="1">
          <a:extLst>
            <a:ext uri="{63B3BB69-23CF-44E3-9099-C40C66FF867C}">
              <a14:compatExt xmlns:a14="http://schemas.microsoft.com/office/drawing/2010/main" spid="_x0000_s130087"/>
            </a:ext>
            <a:ext uri="{FF2B5EF4-FFF2-40B4-BE49-F238E27FC236}">
              <a16:creationId xmlns:a16="http://schemas.microsoft.com/office/drawing/2014/main" id="{00000000-0008-0000-0E00-00002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91</xdr:row>
      <xdr:rowOff>190500</xdr:rowOff>
    </xdr:from>
    <xdr:to>
      <xdr:col>5</xdr:col>
      <xdr:colOff>514350</xdr:colOff>
      <xdr:row>93</xdr:row>
      <xdr:rowOff>0</xdr:rowOff>
    </xdr:to>
    <xdr:sp macro="" textlink="">
      <xdr:nvSpPr>
        <xdr:cNvPr id="130088" name="Check Box 40" hidden="1">
          <a:extLst>
            <a:ext uri="{63B3BB69-23CF-44E3-9099-C40C66FF867C}">
              <a14:compatExt xmlns:a14="http://schemas.microsoft.com/office/drawing/2010/main" spid="_x0000_s130088"/>
            </a:ext>
            <a:ext uri="{FF2B5EF4-FFF2-40B4-BE49-F238E27FC236}">
              <a16:creationId xmlns:a16="http://schemas.microsoft.com/office/drawing/2014/main" id="{00000000-0008-0000-0E00-00002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089" name="Check Box 41" hidden="1">
          <a:extLst>
            <a:ext uri="{63B3BB69-23CF-44E3-9099-C40C66FF867C}">
              <a14:compatExt xmlns:a14="http://schemas.microsoft.com/office/drawing/2010/main" spid="_x0000_s130089"/>
            </a:ext>
            <a:ext uri="{FF2B5EF4-FFF2-40B4-BE49-F238E27FC236}">
              <a16:creationId xmlns:a16="http://schemas.microsoft.com/office/drawing/2014/main" id="{00000000-0008-0000-0E00-00002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090" name="Check Box 42" hidden="1">
          <a:extLst>
            <a:ext uri="{63B3BB69-23CF-44E3-9099-C40C66FF867C}">
              <a14:compatExt xmlns:a14="http://schemas.microsoft.com/office/drawing/2010/main" spid="_x0000_s130090"/>
            </a:ext>
            <a:ext uri="{FF2B5EF4-FFF2-40B4-BE49-F238E27FC236}">
              <a16:creationId xmlns:a16="http://schemas.microsoft.com/office/drawing/2014/main" id="{00000000-0008-0000-0E00-00002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091" name="Check Box 43" hidden="1">
          <a:extLst>
            <a:ext uri="{63B3BB69-23CF-44E3-9099-C40C66FF867C}">
              <a14:compatExt xmlns:a14="http://schemas.microsoft.com/office/drawing/2010/main" spid="_x0000_s130091"/>
            </a:ext>
            <a:ext uri="{FF2B5EF4-FFF2-40B4-BE49-F238E27FC236}">
              <a16:creationId xmlns:a16="http://schemas.microsoft.com/office/drawing/2014/main" id="{00000000-0008-0000-0E00-00002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092" name="Check Box 44" hidden="1">
          <a:extLst>
            <a:ext uri="{63B3BB69-23CF-44E3-9099-C40C66FF867C}">
              <a14:compatExt xmlns:a14="http://schemas.microsoft.com/office/drawing/2010/main" spid="_x0000_s130092"/>
            </a:ext>
            <a:ext uri="{FF2B5EF4-FFF2-40B4-BE49-F238E27FC236}">
              <a16:creationId xmlns:a16="http://schemas.microsoft.com/office/drawing/2014/main" id="{00000000-0008-0000-0E00-00002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093" name="Check Box 45" hidden="1">
          <a:extLst>
            <a:ext uri="{63B3BB69-23CF-44E3-9099-C40C66FF867C}">
              <a14:compatExt xmlns:a14="http://schemas.microsoft.com/office/drawing/2010/main" spid="_x0000_s130093"/>
            </a:ext>
            <a:ext uri="{FF2B5EF4-FFF2-40B4-BE49-F238E27FC236}">
              <a16:creationId xmlns:a16="http://schemas.microsoft.com/office/drawing/2014/main" id="{00000000-0008-0000-0E00-00002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094" name="Check Box 46" hidden="1">
          <a:extLst>
            <a:ext uri="{63B3BB69-23CF-44E3-9099-C40C66FF867C}">
              <a14:compatExt xmlns:a14="http://schemas.microsoft.com/office/drawing/2010/main" spid="_x0000_s130094"/>
            </a:ext>
            <a:ext uri="{FF2B5EF4-FFF2-40B4-BE49-F238E27FC236}">
              <a16:creationId xmlns:a16="http://schemas.microsoft.com/office/drawing/2014/main" id="{00000000-0008-0000-0E00-00002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095" name="Check Box 47" hidden="1">
          <a:extLst>
            <a:ext uri="{63B3BB69-23CF-44E3-9099-C40C66FF867C}">
              <a14:compatExt xmlns:a14="http://schemas.microsoft.com/office/drawing/2010/main" spid="_x0000_s130095"/>
            </a:ext>
            <a:ext uri="{FF2B5EF4-FFF2-40B4-BE49-F238E27FC236}">
              <a16:creationId xmlns:a16="http://schemas.microsoft.com/office/drawing/2014/main" id="{00000000-0008-0000-0E00-00002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096" name="Check Box 48" hidden="1">
          <a:extLst>
            <a:ext uri="{63B3BB69-23CF-44E3-9099-C40C66FF867C}">
              <a14:compatExt xmlns:a14="http://schemas.microsoft.com/office/drawing/2010/main" spid="_x0000_s130096"/>
            </a:ext>
            <a:ext uri="{FF2B5EF4-FFF2-40B4-BE49-F238E27FC236}">
              <a16:creationId xmlns:a16="http://schemas.microsoft.com/office/drawing/2014/main" id="{00000000-0008-0000-0E00-00003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097" name="Check Box 49" hidden="1">
          <a:extLst>
            <a:ext uri="{63B3BB69-23CF-44E3-9099-C40C66FF867C}">
              <a14:compatExt xmlns:a14="http://schemas.microsoft.com/office/drawing/2010/main" spid="_x0000_s130097"/>
            </a:ext>
            <a:ext uri="{FF2B5EF4-FFF2-40B4-BE49-F238E27FC236}">
              <a16:creationId xmlns:a16="http://schemas.microsoft.com/office/drawing/2014/main" id="{00000000-0008-0000-0E00-00003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125</xdr:row>
      <xdr:rowOff>184150</xdr:rowOff>
    </xdr:from>
    <xdr:to>
      <xdr:col>2</xdr:col>
      <xdr:colOff>590550</xdr:colOff>
      <xdr:row>127</xdr:row>
      <xdr:rowOff>3175</xdr:rowOff>
    </xdr:to>
    <xdr:sp macro="" textlink="">
      <xdr:nvSpPr>
        <xdr:cNvPr id="130100" name="Check Box 52" hidden="1">
          <a:extLst>
            <a:ext uri="{63B3BB69-23CF-44E3-9099-C40C66FF867C}">
              <a14:compatExt xmlns:a14="http://schemas.microsoft.com/office/drawing/2010/main" spid="_x0000_s130100"/>
            </a:ext>
            <a:ext uri="{FF2B5EF4-FFF2-40B4-BE49-F238E27FC236}">
              <a16:creationId xmlns:a16="http://schemas.microsoft.com/office/drawing/2014/main" id="{00000000-0008-0000-0E00-00003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125</xdr:row>
      <xdr:rowOff>190500</xdr:rowOff>
    </xdr:from>
    <xdr:to>
      <xdr:col>5</xdr:col>
      <xdr:colOff>514350</xdr:colOff>
      <xdr:row>127</xdr:row>
      <xdr:rowOff>0</xdr:rowOff>
    </xdr:to>
    <xdr:sp macro="" textlink="">
      <xdr:nvSpPr>
        <xdr:cNvPr id="130101" name="Check Box 53" hidden="1">
          <a:extLst>
            <a:ext uri="{63B3BB69-23CF-44E3-9099-C40C66FF867C}">
              <a14:compatExt xmlns:a14="http://schemas.microsoft.com/office/drawing/2010/main" spid="_x0000_s130101"/>
            </a:ext>
            <a:ext uri="{FF2B5EF4-FFF2-40B4-BE49-F238E27FC236}">
              <a16:creationId xmlns:a16="http://schemas.microsoft.com/office/drawing/2014/main" id="{00000000-0008-0000-0E00-00003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128</xdr:row>
      <xdr:rowOff>184150</xdr:rowOff>
    </xdr:from>
    <xdr:to>
      <xdr:col>2</xdr:col>
      <xdr:colOff>590550</xdr:colOff>
      <xdr:row>130</xdr:row>
      <xdr:rowOff>3175</xdr:rowOff>
    </xdr:to>
    <xdr:sp macro="" textlink="">
      <xdr:nvSpPr>
        <xdr:cNvPr id="130102" name="Check Box 54" hidden="1">
          <a:extLst>
            <a:ext uri="{63B3BB69-23CF-44E3-9099-C40C66FF867C}">
              <a14:compatExt xmlns:a14="http://schemas.microsoft.com/office/drawing/2010/main" spid="_x0000_s130102"/>
            </a:ext>
            <a:ext uri="{FF2B5EF4-FFF2-40B4-BE49-F238E27FC236}">
              <a16:creationId xmlns:a16="http://schemas.microsoft.com/office/drawing/2014/main" id="{00000000-0008-0000-0E00-00003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128</xdr:row>
      <xdr:rowOff>190500</xdr:rowOff>
    </xdr:from>
    <xdr:to>
      <xdr:col>5</xdr:col>
      <xdr:colOff>514350</xdr:colOff>
      <xdr:row>130</xdr:row>
      <xdr:rowOff>0</xdr:rowOff>
    </xdr:to>
    <xdr:sp macro="" textlink="">
      <xdr:nvSpPr>
        <xdr:cNvPr id="130103" name="Check Box 55" hidden="1">
          <a:extLst>
            <a:ext uri="{63B3BB69-23CF-44E3-9099-C40C66FF867C}">
              <a14:compatExt xmlns:a14="http://schemas.microsoft.com/office/drawing/2010/main" spid="_x0000_s130103"/>
            </a:ext>
            <a:ext uri="{FF2B5EF4-FFF2-40B4-BE49-F238E27FC236}">
              <a16:creationId xmlns:a16="http://schemas.microsoft.com/office/drawing/2014/main" id="{00000000-0008-0000-0E00-00003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131</xdr:row>
      <xdr:rowOff>184150</xdr:rowOff>
    </xdr:from>
    <xdr:to>
      <xdr:col>2</xdr:col>
      <xdr:colOff>590550</xdr:colOff>
      <xdr:row>133</xdr:row>
      <xdr:rowOff>3175</xdr:rowOff>
    </xdr:to>
    <xdr:sp macro="" textlink="">
      <xdr:nvSpPr>
        <xdr:cNvPr id="130104" name="Check Box 56" hidden="1">
          <a:extLst>
            <a:ext uri="{63B3BB69-23CF-44E3-9099-C40C66FF867C}">
              <a14:compatExt xmlns:a14="http://schemas.microsoft.com/office/drawing/2010/main" spid="_x0000_s130104"/>
            </a:ext>
            <a:ext uri="{FF2B5EF4-FFF2-40B4-BE49-F238E27FC236}">
              <a16:creationId xmlns:a16="http://schemas.microsoft.com/office/drawing/2014/main" id="{00000000-0008-0000-0E00-00003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131</xdr:row>
      <xdr:rowOff>190500</xdr:rowOff>
    </xdr:from>
    <xdr:to>
      <xdr:col>5</xdr:col>
      <xdr:colOff>514350</xdr:colOff>
      <xdr:row>133</xdr:row>
      <xdr:rowOff>0</xdr:rowOff>
    </xdr:to>
    <xdr:sp macro="" textlink="">
      <xdr:nvSpPr>
        <xdr:cNvPr id="130105" name="Check Box 57" hidden="1">
          <a:extLst>
            <a:ext uri="{63B3BB69-23CF-44E3-9099-C40C66FF867C}">
              <a14:compatExt xmlns:a14="http://schemas.microsoft.com/office/drawing/2010/main" spid="_x0000_s130105"/>
            </a:ext>
            <a:ext uri="{FF2B5EF4-FFF2-40B4-BE49-F238E27FC236}">
              <a16:creationId xmlns:a16="http://schemas.microsoft.com/office/drawing/2014/main" id="{00000000-0008-0000-0E00-00003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06" name="Check Box 58" hidden="1">
          <a:extLst>
            <a:ext uri="{63B3BB69-23CF-44E3-9099-C40C66FF867C}">
              <a14:compatExt xmlns:a14="http://schemas.microsoft.com/office/drawing/2010/main" spid="_x0000_s130106"/>
            </a:ext>
            <a:ext uri="{FF2B5EF4-FFF2-40B4-BE49-F238E27FC236}">
              <a16:creationId xmlns:a16="http://schemas.microsoft.com/office/drawing/2014/main" id="{00000000-0008-0000-0E00-00003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07" name="Check Box 59" hidden="1">
          <a:extLst>
            <a:ext uri="{63B3BB69-23CF-44E3-9099-C40C66FF867C}">
              <a14:compatExt xmlns:a14="http://schemas.microsoft.com/office/drawing/2010/main" spid="_x0000_s130107"/>
            </a:ext>
            <a:ext uri="{FF2B5EF4-FFF2-40B4-BE49-F238E27FC236}">
              <a16:creationId xmlns:a16="http://schemas.microsoft.com/office/drawing/2014/main" id="{00000000-0008-0000-0E00-00003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08" name="Check Box 60" hidden="1">
          <a:extLst>
            <a:ext uri="{63B3BB69-23CF-44E3-9099-C40C66FF867C}">
              <a14:compatExt xmlns:a14="http://schemas.microsoft.com/office/drawing/2010/main" spid="_x0000_s130108"/>
            </a:ext>
            <a:ext uri="{FF2B5EF4-FFF2-40B4-BE49-F238E27FC236}">
              <a16:creationId xmlns:a16="http://schemas.microsoft.com/office/drawing/2014/main" id="{00000000-0008-0000-0E00-00003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09" name="Check Box 61" hidden="1">
          <a:extLst>
            <a:ext uri="{63B3BB69-23CF-44E3-9099-C40C66FF867C}">
              <a14:compatExt xmlns:a14="http://schemas.microsoft.com/office/drawing/2010/main" spid="_x0000_s130109"/>
            </a:ext>
            <a:ext uri="{FF2B5EF4-FFF2-40B4-BE49-F238E27FC236}">
              <a16:creationId xmlns:a16="http://schemas.microsoft.com/office/drawing/2014/main" id="{00000000-0008-0000-0E00-00003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10" name="Check Box 62" hidden="1">
          <a:extLst>
            <a:ext uri="{63B3BB69-23CF-44E3-9099-C40C66FF867C}">
              <a14:compatExt xmlns:a14="http://schemas.microsoft.com/office/drawing/2010/main" spid="_x0000_s130110"/>
            </a:ext>
            <a:ext uri="{FF2B5EF4-FFF2-40B4-BE49-F238E27FC236}">
              <a16:creationId xmlns:a16="http://schemas.microsoft.com/office/drawing/2014/main" id="{00000000-0008-0000-0E00-00003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11" name="Check Box 63" hidden="1">
          <a:extLst>
            <a:ext uri="{63B3BB69-23CF-44E3-9099-C40C66FF867C}">
              <a14:compatExt xmlns:a14="http://schemas.microsoft.com/office/drawing/2010/main" spid="_x0000_s130111"/>
            </a:ext>
            <a:ext uri="{FF2B5EF4-FFF2-40B4-BE49-F238E27FC236}">
              <a16:creationId xmlns:a16="http://schemas.microsoft.com/office/drawing/2014/main" id="{00000000-0008-0000-0E00-00003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12" name="Check Box 64" hidden="1">
          <a:extLst>
            <a:ext uri="{63B3BB69-23CF-44E3-9099-C40C66FF867C}">
              <a14:compatExt xmlns:a14="http://schemas.microsoft.com/office/drawing/2010/main" spid="_x0000_s130112"/>
            </a:ext>
            <a:ext uri="{FF2B5EF4-FFF2-40B4-BE49-F238E27FC236}">
              <a16:creationId xmlns:a16="http://schemas.microsoft.com/office/drawing/2014/main" id="{00000000-0008-0000-0E00-00004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13" name="Check Box 65" hidden="1">
          <a:extLst>
            <a:ext uri="{63B3BB69-23CF-44E3-9099-C40C66FF867C}">
              <a14:compatExt xmlns:a14="http://schemas.microsoft.com/office/drawing/2010/main" spid="_x0000_s130113"/>
            </a:ext>
            <a:ext uri="{FF2B5EF4-FFF2-40B4-BE49-F238E27FC236}">
              <a16:creationId xmlns:a16="http://schemas.microsoft.com/office/drawing/2014/main" id="{00000000-0008-0000-0E00-00004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14" name="Check Box 66" hidden="1">
          <a:extLst>
            <a:ext uri="{63B3BB69-23CF-44E3-9099-C40C66FF867C}">
              <a14:compatExt xmlns:a14="http://schemas.microsoft.com/office/drawing/2010/main" spid="_x0000_s130114"/>
            </a:ext>
            <a:ext uri="{FF2B5EF4-FFF2-40B4-BE49-F238E27FC236}">
              <a16:creationId xmlns:a16="http://schemas.microsoft.com/office/drawing/2014/main" id="{00000000-0008-0000-0E00-00004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165</xdr:row>
      <xdr:rowOff>184150</xdr:rowOff>
    </xdr:from>
    <xdr:to>
      <xdr:col>2</xdr:col>
      <xdr:colOff>590550</xdr:colOff>
      <xdr:row>167</xdr:row>
      <xdr:rowOff>3175</xdr:rowOff>
    </xdr:to>
    <xdr:sp macro="" textlink="">
      <xdr:nvSpPr>
        <xdr:cNvPr id="130117" name="Check Box 69" hidden="1">
          <a:extLst>
            <a:ext uri="{63B3BB69-23CF-44E3-9099-C40C66FF867C}">
              <a14:compatExt xmlns:a14="http://schemas.microsoft.com/office/drawing/2010/main" spid="_x0000_s130117"/>
            </a:ext>
            <a:ext uri="{FF2B5EF4-FFF2-40B4-BE49-F238E27FC236}">
              <a16:creationId xmlns:a16="http://schemas.microsoft.com/office/drawing/2014/main" id="{00000000-0008-0000-0E00-00004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165</xdr:row>
      <xdr:rowOff>190500</xdr:rowOff>
    </xdr:from>
    <xdr:to>
      <xdr:col>5</xdr:col>
      <xdr:colOff>514350</xdr:colOff>
      <xdr:row>167</xdr:row>
      <xdr:rowOff>0</xdr:rowOff>
    </xdr:to>
    <xdr:sp macro="" textlink="">
      <xdr:nvSpPr>
        <xdr:cNvPr id="130118" name="Check Box 70" hidden="1">
          <a:extLst>
            <a:ext uri="{63B3BB69-23CF-44E3-9099-C40C66FF867C}">
              <a14:compatExt xmlns:a14="http://schemas.microsoft.com/office/drawing/2010/main" spid="_x0000_s130118"/>
            </a:ext>
            <a:ext uri="{FF2B5EF4-FFF2-40B4-BE49-F238E27FC236}">
              <a16:creationId xmlns:a16="http://schemas.microsoft.com/office/drawing/2014/main" id="{00000000-0008-0000-0E00-00004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168</xdr:row>
      <xdr:rowOff>184150</xdr:rowOff>
    </xdr:from>
    <xdr:to>
      <xdr:col>2</xdr:col>
      <xdr:colOff>590550</xdr:colOff>
      <xdr:row>170</xdr:row>
      <xdr:rowOff>3175</xdr:rowOff>
    </xdr:to>
    <xdr:sp macro="" textlink="">
      <xdr:nvSpPr>
        <xdr:cNvPr id="130119" name="Check Box 71" hidden="1">
          <a:extLst>
            <a:ext uri="{63B3BB69-23CF-44E3-9099-C40C66FF867C}">
              <a14:compatExt xmlns:a14="http://schemas.microsoft.com/office/drawing/2010/main" spid="_x0000_s130119"/>
            </a:ext>
            <a:ext uri="{FF2B5EF4-FFF2-40B4-BE49-F238E27FC236}">
              <a16:creationId xmlns:a16="http://schemas.microsoft.com/office/drawing/2014/main" id="{00000000-0008-0000-0E00-00004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168</xdr:row>
      <xdr:rowOff>190500</xdr:rowOff>
    </xdr:from>
    <xdr:to>
      <xdr:col>5</xdr:col>
      <xdr:colOff>514350</xdr:colOff>
      <xdr:row>170</xdr:row>
      <xdr:rowOff>0</xdr:rowOff>
    </xdr:to>
    <xdr:sp macro="" textlink="">
      <xdr:nvSpPr>
        <xdr:cNvPr id="130120" name="Check Box 72" hidden="1">
          <a:extLst>
            <a:ext uri="{63B3BB69-23CF-44E3-9099-C40C66FF867C}">
              <a14:compatExt xmlns:a14="http://schemas.microsoft.com/office/drawing/2010/main" spid="_x0000_s130120"/>
            </a:ext>
            <a:ext uri="{FF2B5EF4-FFF2-40B4-BE49-F238E27FC236}">
              <a16:creationId xmlns:a16="http://schemas.microsoft.com/office/drawing/2014/main" id="{00000000-0008-0000-0E00-00004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361950</xdr:colOff>
      <xdr:row>171</xdr:row>
      <xdr:rowOff>184150</xdr:rowOff>
    </xdr:from>
    <xdr:to>
      <xdr:col>2</xdr:col>
      <xdr:colOff>590550</xdr:colOff>
      <xdr:row>173</xdr:row>
      <xdr:rowOff>3175</xdr:rowOff>
    </xdr:to>
    <xdr:sp macro="" textlink="">
      <xdr:nvSpPr>
        <xdr:cNvPr id="130121" name="Check Box 73" hidden="1">
          <a:extLst>
            <a:ext uri="{63B3BB69-23CF-44E3-9099-C40C66FF867C}">
              <a14:compatExt xmlns:a14="http://schemas.microsoft.com/office/drawing/2010/main" spid="_x0000_s130121"/>
            </a:ext>
            <a:ext uri="{FF2B5EF4-FFF2-40B4-BE49-F238E27FC236}">
              <a16:creationId xmlns:a16="http://schemas.microsoft.com/office/drawing/2014/main" id="{00000000-0008-0000-0E00-00004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171</xdr:row>
      <xdr:rowOff>190500</xdr:rowOff>
    </xdr:from>
    <xdr:to>
      <xdr:col>5</xdr:col>
      <xdr:colOff>514350</xdr:colOff>
      <xdr:row>173</xdr:row>
      <xdr:rowOff>0</xdr:rowOff>
    </xdr:to>
    <xdr:sp macro="" textlink="">
      <xdr:nvSpPr>
        <xdr:cNvPr id="130122" name="Check Box 74" hidden="1">
          <a:extLst>
            <a:ext uri="{63B3BB69-23CF-44E3-9099-C40C66FF867C}">
              <a14:compatExt xmlns:a14="http://schemas.microsoft.com/office/drawing/2010/main" spid="_x0000_s130122"/>
            </a:ext>
            <a:ext uri="{FF2B5EF4-FFF2-40B4-BE49-F238E27FC236}">
              <a16:creationId xmlns:a16="http://schemas.microsoft.com/office/drawing/2014/main" id="{00000000-0008-0000-0E00-00004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23" name="Check Box 75" hidden="1">
          <a:extLst>
            <a:ext uri="{63B3BB69-23CF-44E3-9099-C40C66FF867C}">
              <a14:compatExt xmlns:a14="http://schemas.microsoft.com/office/drawing/2010/main" spid="_x0000_s130123"/>
            </a:ext>
            <a:ext uri="{FF2B5EF4-FFF2-40B4-BE49-F238E27FC236}">
              <a16:creationId xmlns:a16="http://schemas.microsoft.com/office/drawing/2014/main" id="{00000000-0008-0000-0E00-00004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24" name="Check Box 76" hidden="1">
          <a:extLst>
            <a:ext uri="{63B3BB69-23CF-44E3-9099-C40C66FF867C}">
              <a14:compatExt xmlns:a14="http://schemas.microsoft.com/office/drawing/2010/main" spid="_x0000_s130124"/>
            </a:ext>
            <a:ext uri="{FF2B5EF4-FFF2-40B4-BE49-F238E27FC236}">
              <a16:creationId xmlns:a16="http://schemas.microsoft.com/office/drawing/2014/main" id="{00000000-0008-0000-0E00-00004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25" name="Check Box 77" hidden="1">
          <a:extLst>
            <a:ext uri="{63B3BB69-23CF-44E3-9099-C40C66FF867C}">
              <a14:compatExt xmlns:a14="http://schemas.microsoft.com/office/drawing/2010/main" spid="_x0000_s130125"/>
            </a:ext>
            <a:ext uri="{FF2B5EF4-FFF2-40B4-BE49-F238E27FC236}">
              <a16:creationId xmlns:a16="http://schemas.microsoft.com/office/drawing/2014/main" id="{00000000-0008-0000-0E00-00004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126" name="Check Box 78" hidden="1">
          <a:extLst>
            <a:ext uri="{63B3BB69-23CF-44E3-9099-C40C66FF867C}">
              <a14:compatExt xmlns:a14="http://schemas.microsoft.com/office/drawing/2010/main" spid="_x0000_s130126"/>
            </a:ext>
            <a:ext uri="{FF2B5EF4-FFF2-40B4-BE49-F238E27FC236}">
              <a16:creationId xmlns:a16="http://schemas.microsoft.com/office/drawing/2014/main" id="{00000000-0008-0000-0E00-00004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127" name="Check Box 79" hidden="1">
          <a:extLst>
            <a:ext uri="{63B3BB69-23CF-44E3-9099-C40C66FF867C}">
              <a14:compatExt xmlns:a14="http://schemas.microsoft.com/office/drawing/2010/main" spid="_x0000_s130127"/>
            </a:ext>
            <a:ext uri="{FF2B5EF4-FFF2-40B4-BE49-F238E27FC236}">
              <a16:creationId xmlns:a16="http://schemas.microsoft.com/office/drawing/2014/main" id="{00000000-0008-0000-0E00-00004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128" name="Check Box 80" hidden="1">
          <a:extLst>
            <a:ext uri="{63B3BB69-23CF-44E3-9099-C40C66FF867C}">
              <a14:compatExt xmlns:a14="http://schemas.microsoft.com/office/drawing/2010/main" spid="_x0000_s130128"/>
            </a:ext>
            <a:ext uri="{FF2B5EF4-FFF2-40B4-BE49-F238E27FC236}">
              <a16:creationId xmlns:a16="http://schemas.microsoft.com/office/drawing/2014/main" id="{00000000-0008-0000-0E00-00005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129" name="Check Box 81" hidden="1">
          <a:extLst>
            <a:ext uri="{63B3BB69-23CF-44E3-9099-C40C66FF867C}">
              <a14:compatExt xmlns:a14="http://schemas.microsoft.com/office/drawing/2010/main" spid="_x0000_s130129"/>
            </a:ext>
            <a:ext uri="{FF2B5EF4-FFF2-40B4-BE49-F238E27FC236}">
              <a16:creationId xmlns:a16="http://schemas.microsoft.com/office/drawing/2014/main" id="{00000000-0008-0000-0E00-00005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130" name="Check Box 82" hidden="1">
          <a:extLst>
            <a:ext uri="{63B3BB69-23CF-44E3-9099-C40C66FF867C}">
              <a14:compatExt xmlns:a14="http://schemas.microsoft.com/office/drawing/2010/main" spid="_x0000_s130130"/>
            </a:ext>
            <a:ext uri="{FF2B5EF4-FFF2-40B4-BE49-F238E27FC236}">
              <a16:creationId xmlns:a16="http://schemas.microsoft.com/office/drawing/2014/main" id="{00000000-0008-0000-0E00-00005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131" name="Check Box 83" hidden="1">
          <a:extLst>
            <a:ext uri="{63B3BB69-23CF-44E3-9099-C40C66FF867C}">
              <a14:compatExt xmlns:a14="http://schemas.microsoft.com/office/drawing/2010/main" spid="_x0000_s130131"/>
            </a:ext>
            <a:ext uri="{FF2B5EF4-FFF2-40B4-BE49-F238E27FC236}">
              <a16:creationId xmlns:a16="http://schemas.microsoft.com/office/drawing/2014/main" id="{00000000-0008-0000-0E00-00005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70</xdr:row>
      <xdr:rowOff>152400</xdr:rowOff>
    </xdr:from>
    <xdr:to>
      <xdr:col>5</xdr:col>
      <xdr:colOff>228600</xdr:colOff>
      <xdr:row>71</xdr:row>
      <xdr:rowOff>171450</xdr:rowOff>
    </xdr:to>
    <xdr:sp macro="" textlink="">
      <xdr:nvSpPr>
        <xdr:cNvPr id="130134" name="Check Box 86" hidden="1">
          <a:extLst>
            <a:ext uri="{63B3BB69-23CF-44E3-9099-C40C66FF867C}">
              <a14:compatExt xmlns:a14="http://schemas.microsoft.com/office/drawing/2010/main" spid="_x0000_s130134"/>
            </a:ext>
            <a:ext uri="{FF2B5EF4-FFF2-40B4-BE49-F238E27FC236}">
              <a16:creationId xmlns:a16="http://schemas.microsoft.com/office/drawing/2014/main" id="{00000000-0008-0000-0E00-00005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71</xdr:row>
      <xdr:rowOff>152400</xdr:rowOff>
    </xdr:from>
    <xdr:to>
      <xdr:col>5</xdr:col>
      <xdr:colOff>228600</xdr:colOff>
      <xdr:row>72</xdr:row>
      <xdr:rowOff>171450</xdr:rowOff>
    </xdr:to>
    <xdr:sp macro="" textlink="">
      <xdr:nvSpPr>
        <xdr:cNvPr id="130135" name="Check Box 87" hidden="1">
          <a:extLst>
            <a:ext uri="{63B3BB69-23CF-44E3-9099-C40C66FF867C}">
              <a14:compatExt xmlns:a14="http://schemas.microsoft.com/office/drawing/2010/main" spid="_x0000_s130135"/>
            </a:ext>
            <a:ext uri="{FF2B5EF4-FFF2-40B4-BE49-F238E27FC236}">
              <a16:creationId xmlns:a16="http://schemas.microsoft.com/office/drawing/2014/main" id="{00000000-0008-0000-0E00-00005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72</xdr:row>
      <xdr:rowOff>152400</xdr:rowOff>
    </xdr:from>
    <xdr:to>
      <xdr:col>5</xdr:col>
      <xdr:colOff>228600</xdr:colOff>
      <xdr:row>73</xdr:row>
      <xdr:rowOff>171450</xdr:rowOff>
    </xdr:to>
    <xdr:sp macro="" textlink="">
      <xdr:nvSpPr>
        <xdr:cNvPr id="130136" name="Check Box 88" hidden="1">
          <a:extLst>
            <a:ext uri="{63B3BB69-23CF-44E3-9099-C40C66FF867C}">
              <a14:compatExt xmlns:a14="http://schemas.microsoft.com/office/drawing/2010/main" spid="_x0000_s130136"/>
            </a:ext>
            <a:ext uri="{FF2B5EF4-FFF2-40B4-BE49-F238E27FC236}">
              <a16:creationId xmlns:a16="http://schemas.microsoft.com/office/drawing/2014/main" id="{00000000-0008-0000-0E00-00005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73</xdr:row>
      <xdr:rowOff>152400</xdr:rowOff>
    </xdr:from>
    <xdr:to>
      <xdr:col>5</xdr:col>
      <xdr:colOff>228600</xdr:colOff>
      <xdr:row>74</xdr:row>
      <xdr:rowOff>171450</xdr:rowOff>
    </xdr:to>
    <xdr:sp macro="" textlink="">
      <xdr:nvSpPr>
        <xdr:cNvPr id="130137" name="Check Box 89" hidden="1">
          <a:extLst>
            <a:ext uri="{63B3BB69-23CF-44E3-9099-C40C66FF867C}">
              <a14:compatExt xmlns:a14="http://schemas.microsoft.com/office/drawing/2010/main" spid="_x0000_s130137"/>
            </a:ext>
            <a:ext uri="{FF2B5EF4-FFF2-40B4-BE49-F238E27FC236}">
              <a16:creationId xmlns:a16="http://schemas.microsoft.com/office/drawing/2014/main" id="{00000000-0008-0000-0E00-00005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74</xdr:row>
      <xdr:rowOff>152400</xdr:rowOff>
    </xdr:from>
    <xdr:to>
      <xdr:col>5</xdr:col>
      <xdr:colOff>228600</xdr:colOff>
      <xdr:row>75</xdr:row>
      <xdr:rowOff>171450</xdr:rowOff>
    </xdr:to>
    <xdr:sp macro="" textlink="">
      <xdr:nvSpPr>
        <xdr:cNvPr id="130138" name="Check Box 90" hidden="1">
          <a:extLst>
            <a:ext uri="{63B3BB69-23CF-44E3-9099-C40C66FF867C}">
              <a14:compatExt xmlns:a14="http://schemas.microsoft.com/office/drawing/2010/main" spid="_x0000_s130138"/>
            </a:ext>
            <a:ext uri="{FF2B5EF4-FFF2-40B4-BE49-F238E27FC236}">
              <a16:creationId xmlns:a16="http://schemas.microsoft.com/office/drawing/2014/main" id="{00000000-0008-0000-0E00-00005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75</xdr:row>
      <xdr:rowOff>152400</xdr:rowOff>
    </xdr:from>
    <xdr:to>
      <xdr:col>5</xdr:col>
      <xdr:colOff>228600</xdr:colOff>
      <xdr:row>76</xdr:row>
      <xdr:rowOff>171450</xdr:rowOff>
    </xdr:to>
    <xdr:sp macro="" textlink="">
      <xdr:nvSpPr>
        <xdr:cNvPr id="130139" name="Check Box 91" hidden="1">
          <a:extLst>
            <a:ext uri="{63B3BB69-23CF-44E3-9099-C40C66FF867C}">
              <a14:compatExt xmlns:a14="http://schemas.microsoft.com/office/drawing/2010/main" spid="_x0000_s130139"/>
            </a:ext>
            <a:ext uri="{FF2B5EF4-FFF2-40B4-BE49-F238E27FC236}">
              <a16:creationId xmlns:a16="http://schemas.microsoft.com/office/drawing/2014/main" id="{00000000-0008-0000-0E00-00005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76</xdr:row>
      <xdr:rowOff>152400</xdr:rowOff>
    </xdr:from>
    <xdr:to>
      <xdr:col>5</xdr:col>
      <xdr:colOff>228600</xdr:colOff>
      <xdr:row>77</xdr:row>
      <xdr:rowOff>171450</xdr:rowOff>
    </xdr:to>
    <xdr:sp macro="" textlink="">
      <xdr:nvSpPr>
        <xdr:cNvPr id="130140" name="Check Box 92" hidden="1">
          <a:extLst>
            <a:ext uri="{63B3BB69-23CF-44E3-9099-C40C66FF867C}">
              <a14:compatExt xmlns:a14="http://schemas.microsoft.com/office/drawing/2010/main" spid="_x0000_s130140"/>
            </a:ext>
            <a:ext uri="{FF2B5EF4-FFF2-40B4-BE49-F238E27FC236}">
              <a16:creationId xmlns:a16="http://schemas.microsoft.com/office/drawing/2014/main" id="{00000000-0008-0000-0E00-00005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77</xdr:row>
      <xdr:rowOff>152400</xdr:rowOff>
    </xdr:from>
    <xdr:to>
      <xdr:col>5</xdr:col>
      <xdr:colOff>228600</xdr:colOff>
      <xdr:row>78</xdr:row>
      <xdr:rowOff>171450</xdr:rowOff>
    </xdr:to>
    <xdr:sp macro="" textlink="">
      <xdr:nvSpPr>
        <xdr:cNvPr id="130141" name="Check Box 93" hidden="1">
          <a:extLst>
            <a:ext uri="{63B3BB69-23CF-44E3-9099-C40C66FF867C}">
              <a14:compatExt xmlns:a14="http://schemas.microsoft.com/office/drawing/2010/main" spid="_x0000_s130141"/>
            </a:ext>
            <a:ext uri="{FF2B5EF4-FFF2-40B4-BE49-F238E27FC236}">
              <a16:creationId xmlns:a16="http://schemas.microsoft.com/office/drawing/2014/main" id="{00000000-0008-0000-0E00-00005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78</xdr:row>
      <xdr:rowOff>152400</xdr:rowOff>
    </xdr:from>
    <xdr:to>
      <xdr:col>5</xdr:col>
      <xdr:colOff>228600</xdr:colOff>
      <xdr:row>79</xdr:row>
      <xdr:rowOff>171450</xdr:rowOff>
    </xdr:to>
    <xdr:sp macro="" textlink="">
      <xdr:nvSpPr>
        <xdr:cNvPr id="130142" name="Check Box 94" hidden="1">
          <a:extLst>
            <a:ext uri="{63B3BB69-23CF-44E3-9099-C40C66FF867C}">
              <a14:compatExt xmlns:a14="http://schemas.microsoft.com/office/drawing/2010/main" spid="_x0000_s130142"/>
            </a:ext>
            <a:ext uri="{FF2B5EF4-FFF2-40B4-BE49-F238E27FC236}">
              <a16:creationId xmlns:a16="http://schemas.microsoft.com/office/drawing/2014/main" id="{00000000-0008-0000-0E00-00005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143" name="Check Box 95" hidden="1">
          <a:extLst>
            <a:ext uri="{63B3BB69-23CF-44E3-9099-C40C66FF867C}">
              <a14:compatExt xmlns:a14="http://schemas.microsoft.com/office/drawing/2010/main" spid="_x0000_s130143"/>
            </a:ext>
            <a:ext uri="{FF2B5EF4-FFF2-40B4-BE49-F238E27FC236}">
              <a16:creationId xmlns:a16="http://schemas.microsoft.com/office/drawing/2014/main" id="{00000000-0008-0000-0E00-00005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144" name="Check Box 96" hidden="1">
          <a:extLst>
            <a:ext uri="{63B3BB69-23CF-44E3-9099-C40C66FF867C}">
              <a14:compatExt xmlns:a14="http://schemas.microsoft.com/office/drawing/2010/main" spid="_x0000_s130144"/>
            </a:ext>
            <a:ext uri="{FF2B5EF4-FFF2-40B4-BE49-F238E27FC236}">
              <a16:creationId xmlns:a16="http://schemas.microsoft.com/office/drawing/2014/main" id="{00000000-0008-0000-0E00-00006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145" name="Check Box 97" hidden="1">
          <a:extLst>
            <a:ext uri="{63B3BB69-23CF-44E3-9099-C40C66FF867C}">
              <a14:compatExt xmlns:a14="http://schemas.microsoft.com/office/drawing/2010/main" spid="_x0000_s130145"/>
            </a:ext>
            <a:ext uri="{FF2B5EF4-FFF2-40B4-BE49-F238E27FC236}">
              <a16:creationId xmlns:a16="http://schemas.microsoft.com/office/drawing/2014/main" id="{00000000-0008-0000-0E00-00006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146" name="Check Box 98" hidden="1">
          <a:extLst>
            <a:ext uri="{63B3BB69-23CF-44E3-9099-C40C66FF867C}">
              <a14:compatExt xmlns:a14="http://schemas.microsoft.com/office/drawing/2010/main" spid="_x0000_s130146"/>
            </a:ext>
            <a:ext uri="{FF2B5EF4-FFF2-40B4-BE49-F238E27FC236}">
              <a16:creationId xmlns:a16="http://schemas.microsoft.com/office/drawing/2014/main" id="{00000000-0008-0000-0E00-00006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147" name="Check Box 99" hidden="1">
          <a:extLst>
            <a:ext uri="{63B3BB69-23CF-44E3-9099-C40C66FF867C}">
              <a14:compatExt xmlns:a14="http://schemas.microsoft.com/office/drawing/2010/main" spid="_x0000_s130147"/>
            </a:ext>
            <a:ext uri="{FF2B5EF4-FFF2-40B4-BE49-F238E27FC236}">
              <a16:creationId xmlns:a16="http://schemas.microsoft.com/office/drawing/2014/main" id="{00000000-0008-0000-0E00-00006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148" name="Check Box 100" hidden="1">
          <a:extLst>
            <a:ext uri="{63B3BB69-23CF-44E3-9099-C40C66FF867C}">
              <a14:compatExt xmlns:a14="http://schemas.microsoft.com/office/drawing/2010/main" spid="_x0000_s130148"/>
            </a:ext>
            <a:ext uri="{FF2B5EF4-FFF2-40B4-BE49-F238E27FC236}">
              <a16:creationId xmlns:a16="http://schemas.microsoft.com/office/drawing/2014/main" id="{00000000-0008-0000-0E00-00006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149" name="Check Box 101" hidden="1">
          <a:extLst>
            <a:ext uri="{63B3BB69-23CF-44E3-9099-C40C66FF867C}">
              <a14:compatExt xmlns:a14="http://schemas.microsoft.com/office/drawing/2010/main" spid="_x0000_s130149"/>
            </a:ext>
            <a:ext uri="{FF2B5EF4-FFF2-40B4-BE49-F238E27FC236}">
              <a16:creationId xmlns:a16="http://schemas.microsoft.com/office/drawing/2014/main" id="{00000000-0008-0000-0E00-00006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150" name="Check Box 102" hidden="1">
          <a:extLst>
            <a:ext uri="{63B3BB69-23CF-44E3-9099-C40C66FF867C}">
              <a14:compatExt xmlns:a14="http://schemas.microsoft.com/office/drawing/2010/main" spid="_x0000_s130150"/>
            </a:ext>
            <a:ext uri="{FF2B5EF4-FFF2-40B4-BE49-F238E27FC236}">
              <a16:creationId xmlns:a16="http://schemas.microsoft.com/office/drawing/2014/main" id="{00000000-0008-0000-0E00-00006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151" name="Check Box 103" hidden="1">
          <a:extLst>
            <a:ext uri="{63B3BB69-23CF-44E3-9099-C40C66FF867C}">
              <a14:compatExt xmlns:a14="http://schemas.microsoft.com/office/drawing/2010/main" spid="_x0000_s130151"/>
            </a:ext>
            <a:ext uri="{FF2B5EF4-FFF2-40B4-BE49-F238E27FC236}">
              <a16:creationId xmlns:a16="http://schemas.microsoft.com/office/drawing/2014/main" id="{00000000-0008-0000-0E00-00006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110</xdr:row>
      <xdr:rowOff>152400</xdr:rowOff>
    </xdr:from>
    <xdr:to>
      <xdr:col>5</xdr:col>
      <xdr:colOff>228600</xdr:colOff>
      <xdr:row>111</xdr:row>
      <xdr:rowOff>171450</xdr:rowOff>
    </xdr:to>
    <xdr:sp macro="" textlink="">
      <xdr:nvSpPr>
        <xdr:cNvPr id="130152" name="Check Box 104" hidden="1">
          <a:extLst>
            <a:ext uri="{63B3BB69-23CF-44E3-9099-C40C66FF867C}">
              <a14:compatExt xmlns:a14="http://schemas.microsoft.com/office/drawing/2010/main" spid="_x0000_s130152"/>
            </a:ext>
            <a:ext uri="{FF2B5EF4-FFF2-40B4-BE49-F238E27FC236}">
              <a16:creationId xmlns:a16="http://schemas.microsoft.com/office/drawing/2014/main" id="{00000000-0008-0000-0E00-00006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111</xdr:row>
      <xdr:rowOff>152400</xdr:rowOff>
    </xdr:from>
    <xdr:to>
      <xdr:col>5</xdr:col>
      <xdr:colOff>228600</xdr:colOff>
      <xdr:row>112</xdr:row>
      <xdr:rowOff>171450</xdr:rowOff>
    </xdr:to>
    <xdr:sp macro="" textlink="">
      <xdr:nvSpPr>
        <xdr:cNvPr id="130153" name="Check Box 105" hidden="1">
          <a:extLst>
            <a:ext uri="{63B3BB69-23CF-44E3-9099-C40C66FF867C}">
              <a14:compatExt xmlns:a14="http://schemas.microsoft.com/office/drawing/2010/main" spid="_x0000_s130153"/>
            </a:ext>
            <a:ext uri="{FF2B5EF4-FFF2-40B4-BE49-F238E27FC236}">
              <a16:creationId xmlns:a16="http://schemas.microsoft.com/office/drawing/2014/main" id="{00000000-0008-0000-0E00-00006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112</xdr:row>
      <xdr:rowOff>152400</xdr:rowOff>
    </xdr:from>
    <xdr:to>
      <xdr:col>5</xdr:col>
      <xdr:colOff>228600</xdr:colOff>
      <xdr:row>113</xdr:row>
      <xdr:rowOff>171450</xdr:rowOff>
    </xdr:to>
    <xdr:sp macro="" textlink="">
      <xdr:nvSpPr>
        <xdr:cNvPr id="130154" name="Check Box 106" hidden="1">
          <a:extLst>
            <a:ext uri="{63B3BB69-23CF-44E3-9099-C40C66FF867C}">
              <a14:compatExt xmlns:a14="http://schemas.microsoft.com/office/drawing/2010/main" spid="_x0000_s130154"/>
            </a:ext>
            <a:ext uri="{FF2B5EF4-FFF2-40B4-BE49-F238E27FC236}">
              <a16:creationId xmlns:a16="http://schemas.microsoft.com/office/drawing/2014/main" id="{00000000-0008-0000-0E00-00006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113</xdr:row>
      <xdr:rowOff>152400</xdr:rowOff>
    </xdr:from>
    <xdr:to>
      <xdr:col>5</xdr:col>
      <xdr:colOff>228600</xdr:colOff>
      <xdr:row>114</xdr:row>
      <xdr:rowOff>171450</xdr:rowOff>
    </xdr:to>
    <xdr:sp macro="" textlink="">
      <xdr:nvSpPr>
        <xdr:cNvPr id="130155" name="Check Box 107" hidden="1">
          <a:extLst>
            <a:ext uri="{63B3BB69-23CF-44E3-9099-C40C66FF867C}">
              <a14:compatExt xmlns:a14="http://schemas.microsoft.com/office/drawing/2010/main" spid="_x0000_s130155"/>
            </a:ext>
            <a:ext uri="{FF2B5EF4-FFF2-40B4-BE49-F238E27FC236}">
              <a16:creationId xmlns:a16="http://schemas.microsoft.com/office/drawing/2014/main" id="{00000000-0008-0000-0E00-00006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114</xdr:row>
      <xdr:rowOff>152400</xdr:rowOff>
    </xdr:from>
    <xdr:to>
      <xdr:col>5</xdr:col>
      <xdr:colOff>228600</xdr:colOff>
      <xdr:row>115</xdr:row>
      <xdr:rowOff>171450</xdr:rowOff>
    </xdr:to>
    <xdr:sp macro="" textlink="">
      <xdr:nvSpPr>
        <xdr:cNvPr id="130156" name="Check Box 108" hidden="1">
          <a:extLst>
            <a:ext uri="{63B3BB69-23CF-44E3-9099-C40C66FF867C}">
              <a14:compatExt xmlns:a14="http://schemas.microsoft.com/office/drawing/2010/main" spid="_x0000_s130156"/>
            </a:ext>
            <a:ext uri="{FF2B5EF4-FFF2-40B4-BE49-F238E27FC236}">
              <a16:creationId xmlns:a16="http://schemas.microsoft.com/office/drawing/2014/main" id="{00000000-0008-0000-0E00-00006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115</xdr:row>
      <xdr:rowOff>152400</xdr:rowOff>
    </xdr:from>
    <xdr:to>
      <xdr:col>5</xdr:col>
      <xdr:colOff>228600</xdr:colOff>
      <xdr:row>116</xdr:row>
      <xdr:rowOff>171450</xdr:rowOff>
    </xdr:to>
    <xdr:sp macro="" textlink="">
      <xdr:nvSpPr>
        <xdr:cNvPr id="130157" name="Check Box 109" hidden="1">
          <a:extLst>
            <a:ext uri="{63B3BB69-23CF-44E3-9099-C40C66FF867C}">
              <a14:compatExt xmlns:a14="http://schemas.microsoft.com/office/drawing/2010/main" spid="_x0000_s130157"/>
            </a:ext>
            <a:ext uri="{FF2B5EF4-FFF2-40B4-BE49-F238E27FC236}">
              <a16:creationId xmlns:a16="http://schemas.microsoft.com/office/drawing/2014/main" id="{00000000-0008-0000-0E00-00006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116</xdr:row>
      <xdr:rowOff>152400</xdr:rowOff>
    </xdr:from>
    <xdr:to>
      <xdr:col>5</xdr:col>
      <xdr:colOff>228600</xdr:colOff>
      <xdr:row>117</xdr:row>
      <xdr:rowOff>171450</xdr:rowOff>
    </xdr:to>
    <xdr:sp macro="" textlink="">
      <xdr:nvSpPr>
        <xdr:cNvPr id="130158" name="Check Box 110" hidden="1">
          <a:extLst>
            <a:ext uri="{63B3BB69-23CF-44E3-9099-C40C66FF867C}">
              <a14:compatExt xmlns:a14="http://schemas.microsoft.com/office/drawing/2010/main" spid="_x0000_s130158"/>
            </a:ext>
            <a:ext uri="{FF2B5EF4-FFF2-40B4-BE49-F238E27FC236}">
              <a16:creationId xmlns:a16="http://schemas.microsoft.com/office/drawing/2014/main" id="{00000000-0008-0000-0E00-00006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117</xdr:row>
      <xdr:rowOff>152400</xdr:rowOff>
    </xdr:from>
    <xdr:to>
      <xdr:col>5</xdr:col>
      <xdr:colOff>228600</xdr:colOff>
      <xdr:row>118</xdr:row>
      <xdr:rowOff>171450</xdr:rowOff>
    </xdr:to>
    <xdr:sp macro="" textlink="">
      <xdr:nvSpPr>
        <xdr:cNvPr id="130159" name="Check Box 111" hidden="1">
          <a:extLst>
            <a:ext uri="{63B3BB69-23CF-44E3-9099-C40C66FF867C}">
              <a14:compatExt xmlns:a14="http://schemas.microsoft.com/office/drawing/2010/main" spid="_x0000_s130159"/>
            </a:ext>
            <a:ext uri="{FF2B5EF4-FFF2-40B4-BE49-F238E27FC236}">
              <a16:creationId xmlns:a16="http://schemas.microsoft.com/office/drawing/2014/main" id="{00000000-0008-0000-0E00-00006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118</xdr:row>
      <xdr:rowOff>152400</xdr:rowOff>
    </xdr:from>
    <xdr:to>
      <xdr:col>5</xdr:col>
      <xdr:colOff>228600</xdr:colOff>
      <xdr:row>119</xdr:row>
      <xdr:rowOff>171450</xdr:rowOff>
    </xdr:to>
    <xdr:sp macro="" textlink="">
      <xdr:nvSpPr>
        <xdr:cNvPr id="130160" name="Check Box 112" hidden="1">
          <a:extLst>
            <a:ext uri="{63B3BB69-23CF-44E3-9099-C40C66FF867C}">
              <a14:compatExt xmlns:a14="http://schemas.microsoft.com/office/drawing/2010/main" spid="_x0000_s130160"/>
            </a:ext>
            <a:ext uri="{FF2B5EF4-FFF2-40B4-BE49-F238E27FC236}">
              <a16:creationId xmlns:a16="http://schemas.microsoft.com/office/drawing/2014/main" id="{00000000-0008-0000-0E00-00007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61" name="Check Box 113" hidden="1">
          <a:extLst>
            <a:ext uri="{63B3BB69-23CF-44E3-9099-C40C66FF867C}">
              <a14:compatExt xmlns:a14="http://schemas.microsoft.com/office/drawing/2010/main" spid="_x0000_s130161"/>
            </a:ext>
            <a:ext uri="{FF2B5EF4-FFF2-40B4-BE49-F238E27FC236}">
              <a16:creationId xmlns:a16="http://schemas.microsoft.com/office/drawing/2014/main" id="{00000000-0008-0000-0E00-00007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62" name="Check Box 114" hidden="1">
          <a:extLst>
            <a:ext uri="{63B3BB69-23CF-44E3-9099-C40C66FF867C}">
              <a14:compatExt xmlns:a14="http://schemas.microsoft.com/office/drawing/2010/main" spid="_x0000_s130162"/>
            </a:ext>
            <a:ext uri="{FF2B5EF4-FFF2-40B4-BE49-F238E27FC236}">
              <a16:creationId xmlns:a16="http://schemas.microsoft.com/office/drawing/2014/main" id="{00000000-0008-0000-0E00-00007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63" name="Check Box 115" hidden="1">
          <a:extLst>
            <a:ext uri="{63B3BB69-23CF-44E3-9099-C40C66FF867C}">
              <a14:compatExt xmlns:a14="http://schemas.microsoft.com/office/drawing/2010/main" spid="_x0000_s130163"/>
            </a:ext>
            <a:ext uri="{FF2B5EF4-FFF2-40B4-BE49-F238E27FC236}">
              <a16:creationId xmlns:a16="http://schemas.microsoft.com/office/drawing/2014/main" id="{00000000-0008-0000-0E00-00007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64" name="Check Box 116" hidden="1">
          <a:extLst>
            <a:ext uri="{63B3BB69-23CF-44E3-9099-C40C66FF867C}">
              <a14:compatExt xmlns:a14="http://schemas.microsoft.com/office/drawing/2010/main" spid="_x0000_s130164"/>
            </a:ext>
            <a:ext uri="{FF2B5EF4-FFF2-40B4-BE49-F238E27FC236}">
              <a16:creationId xmlns:a16="http://schemas.microsoft.com/office/drawing/2014/main" id="{00000000-0008-0000-0E00-00007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65" name="Check Box 117" hidden="1">
          <a:extLst>
            <a:ext uri="{63B3BB69-23CF-44E3-9099-C40C66FF867C}">
              <a14:compatExt xmlns:a14="http://schemas.microsoft.com/office/drawing/2010/main" spid="_x0000_s130165"/>
            </a:ext>
            <a:ext uri="{FF2B5EF4-FFF2-40B4-BE49-F238E27FC236}">
              <a16:creationId xmlns:a16="http://schemas.microsoft.com/office/drawing/2014/main" id="{00000000-0008-0000-0E00-00007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66" name="Check Box 118" hidden="1">
          <a:extLst>
            <a:ext uri="{63B3BB69-23CF-44E3-9099-C40C66FF867C}">
              <a14:compatExt xmlns:a14="http://schemas.microsoft.com/office/drawing/2010/main" spid="_x0000_s130166"/>
            </a:ext>
            <a:ext uri="{FF2B5EF4-FFF2-40B4-BE49-F238E27FC236}">
              <a16:creationId xmlns:a16="http://schemas.microsoft.com/office/drawing/2014/main" id="{00000000-0008-0000-0E00-00007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67" name="Check Box 119" hidden="1">
          <a:extLst>
            <a:ext uri="{63B3BB69-23CF-44E3-9099-C40C66FF867C}">
              <a14:compatExt xmlns:a14="http://schemas.microsoft.com/office/drawing/2010/main" spid="_x0000_s130167"/>
            </a:ext>
            <a:ext uri="{FF2B5EF4-FFF2-40B4-BE49-F238E27FC236}">
              <a16:creationId xmlns:a16="http://schemas.microsoft.com/office/drawing/2014/main" id="{00000000-0008-0000-0E00-00007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68" name="Check Box 120" hidden="1">
          <a:extLst>
            <a:ext uri="{63B3BB69-23CF-44E3-9099-C40C66FF867C}">
              <a14:compatExt xmlns:a14="http://schemas.microsoft.com/office/drawing/2010/main" spid="_x0000_s130168"/>
            </a:ext>
            <a:ext uri="{FF2B5EF4-FFF2-40B4-BE49-F238E27FC236}">
              <a16:creationId xmlns:a16="http://schemas.microsoft.com/office/drawing/2014/main" id="{00000000-0008-0000-0E00-00007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69" name="Check Box 121" hidden="1">
          <a:extLst>
            <a:ext uri="{63B3BB69-23CF-44E3-9099-C40C66FF867C}">
              <a14:compatExt xmlns:a14="http://schemas.microsoft.com/office/drawing/2010/main" spid="_x0000_s130169"/>
            </a:ext>
            <a:ext uri="{FF2B5EF4-FFF2-40B4-BE49-F238E27FC236}">
              <a16:creationId xmlns:a16="http://schemas.microsoft.com/office/drawing/2014/main" id="{00000000-0008-0000-0E00-00007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70" name="Check Box 122" hidden="1">
          <a:extLst>
            <a:ext uri="{63B3BB69-23CF-44E3-9099-C40C66FF867C}">
              <a14:compatExt xmlns:a14="http://schemas.microsoft.com/office/drawing/2010/main" spid="_x0000_s130170"/>
            </a:ext>
            <a:ext uri="{FF2B5EF4-FFF2-40B4-BE49-F238E27FC236}">
              <a16:creationId xmlns:a16="http://schemas.microsoft.com/office/drawing/2014/main" id="{00000000-0008-0000-0E00-00007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71" name="Check Box 123" hidden="1">
          <a:extLst>
            <a:ext uri="{63B3BB69-23CF-44E3-9099-C40C66FF867C}">
              <a14:compatExt xmlns:a14="http://schemas.microsoft.com/office/drawing/2010/main" spid="_x0000_s130171"/>
            </a:ext>
            <a:ext uri="{FF2B5EF4-FFF2-40B4-BE49-F238E27FC236}">
              <a16:creationId xmlns:a16="http://schemas.microsoft.com/office/drawing/2014/main" id="{00000000-0008-0000-0E00-00007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72" name="Check Box 124" hidden="1">
          <a:extLst>
            <a:ext uri="{63B3BB69-23CF-44E3-9099-C40C66FF867C}">
              <a14:compatExt xmlns:a14="http://schemas.microsoft.com/office/drawing/2010/main" spid="_x0000_s130172"/>
            </a:ext>
            <a:ext uri="{FF2B5EF4-FFF2-40B4-BE49-F238E27FC236}">
              <a16:creationId xmlns:a16="http://schemas.microsoft.com/office/drawing/2014/main" id="{00000000-0008-0000-0E00-00007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73" name="Check Box 125" hidden="1">
          <a:extLst>
            <a:ext uri="{63B3BB69-23CF-44E3-9099-C40C66FF867C}">
              <a14:compatExt xmlns:a14="http://schemas.microsoft.com/office/drawing/2010/main" spid="_x0000_s130173"/>
            </a:ext>
            <a:ext uri="{FF2B5EF4-FFF2-40B4-BE49-F238E27FC236}">
              <a16:creationId xmlns:a16="http://schemas.microsoft.com/office/drawing/2014/main" id="{00000000-0008-0000-0E00-00007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74" name="Check Box 126" hidden="1">
          <a:extLst>
            <a:ext uri="{63B3BB69-23CF-44E3-9099-C40C66FF867C}">
              <a14:compatExt xmlns:a14="http://schemas.microsoft.com/office/drawing/2010/main" spid="_x0000_s130174"/>
            </a:ext>
            <a:ext uri="{FF2B5EF4-FFF2-40B4-BE49-F238E27FC236}">
              <a16:creationId xmlns:a16="http://schemas.microsoft.com/office/drawing/2014/main" id="{00000000-0008-0000-0E00-00007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75" name="Check Box 127" hidden="1">
          <a:extLst>
            <a:ext uri="{63B3BB69-23CF-44E3-9099-C40C66FF867C}">
              <a14:compatExt xmlns:a14="http://schemas.microsoft.com/office/drawing/2010/main" spid="_x0000_s130175"/>
            </a:ext>
            <a:ext uri="{FF2B5EF4-FFF2-40B4-BE49-F238E27FC236}">
              <a16:creationId xmlns:a16="http://schemas.microsoft.com/office/drawing/2014/main" id="{00000000-0008-0000-0E00-00007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76" name="Check Box 128" hidden="1">
          <a:extLst>
            <a:ext uri="{63B3BB69-23CF-44E3-9099-C40C66FF867C}">
              <a14:compatExt xmlns:a14="http://schemas.microsoft.com/office/drawing/2010/main" spid="_x0000_s130176"/>
            </a:ext>
            <a:ext uri="{FF2B5EF4-FFF2-40B4-BE49-F238E27FC236}">
              <a16:creationId xmlns:a16="http://schemas.microsoft.com/office/drawing/2014/main" id="{00000000-0008-0000-0E00-00008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77" name="Check Box 129" hidden="1">
          <a:extLst>
            <a:ext uri="{63B3BB69-23CF-44E3-9099-C40C66FF867C}">
              <a14:compatExt xmlns:a14="http://schemas.microsoft.com/office/drawing/2010/main" spid="_x0000_s130177"/>
            </a:ext>
            <a:ext uri="{FF2B5EF4-FFF2-40B4-BE49-F238E27FC236}">
              <a16:creationId xmlns:a16="http://schemas.microsoft.com/office/drawing/2014/main" id="{00000000-0008-0000-0E00-00008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78" name="Check Box 130" hidden="1">
          <a:extLst>
            <a:ext uri="{63B3BB69-23CF-44E3-9099-C40C66FF867C}">
              <a14:compatExt xmlns:a14="http://schemas.microsoft.com/office/drawing/2010/main" spid="_x0000_s130178"/>
            </a:ext>
            <a:ext uri="{FF2B5EF4-FFF2-40B4-BE49-F238E27FC236}">
              <a16:creationId xmlns:a16="http://schemas.microsoft.com/office/drawing/2014/main" id="{00000000-0008-0000-0E00-00008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150</xdr:row>
      <xdr:rowOff>152400</xdr:rowOff>
    </xdr:from>
    <xdr:to>
      <xdr:col>5</xdr:col>
      <xdr:colOff>228600</xdr:colOff>
      <xdr:row>151</xdr:row>
      <xdr:rowOff>171450</xdr:rowOff>
    </xdr:to>
    <xdr:sp macro="" textlink="">
      <xdr:nvSpPr>
        <xdr:cNvPr id="130179" name="Check Box 131" hidden="1">
          <a:extLst>
            <a:ext uri="{63B3BB69-23CF-44E3-9099-C40C66FF867C}">
              <a14:compatExt xmlns:a14="http://schemas.microsoft.com/office/drawing/2010/main" spid="_x0000_s130179"/>
            </a:ext>
            <a:ext uri="{FF2B5EF4-FFF2-40B4-BE49-F238E27FC236}">
              <a16:creationId xmlns:a16="http://schemas.microsoft.com/office/drawing/2014/main" id="{00000000-0008-0000-0E00-00008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151</xdr:row>
      <xdr:rowOff>152400</xdr:rowOff>
    </xdr:from>
    <xdr:to>
      <xdr:col>5</xdr:col>
      <xdr:colOff>228600</xdr:colOff>
      <xdr:row>152</xdr:row>
      <xdr:rowOff>171450</xdr:rowOff>
    </xdr:to>
    <xdr:sp macro="" textlink="">
      <xdr:nvSpPr>
        <xdr:cNvPr id="130180" name="Check Box 132" hidden="1">
          <a:extLst>
            <a:ext uri="{63B3BB69-23CF-44E3-9099-C40C66FF867C}">
              <a14:compatExt xmlns:a14="http://schemas.microsoft.com/office/drawing/2010/main" spid="_x0000_s130180"/>
            </a:ext>
            <a:ext uri="{FF2B5EF4-FFF2-40B4-BE49-F238E27FC236}">
              <a16:creationId xmlns:a16="http://schemas.microsoft.com/office/drawing/2014/main" id="{00000000-0008-0000-0E00-00008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152</xdr:row>
      <xdr:rowOff>152400</xdr:rowOff>
    </xdr:from>
    <xdr:to>
      <xdr:col>5</xdr:col>
      <xdr:colOff>228600</xdr:colOff>
      <xdr:row>153</xdr:row>
      <xdr:rowOff>171450</xdr:rowOff>
    </xdr:to>
    <xdr:sp macro="" textlink="">
      <xdr:nvSpPr>
        <xdr:cNvPr id="130181" name="Check Box 133" hidden="1">
          <a:extLst>
            <a:ext uri="{63B3BB69-23CF-44E3-9099-C40C66FF867C}">
              <a14:compatExt xmlns:a14="http://schemas.microsoft.com/office/drawing/2010/main" spid="_x0000_s130181"/>
            </a:ext>
            <a:ext uri="{FF2B5EF4-FFF2-40B4-BE49-F238E27FC236}">
              <a16:creationId xmlns:a16="http://schemas.microsoft.com/office/drawing/2014/main" id="{00000000-0008-0000-0E00-00008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153</xdr:row>
      <xdr:rowOff>152400</xdr:rowOff>
    </xdr:from>
    <xdr:to>
      <xdr:col>5</xdr:col>
      <xdr:colOff>228600</xdr:colOff>
      <xdr:row>154</xdr:row>
      <xdr:rowOff>171450</xdr:rowOff>
    </xdr:to>
    <xdr:sp macro="" textlink="">
      <xdr:nvSpPr>
        <xdr:cNvPr id="130182" name="Check Box 134" hidden="1">
          <a:extLst>
            <a:ext uri="{63B3BB69-23CF-44E3-9099-C40C66FF867C}">
              <a14:compatExt xmlns:a14="http://schemas.microsoft.com/office/drawing/2010/main" spid="_x0000_s130182"/>
            </a:ext>
            <a:ext uri="{FF2B5EF4-FFF2-40B4-BE49-F238E27FC236}">
              <a16:creationId xmlns:a16="http://schemas.microsoft.com/office/drawing/2014/main" id="{00000000-0008-0000-0E00-00008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154</xdr:row>
      <xdr:rowOff>152400</xdr:rowOff>
    </xdr:from>
    <xdr:to>
      <xdr:col>5</xdr:col>
      <xdr:colOff>228600</xdr:colOff>
      <xdr:row>155</xdr:row>
      <xdr:rowOff>171450</xdr:rowOff>
    </xdr:to>
    <xdr:sp macro="" textlink="">
      <xdr:nvSpPr>
        <xdr:cNvPr id="130183" name="Check Box 135" hidden="1">
          <a:extLst>
            <a:ext uri="{63B3BB69-23CF-44E3-9099-C40C66FF867C}">
              <a14:compatExt xmlns:a14="http://schemas.microsoft.com/office/drawing/2010/main" spid="_x0000_s130183"/>
            </a:ext>
            <a:ext uri="{FF2B5EF4-FFF2-40B4-BE49-F238E27FC236}">
              <a16:creationId xmlns:a16="http://schemas.microsoft.com/office/drawing/2014/main" id="{00000000-0008-0000-0E00-00008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155</xdr:row>
      <xdr:rowOff>152400</xdr:rowOff>
    </xdr:from>
    <xdr:to>
      <xdr:col>5</xdr:col>
      <xdr:colOff>228600</xdr:colOff>
      <xdr:row>156</xdr:row>
      <xdr:rowOff>171450</xdr:rowOff>
    </xdr:to>
    <xdr:sp macro="" textlink="">
      <xdr:nvSpPr>
        <xdr:cNvPr id="130184" name="Check Box 136" hidden="1">
          <a:extLst>
            <a:ext uri="{63B3BB69-23CF-44E3-9099-C40C66FF867C}">
              <a14:compatExt xmlns:a14="http://schemas.microsoft.com/office/drawing/2010/main" spid="_x0000_s130184"/>
            </a:ext>
            <a:ext uri="{FF2B5EF4-FFF2-40B4-BE49-F238E27FC236}">
              <a16:creationId xmlns:a16="http://schemas.microsoft.com/office/drawing/2014/main" id="{00000000-0008-0000-0E00-00008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156</xdr:row>
      <xdr:rowOff>152400</xdr:rowOff>
    </xdr:from>
    <xdr:to>
      <xdr:col>5</xdr:col>
      <xdr:colOff>228600</xdr:colOff>
      <xdr:row>157</xdr:row>
      <xdr:rowOff>171450</xdr:rowOff>
    </xdr:to>
    <xdr:sp macro="" textlink="">
      <xdr:nvSpPr>
        <xdr:cNvPr id="130185" name="Check Box 137" hidden="1">
          <a:extLst>
            <a:ext uri="{63B3BB69-23CF-44E3-9099-C40C66FF867C}">
              <a14:compatExt xmlns:a14="http://schemas.microsoft.com/office/drawing/2010/main" spid="_x0000_s130185"/>
            </a:ext>
            <a:ext uri="{FF2B5EF4-FFF2-40B4-BE49-F238E27FC236}">
              <a16:creationId xmlns:a16="http://schemas.microsoft.com/office/drawing/2014/main" id="{00000000-0008-0000-0E00-00008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157</xdr:row>
      <xdr:rowOff>152400</xdr:rowOff>
    </xdr:from>
    <xdr:to>
      <xdr:col>5</xdr:col>
      <xdr:colOff>228600</xdr:colOff>
      <xdr:row>158</xdr:row>
      <xdr:rowOff>171450</xdr:rowOff>
    </xdr:to>
    <xdr:sp macro="" textlink="">
      <xdr:nvSpPr>
        <xdr:cNvPr id="130186" name="Check Box 138" hidden="1">
          <a:extLst>
            <a:ext uri="{63B3BB69-23CF-44E3-9099-C40C66FF867C}">
              <a14:compatExt xmlns:a14="http://schemas.microsoft.com/office/drawing/2010/main" spid="_x0000_s130186"/>
            </a:ext>
            <a:ext uri="{FF2B5EF4-FFF2-40B4-BE49-F238E27FC236}">
              <a16:creationId xmlns:a16="http://schemas.microsoft.com/office/drawing/2014/main" id="{00000000-0008-0000-0E00-00008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158</xdr:row>
      <xdr:rowOff>152400</xdr:rowOff>
    </xdr:from>
    <xdr:to>
      <xdr:col>5</xdr:col>
      <xdr:colOff>228600</xdr:colOff>
      <xdr:row>159</xdr:row>
      <xdr:rowOff>171450</xdr:rowOff>
    </xdr:to>
    <xdr:sp macro="" textlink="">
      <xdr:nvSpPr>
        <xdr:cNvPr id="130187" name="Check Box 139" hidden="1">
          <a:extLst>
            <a:ext uri="{63B3BB69-23CF-44E3-9099-C40C66FF867C}">
              <a14:compatExt xmlns:a14="http://schemas.microsoft.com/office/drawing/2010/main" spid="_x0000_s130187"/>
            </a:ext>
            <a:ext uri="{FF2B5EF4-FFF2-40B4-BE49-F238E27FC236}">
              <a16:creationId xmlns:a16="http://schemas.microsoft.com/office/drawing/2014/main" id="{00000000-0008-0000-0E00-00008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88" name="Check Box 140" hidden="1">
          <a:extLst>
            <a:ext uri="{63B3BB69-23CF-44E3-9099-C40C66FF867C}">
              <a14:compatExt xmlns:a14="http://schemas.microsoft.com/office/drawing/2010/main" spid="_x0000_s130188"/>
            </a:ext>
            <a:ext uri="{FF2B5EF4-FFF2-40B4-BE49-F238E27FC236}">
              <a16:creationId xmlns:a16="http://schemas.microsoft.com/office/drawing/2014/main" id="{00000000-0008-0000-0E00-00008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89" name="Check Box 141" hidden="1">
          <a:extLst>
            <a:ext uri="{63B3BB69-23CF-44E3-9099-C40C66FF867C}">
              <a14:compatExt xmlns:a14="http://schemas.microsoft.com/office/drawing/2010/main" spid="_x0000_s130189"/>
            </a:ext>
            <a:ext uri="{FF2B5EF4-FFF2-40B4-BE49-F238E27FC236}">
              <a16:creationId xmlns:a16="http://schemas.microsoft.com/office/drawing/2014/main" id="{00000000-0008-0000-0E00-00008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90" name="Check Box 142" hidden="1">
          <a:extLst>
            <a:ext uri="{63B3BB69-23CF-44E3-9099-C40C66FF867C}">
              <a14:compatExt xmlns:a14="http://schemas.microsoft.com/office/drawing/2010/main" spid="_x0000_s130190"/>
            </a:ext>
            <a:ext uri="{FF2B5EF4-FFF2-40B4-BE49-F238E27FC236}">
              <a16:creationId xmlns:a16="http://schemas.microsoft.com/office/drawing/2014/main" id="{00000000-0008-0000-0E00-00008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191" name="Check Box 143" hidden="1">
          <a:extLst>
            <a:ext uri="{63B3BB69-23CF-44E3-9099-C40C66FF867C}">
              <a14:compatExt xmlns:a14="http://schemas.microsoft.com/office/drawing/2010/main" spid="_x0000_s130191"/>
            </a:ext>
            <a:ext uri="{FF2B5EF4-FFF2-40B4-BE49-F238E27FC236}">
              <a16:creationId xmlns:a16="http://schemas.microsoft.com/office/drawing/2014/main" id="{00000000-0008-0000-0E00-00008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192" name="Check Box 144" hidden="1">
          <a:extLst>
            <a:ext uri="{63B3BB69-23CF-44E3-9099-C40C66FF867C}">
              <a14:compatExt xmlns:a14="http://schemas.microsoft.com/office/drawing/2010/main" spid="_x0000_s130192"/>
            </a:ext>
            <a:ext uri="{FF2B5EF4-FFF2-40B4-BE49-F238E27FC236}">
              <a16:creationId xmlns:a16="http://schemas.microsoft.com/office/drawing/2014/main" id="{00000000-0008-0000-0E00-00009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193" name="Check Box 145" hidden="1">
          <a:extLst>
            <a:ext uri="{63B3BB69-23CF-44E3-9099-C40C66FF867C}">
              <a14:compatExt xmlns:a14="http://schemas.microsoft.com/office/drawing/2010/main" spid="_x0000_s130193"/>
            </a:ext>
            <a:ext uri="{FF2B5EF4-FFF2-40B4-BE49-F238E27FC236}">
              <a16:creationId xmlns:a16="http://schemas.microsoft.com/office/drawing/2014/main" id="{00000000-0008-0000-0E00-00009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194" name="Check Box 146" hidden="1">
          <a:extLst>
            <a:ext uri="{63B3BB69-23CF-44E3-9099-C40C66FF867C}">
              <a14:compatExt xmlns:a14="http://schemas.microsoft.com/office/drawing/2010/main" spid="_x0000_s130194"/>
            </a:ext>
            <a:ext uri="{FF2B5EF4-FFF2-40B4-BE49-F238E27FC236}">
              <a16:creationId xmlns:a16="http://schemas.microsoft.com/office/drawing/2014/main" id="{00000000-0008-0000-0E00-00009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195" name="Check Box 147" hidden="1">
          <a:extLst>
            <a:ext uri="{63B3BB69-23CF-44E3-9099-C40C66FF867C}">
              <a14:compatExt xmlns:a14="http://schemas.microsoft.com/office/drawing/2010/main" spid="_x0000_s130195"/>
            </a:ext>
            <a:ext uri="{FF2B5EF4-FFF2-40B4-BE49-F238E27FC236}">
              <a16:creationId xmlns:a16="http://schemas.microsoft.com/office/drawing/2014/main" id="{00000000-0008-0000-0E00-00009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196" name="Check Box 148" hidden="1">
          <a:extLst>
            <a:ext uri="{63B3BB69-23CF-44E3-9099-C40C66FF867C}">
              <a14:compatExt xmlns:a14="http://schemas.microsoft.com/office/drawing/2010/main" spid="_x0000_s130196"/>
            </a:ext>
            <a:ext uri="{FF2B5EF4-FFF2-40B4-BE49-F238E27FC236}">
              <a16:creationId xmlns:a16="http://schemas.microsoft.com/office/drawing/2014/main" id="{00000000-0008-0000-0E00-00009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197" name="Check Box 149" hidden="1">
          <a:extLst>
            <a:ext uri="{63B3BB69-23CF-44E3-9099-C40C66FF867C}">
              <a14:compatExt xmlns:a14="http://schemas.microsoft.com/office/drawing/2010/main" spid="_x0000_s130197"/>
            </a:ext>
            <a:ext uri="{FF2B5EF4-FFF2-40B4-BE49-F238E27FC236}">
              <a16:creationId xmlns:a16="http://schemas.microsoft.com/office/drawing/2014/main" id="{00000000-0008-0000-0E00-00009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198" name="Check Box 150" hidden="1">
          <a:extLst>
            <a:ext uri="{63B3BB69-23CF-44E3-9099-C40C66FF867C}">
              <a14:compatExt xmlns:a14="http://schemas.microsoft.com/office/drawing/2010/main" spid="_x0000_s130198"/>
            </a:ext>
            <a:ext uri="{FF2B5EF4-FFF2-40B4-BE49-F238E27FC236}">
              <a16:creationId xmlns:a16="http://schemas.microsoft.com/office/drawing/2014/main" id="{00000000-0008-0000-0E00-00009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199" name="Check Box 151" hidden="1">
          <a:extLst>
            <a:ext uri="{63B3BB69-23CF-44E3-9099-C40C66FF867C}">
              <a14:compatExt xmlns:a14="http://schemas.microsoft.com/office/drawing/2010/main" spid="_x0000_s130199"/>
            </a:ext>
            <a:ext uri="{FF2B5EF4-FFF2-40B4-BE49-F238E27FC236}">
              <a16:creationId xmlns:a16="http://schemas.microsoft.com/office/drawing/2014/main" id="{00000000-0008-0000-0E00-00009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00" name="Check Box 152" hidden="1">
          <a:extLst>
            <a:ext uri="{63B3BB69-23CF-44E3-9099-C40C66FF867C}">
              <a14:compatExt xmlns:a14="http://schemas.microsoft.com/office/drawing/2010/main" spid="_x0000_s130200"/>
            </a:ext>
            <a:ext uri="{FF2B5EF4-FFF2-40B4-BE49-F238E27FC236}">
              <a16:creationId xmlns:a16="http://schemas.microsoft.com/office/drawing/2014/main" id="{00000000-0008-0000-0E00-00009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01" name="Check Box 153" hidden="1">
          <a:extLst>
            <a:ext uri="{63B3BB69-23CF-44E3-9099-C40C66FF867C}">
              <a14:compatExt xmlns:a14="http://schemas.microsoft.com/office/drawing/2010/main" spid="_x0000_s130201"/>
            </a:ext>
            <a:ext uri="{FF2B5EF4-FFF2-40B4-BE49-F238E27FC236}">
              <a16:creationId xmlns:a16="http://schemas.microsoft.com/office/drawing/2014/main" id="{00000000-0008-0000-0E00-00009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02" name="Check Box 154" hidden="1">
          <a:extLst>
            <a:ext uri="{63B3BB69-23CF-44E3-9099-C40C66FF867C}">
              <a14:compatExt xmlns:a14="http://schemas.microsoft.com/office/drawing/2010/main" spid="_x0000_s130202"/>
            </a:ext>
            <a:ext uri="{FF2B5EF4-FFF2-40B4-BE49-F238E27FC236}">
              <a16:creationId xmlns:a16="http://schemas.microsoft.com/office/drawing/2014/main" id="{00000000-0008-0000-0E00-00009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03" name="Check Box 155" hidden="1">
          <a:extLst>
            <a:ext uri="{63B3BB69-23CF-44E3-9099-C40C66FF867C}">
              <a14:compatExt xmlns:a14="http://schemas.microsoft.com/office/drawing/2010/main" spid="_x0000_s130203"/>
            </a:ext>
            <a:ext uri="{FF2B5EF4-FFF2-40B4-BE49-F238E27FC236}">
              <a16:creationId xmlns:a16="http://schemas.microsoft.com/office/drawing/2014/main" id="{00000000-0008-0000-0E00-00009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04" name="Check Box 156" hidden="1">
          <a:extLst>
            <a:ext uri="{63B3BB69-23CF-44E3-9099-C40C66FF867C}">
              <a14:compatExt xmlns:a14="http://schemas.microsoft.com/office/drawing/2010/main" spid="_x0000_s130204"/>
            </a:ext>
            <a:ext uri="{FF2B5EF4-FFF2-40B4-BE49-F238E27FC236}">
              <a16:creationId xmlns:a16="http://schemas.microsoft.com/office/drawing/2014/main" id="{00000000-0008-0000-0E00-00009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05" name="Check Box 157" hidden="1">
          <a:extLst>
            <a:ext uri="{63B3BB69-23CF-44E3-9099-C40C66FF867C}">
              <a14:compatExt xmlns:a14="http://schemas.microsoft.com/office/drawing/2010/main" spid="_x0000_s130205"/>
            </a:ext>
            <a:ext uri="{FF2B5EF4-FFF2-40B4-BE49-F238E27FC236}">
              <a16:creationId xmlns:a16="http://schemas.microsoft.com/office/drawing/2014/main" id="{00000000-0008-0000-0E00-00009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206" name="Check Box 158" hidden="1">
          <a:extLst>
            <a:ext uri="{63B3BB69-23CF-44E3-9099-C40C66FF867C}">
              <a14:compatExt xmlns:a14="http://schemas.microsoft.com/office/drawing/2010/main" spid="_x0000_s130206"/>
            </a:ext>
            <a:ext uri="{FF2B5EF4-FFF2-40B4-BE49-F238E27FC236}">
              <a16:creationId xmlns:a16="http://schemas.microsoft.com/office/drawing/2014/main" id="{00000000-0008-0000-0E00-00009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207" name="Check Box 159" hidden="1">
          <a:extLst>
            <a:ext uri="{63B3BB69-23CF-44E3-9099-C40C66FF867C}">
              <a14:compatExt xmlns:a14="http://schemas.microsoft.com/office/drawing/2010/main" spid="_x0000_s130207"/>
            </a:ext>
            <a:ext uri="{FF2B5EF4-FFF2-40B4-BE49-F238E27FC236}">
              <a16:creationId xmlns:a16="http://schemas.microsoft.com/office/drawing/2014/main" id="{00000000-0008-0000-0E00-00009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208" name="Check Box 160" hidden="1">
          <a:extLst>
            <a:ext uri="{63B3BB69-23CF-44E3-9099-C40C66FF867C}">
              <a14:compatExt xmlns:a14="http://schemas.microsoft.com/office/drawing/2010/main" spid="_x0000_s130208"/>
            </a:ext>
            <a:ext uri="{FF2B5EF4-FFF2-40B4-BE49-F238E27FC236}">
              <a16:creationId xmlns:a16="http://schemas.microsoft.com/office/drawing/2014/main" id="{00000000-0008-0000-0E00-0000A0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09" name="Check Box 161" hidden="1">
          <a:extLst>
            <a:ext uri="{63B3BB69-23CF-44E3-9099-C40C66FF867C}">
              <a14:compatExt xmlns:a14="http://schemas.microsoft.com/office/drawing/2010/main" spid="_x0000_s130209"/>
            </a:ext>
            <a:ext uri="{FF2B5EF4-FFF2-40B4-BE49-F238E27FC236}">
              <a16:creationId xmlns:a16="http://schemas.microsoft.com/office/drawing/2014/main" id="{00000000-0008-0000-0E00-0000A1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10" name="Check Box 162" hidden="1">
          <a:extLst>
            <a:ext uri="{63B3BB69-23CF-44E3-9099-C40C66FF867C}">
              <a14:compatExt xmlns:a14="http://schemas.microsoft.com/office/drawing/2010/main" spid="_x0000_s130210"/>
            </a:ext>
            <a:ext uri="{FF2B5EF4-FFF2-40B4-BE49-F238E27FC236}">
              <a16:creationId xmlns:a16="http://schemas.microsoft.com/office/drawing/2014/main" id="{00000000-0008-0000-0E00-0000A2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11" name="Check Box 163" hidden="1">
          <a:extLst>
            <a:ext uri="{63B3BB69-23CF-44E3-9099-C40C66FF867C}">
              <a14:compatExt xmlns:a14="http://schemas.microsoft.com/office/drawing/2010/main" spid="_x0000_s130211"/>
            </a:ext>
            <a:ext uri="{FF2B5EF4-FFF2-40B4-BE49-F238E27FC236}">
              <a16:creationId xmlns:a16="http://schemas.microsoft.com/office/drawing/2014/main" id="{00000000-0008-0000-0E00-0000A3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12" name="Check Box 164" hidden="1">
          <a:extLst>
            <a:ext uri="{63B3BB69-23CF-44E3-9099-C40C66FF867C}">
              <a14:compatExt xmlns:a14="http://schemas.microsoft.com/office/drawing/2010/main" spid="_x0000_s130212"/>
            </a:ext>
            <a:ext uri="{FF2B5EF4-FFF2-40B4-BE49-F238E27FC236}">
              <a16:creationId xmlns:a16="http://schemas.microsoft.com/office/drawing/2014/main" id="{00000000-0008-0000-0E00-0000A4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13" name="Check Box 165" hidden="1">
          <a:extLst>
            <a:ext uri="{63B3BB69-23CF-44E3-9099-C40C66FF867C}">
              <a14:compatExt xmlns:a14="http://schemas.microsoft.com/office/drawing/2010/main" spid="_x0000_s130213"/>
            </a:ext>
            <a:ext uri="{FF2B5EF4-FFF2-40B4-BE49-F238E27FC236}">
              <a16:creationId xmlns:a16="http://schemas.microsoft.com/office/drawing/2014/main" id="{00000000-0008-0000-0E00-0000A5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14" name="Check Box 166" hidden="1">
          <a:extLst>
            <a:ext uri="{63B3BB69-23CF-44E3-9099-C40C66FF867C}">
              <a14:compatExt xmlns:a14="http://schemas.microsoft.com/office/drawing/2010/main" spid="_x0000_s130214"/>
            </a:ext>
            <a:ext uri="{FF2B5EF4-FFF2-40B4-BE49-F238E27FC236}">
              <a16:creationId xmlns:a16="http://schemas.microsoft.com/office/drawing/2014/main" id="{00000000-0008-0000-0E00-0000A6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190</xdr:row>
      <xdr:rowOff>152400</xdr:rowOff>
    </xdr:from>
    <xdr:to>
      <xdr:col>5</xdr:col>
      <xdr:colOff>228600</xdr:colOff>
      <xdr:row>191</xdr:row>
      <xdr:rowOff>171450</xdr:rowOff>
    </xdr:to>
    <xdr:sp macro="" textlink="">
      <xdr:nvSpPr>
        <xdr:cNvPr id="130215" name="Check Box 167" hidden="1">
          <a:extLst>
            <a:ext uri="{63B3BB69-23CF-44E3-9099-C40C66FF867C}">
              <a14:compatExt xmlns:a14="http://schemas.microsoft.com/office/drawing/2010/main" spid="_x0000_s130215"/>
            </a:ext>
            <a:ext uri="{FF2B5EF4-FFF2-40B4-BE49-F238E27FC236}">
              <a16:creationId xmlns:a16="http://schemas.microsoft.com/office/drawing/2014/main" id="{00000000-0008-0000-0E00-0000A7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191</xdr:row>
      <xdr:rowOff>152400</xdr:rowOff>
    </xdr:from>
    <xdr:to>
      <xdr:col>5</xdr:col>
      <xdr:colOff>228600</xdr:colOff>
      <xdr:row>192</xdr:row>
      <xdr:rowOff>171450</xdr:rowOff>
    </xdr:to>
    <xdr:sp macro="" textlink="">
      <xdr:nvSpPr>
        <xdr:cNvPr id="130216" name="Check Box 168" hidden="1">
          <a:extLst>
            <a:ext uri="{63B3BB69-23CF-44E3-9099-C40C66FF867C}">
              <a14:compatExt xmlns:a14="http://schemas.microsoft.com/office/drawing/2010/main" spid="_x0000_s130216"/>
            </a:ext>
            <a:ext uri="{FF2B5EF4-FFF2-40B4-BE49-F238E27FC236}">
              <a16:creationId xmlns:a16="http://schemas.microsoft.com/office/drawing/2014/main" id="{00000000-0008-0000-0E00-0000A8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192</xdr:row>
      <xdr:rowOff>152400</xdr:rowOff>
    </xdr:from>
    <xdr:to>
      <xdr:col>5</xdr:col>
      <xdr:colOff>228600</xdr:colOff>
      <xdr:row>193</xdr:row>
      <xdr:rowOff>171450</xdr:rowOff>
    </xdr:to>
    <xdr:sp macro="" textlink="">
      <xdr:nvSpPr>
        <xdr:cNvPr id="130217" name="Check Box 169" hidden="1">
          <a:extLst>
            <a:ext uri="{63B3BB69-23CF-44E3-9099-C40C66FF867C}">
              <a14:compatExt xmlns:a14="http://schemas.microsoft.com/office/drawing/2010/main" spid="_x0000_s130217"/>
            </a:ext>
            <a:ext uri="{FF2B5EF4-FFF2-40B4-BE49-F238E27FC236}">
              <a16:creationId xmlns:a16="http://schemas.microsoft.com/office/drawing/2014/main" id="{00000000-0008-0000-0E00-0000A9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193</xdr:row>
      <xdr:rowOff>152400</xdr:rowOff>
    </xdr:from>
    <xdr:to>
      <xdr:col>5</xdr:col>
      <xdr:colOff>228600</xdr:colOff>
      <xdr:row>194</xdr:row>
      <xdr:rowOff>171450</xdr:rowOff>
    </xdr:to>
    <xdr:sp macro="" textlink="">
      <xdr:nvSpPr>
        <xdr:cNvPr id="130218" name="Check Box 170" hidden="1">
          <a:extLst>
            <a:ext uri="{63B3BB69-23CF-44E3-9099-C40C66FF867C}">
              <a14:compatExt xmlns:a14="http://schemas.microsoft.com/office/drawing/2010/main" spid="_x0000_s130218"/>
            </a:ext>
            <a:ext uri="{FF2B5EF4-FFF2-40B4-BE49-F238E27FC236}">
              <a16:creationId xmlns:a16="http://schemas.microsoft.com/office/drawing/2014/main" id="{00000000-0008-0000-0E00-0000AA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194</xdr:row>
      <xdr:rowOff>152400</xdr:rowOff>
    </xdr:from>
    <xdr:to>
      <xdr:col>5</xdr:col>
      <xdr:colOff>228600</xdr:colOff>
      <xdr:row>195</xdr:row>
      <xdr:rowOff>171450</xdr:rowOff>
    </xdr:to>
    <xdr:sp macro="" textlink="">
      <xdr:nvSpPr>
        <xdr:cNvPr id="130219" name="Check Box 171" hidden="1">
          <a:extLst>
            <a:ext uri="{63B3BB69-23CF-44E3-9099-C40C66FF867C}">
              <a14:compatExt xmlns:a14="http://schemas.microsoft.com/office/drawing/2010/main" spid="_x0000_s130219"/>
            </a:ext>
            <a:ext uri="{FF2B5EF4-FFF2-40B4-BE49-F238E27FC236}">
              <a16:creationId xmlns:a16="http://schemas.microsoft.com/office/drawing/2014/main" id="{00000000-0008-0000-0E00-0000AB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195</xdr:row>
      <xdr:rowOff>152400</xdr:rowOff>
    </xdr:from>
    <xdr:to>
      <xdr:col>5</xdr:col>
      <xdr:colOff>228600</xdr:colOff>
      <xdr:row>196</xdr:row>
      <xdr:rowOff>171450</xdr:rowOff>
    </xdr:to>
    <xdr:sp macro="" textlink="">
      <xdr:nvSpPr>
        <xdr:cNvPr id="130220" name="Check Box 172" hidden="1">
          <a:extLst>
            <a:ext uri="{63B3BB69-23CF-44E3-9099-C40C66FF867C}">
              <a14:compatExt xmlns:a14="http://schemas.microsoft.com/office/drawing/2010/main" spid="_x0000_s130220"/>
            </a:ext>
            <a:ext uri="{FF2B5EF4-FFF2-40B4-BE49-F238E27FC236}">
              <a16:creationId xmlns:a16="http://schemas.microsoft.com/office/drawing/2014/main" id="{00000000-0008-0000-0E00-0000AC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196</xdr:row>
      <xdr:rowOff>152400</xdr:rowOff>
    </xdr:from>
    <xdr:to>
      <xdr:col>5</xdr:col>
      <xdr:colOff>228600</xdr:colOff>
      <xdr:row>197</xdr:row>
      <xdr:rowOff>171450</xdr:rowOff>
    </xdr:to>
    <xdr:sp macro="" textlink="">
      <xdr:nvSpPr>
        <xdr:cNvPr id="130221" name="Check Box 173" hidden="1">
          <a:extLst>
            <a:ext uri="{63B3BB69-23CF-44E3-9099-C40C66FF867C}">
              <a14:compatExt xmlns:a14="http://schemas.microsoft.com/office/drawing/2010/main" spid="_x0000_s130221"/>
            </a:ext>
            <a:ext uri="{FF2B5EF4-FFF2-40B4-BE49-F238E27FC236}">
              <a16:creationId xmlns:a16="http://schemas.microsoft.com/office/drawing/2014/main" id="{00000000-0008-0000-0E00-0000AD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197</xdr:row>
      <xdr:rowOff>152400</xdr:rowOff>
    </xdr:from>
    <xdr:to>
      <xdr:col>5</xdr:col>
      <xdr:colOff>228600</xdr:colOff>
      <xdr:row>198</xdr:row>
      <xdr:rowOff>171450</xdr:rowOff>
    </xdr:to>
    <xdr:sp macro="" textlink="">
      <xdr:nvSpPr>
        <xdr:cNvPr id="130222" name="Check Box 174" hidden="1">
          <a:extLst>
            <a:ext uri="{63B3BB69-23CF-44E3-9099-C40C66FF867C}">
              <a14:compatExt xmlns:a14="http://schemas.microsoft.com/office/drawing/2010/main" spid="_x0000_s130222"/>
            </a:ext>
            <a:ext uri="{FF2B5EF4-FFF2-40B4-BE49-F238E27FC236}">
              <a16:creationId xmlns:a16="http://schemas.microsoft.com/office/drawing/2014/main" id="{00000000-0008-0000-0E00-0000AE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xdr:colOff>
      <xdr:row>198</xdr:row>
      <xdr:rowOff>152400</xdr:rowOff>
    </xdr:from>
    <xdr:to>
      <xdr:col>5</xdr:col>
      <xdr:colOff>228600</xdr:colOff>
      <xdr:row>199</xdr:row>
      <xdr:rowOff>171450</xdr:rowOff>
    </xdr:to>
    <xdr:sp macro="" textlink="">
      <xdr:nvSpPr>
        <xdr:cNvPr id="130223" name="Check Box 175" hidden="1">
          <a:extLst>
            <a:ext uri="{63B3BB69-23CF-44E3-9099-C40C66FF867C}">
              <a14:compatExt xmlns:a14="http://schemas.microsoft.com/office/drawing/2010/main" spid="_x0000_s130223"/>
            </a:ext>
            <a:ext uri="{FF2B5EF4-FFF2-40B4-BE49-F238E27FC236}">
              <a16:creationId xmlns:a16="http://schemas.microsoft.com/office/drawing/2014/main" id="{00000000-0008-0000-0E00-0000AFF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241300</xdr:colOff>
      <xdr:row>12</xdr:row>
      <xdr:rowOff>184150</xdr:rowOff>
    </xdr:from>
    <xdr:to>
      <xdr:col>1</xdr:col>
      <xdr:colOff>514350</xdr:colOff>
      <xdr:row>13</xdr:row>
      <xdr:rowOff>184150</xdr:rowOff>
    </xdr:to>
    <xdr:sp macro="" textlink="">
      <xdr:nvSpPr>
        <xdr:cNvPr id="123905" name="Check Box 1" hidden="1">
          <a:extLst>
            <a:ext uri="{63B3BB69-23CF-44E3-9099-C40C66FF867C}">
              <a14:compatExt xmlns:a14="http://schemas.microsoft.com/office/drawing/2010/main" spid="_x0000_s123905"/>
            </a:ext>
            <a:ext uri="{FF2B5EF4-FFF2-40B4-BE49-F238E27FC236}">
              <a16:creationId xmlns:a16="http://schemas.microsoft.com/office/drawing/2014/main" id="{00000000-0008-0000-1900-000001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304800</xdr:colOff>
      <xdr:row>24</xdr:row>
      <xdr:rowOff>171450</xdr:rowOff>
    </xdr:from>
    <xdr:to>
      <xdr:col>1</xdr:col>
      <xdr:colOff>609600</xdr:colOff>
      <xdr:row>25</xdr:row>
      <xdr:rowOff>190500</xdr:rowOff>
    </xdr:to>
    <xdr:sp macro="" textlink="">
      <xdr:nvSpPr>
        <xdr:cNvPr id="123906" name="Check Box 2" hidden="1">
          <a:extLst>
            <a:ext uri="{63B3BB69-23CF-44E3-9099-C40C66FF867C}">
              <a14:compatExt xmlns:a14="http://schemas.microsoft.com/office/drawing/2010/main" spid="_x0000_s123906"/>
            </a:ext>
            <a:ext uri="{FF2B5EF4-FFF2-40B4-BE49-F238E27FC236}">
              <a16:creationId xmlns:a16="http://schemas.microsoft.com/office/drawing/2014/main" id="{00000000-0008-0000-1900-000002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279400</xdr:colOff>
      <xdr:row>14</xdr:row>
      <xdr:rowOff>184150</xdr:rowOff>
    </xdr:from>
    <xdr:to>
      <xdr:col>1</xdr:col>
      <xdr:colOff>565150</xdr:colOff>
      <xdr:row>15</xdr:row>
      <xdr:rowOff>190500</xdr:rowOff>
    </xdr:to>
    <xdr:sp macro="" textlink="">
      <xdr:nvSpPr>
        <xdr:cNvPr id="123907" name="Check Box 3" hidden="1">
          <a:extLst>
            <a:ext uri="{63B3BB69-23CF-44E3-9099-C40C66FF867C}">
              <a14:compatExt xmlns:a14="http://schemas.microsoft.com/office/drawing/2010/main" spid="_x0000_s123907"/>
            </a:ext>
            <a:ext uri="{FF2B5EF4-FFF2-40B4-BE49-F238E27FC236}">
              <a16:creationId xmlns:a16="http://schemas.microsoft.com/office/drawing/2014/main" id="{00000000-0008-0000-1900-000003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266700</xdr:colOff>
      <xdr:row>17</xdr:row>
      <xdr:rowOff>12700</xdr:rowOff>
    </xdr:from>
    <xdr:to>
      <xdr:col>1</xdr:col>
      <xdr:colOff>552450</xdr:colOff>
      <xdr:row>17</xdr:row>
      <xdr:rowOff>209550</xdr:rowOff>
    </xdr:to>
    <xdr:sp macro="" textlink="">
      <xdr:nvSpPr>
        <xdr:cNvPr id="123908" name="Check Box 4" hidden="1">
          <a:extLst>
            <a:ext uri="{63B3BB69-23CF-44E3-9099-C40C66FF867C}">
              <a14:compatExt xmlns:a14="http://schemas.microsoft.com/office/drawing/2010/main" spid="_x0000_s123908"/>
            </a:ext>
            <a:ext uri="{FF2B5EF4-FFF2-40B4-BE49-F238E27FC236}">
              <a16:creationId xmlns:a16="http://schemas.microsoft.com/office/drawing/2014/main" id="{00000000-0008-0000-1900-000004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285750</xdr:colOff>
      <xdr:row>19</xdr:row>
      <xdr:rowOff>12700</xdr:rowOff>
    </xdr:from>
    <xdr:to>
      <xdr:col>1</xdr:col>
      <xdr:colOff>584200</xdr:colOff>
      <xdr:row>19</xdr:row>
      <xdr:rowOff>241300</xdr:rowOff>
    </xdr:to>
    <xdr:sp macro="" textlink="">
      <xdr:nvSpPr>
        <xdr:cNvPr id="123910" name="Check Box 6" hidden="1">
          <a:extLst>
            <a:ext uri="{63B3BB69-23CF-44E3-9099-C40C66FF867C}">
              <a14:compatExt xmlns:a14="http://schemas.microsoft.com/office/drawing/2010/main" spid="_x0000_s123910"/>
            </a:ext>
            <a:ext uri="{FF2B5EF4-FFF2-40B4-BE49-F238E27FC236}">
              <a16:creationId xmlns:a16="http://schemas.microsoft.com/office/drawing/2014/main" id="{00000000-0008-0000-1900-000006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285750</xdr:colOff>
      <xdr:row>21</xdr:row>
      <xdr:rowOff>12700</xdr:rowOff>
    </xdr:from>
    <xdr:to>
      <xdr:col>1</xdr:col>
      <xdr:colOff>590550</xdr:colOff>
      <xdr:row>21</xdr:row>
      <xdr:rowOff>209550</xdr:rowOff>
    </xdr:to>
    <xdr:sp macro="" textlink="">
      <xdr:nvSpPr>
        <xdr:cNvPr id="123911" name="Check Box 7" hidden="1">
          <a:extLst>
            <a:ext uri="{63B3BB69-23CF-44E3-9099-C40C66FF867C}">
              <a14:compatExt xmlns:a14="http://schemas.microsoft.com/office/drawing/2010/main" spid="_x0000_s123911"/>
            </a:ext>
            <a:ext uri="{FF2B5EF4-FFF2-40B4-BE49-F238E27FC236}">
              <a16:creationId xmlns:a16="http://schemas.microsoft.com/office/drawing/2014/main" id="{00000000-0008-0000-1900-000007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298450</xdr:colOff>
      <xdr:row>23</xdr:row>
      <xdr:rowOff>12700</xdr:rowOff>
    </xdr:from>
    <xdr:to>
      <xdr:col>1</xdr:col>
      <xdr:colOff>590550</xdr:colOff>
      <xdr:row>23</xdr:row>
      <xdr:rowOff>222250</xdr:rowOff>
    </xdr:to>
    <xdr:sp macro="" textlink="">
      <xdr:nvSpPr>
        <xdr:cNvPr id="123912" name="Check Box 8" hidden="1">
          <a:extLst>
            <a:ext uri="{63B3BB69-23CF-44E3-9099-C40C66FF867C}">
              <a14:compatExt xmlns:a14="http://schemas.microsoft.com/office/drawing/2010/main" spid="_x0000_s123912"/>
            </a:ext>
            <a:ext uri="{FF2B5EF4-FFF2-40B4-BE49-F238E27FC236}">
              <a16:creationId xmlns:a16="http://schemas.microsoft.com/office/drawing/2014/main" id="{00000000-0008-0000-1900-000008E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4</xdr:row>
      <xdr:rowOff>190500</xdr:rowOff>
    </xdr:from>
    <xdr:to>
      <xdr:col>2</xdr:col>
      <xdr:colOff>438150</xdr:colOff>
      <xdr:row>6</xdr:row>
      <xdr:rowOff>19050</xdr:rowOff>
    </xdr:to>
    <xdr:sp macro="" textlink="">
      <xdr:nvSpPr>
        <xdr:cNvPr id="113665" name="UusiHakemus" hidden="1">
          <a:extLst>
            <a:ext uri="{63B3BB69-23CF-44E3-9099-C40C66FF867C}">
              <a14:compatExt xmlns:a14="http://schemas.microsoft.com/office/drawing/2010/main" spid="_x0000_s113665"/>
            </a:ext>
            <a:ext uri="{FF2B5EF4-FFF2-40B4-BE49-F238E27FC236}">
              <a16:creationId xmlns:a16="http://schemas.microsoft.com/office/drawing/2014/main" id="{00000000-0008-0000-0200-000001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57150</xdr:colOff>
      <xdr:row>5</xdr:row>
      <xdr:rowOff>0</xdr:rowOff>
    </xdr:from>
    <xdr:to>
      <xdr:col>8</xdr:col>
      <xdr:colOff>361950</xdr:colOff>
      <xdr:row>6</xdr:row>
      <xdr:rowOff>19050</xdr:rowOff>
    </xdr:to>
    <xdr:sp macro="" textlink="">
      <xdr:nvSpPr>
        <xdr:cNvPr id="113666" name="KorjattuHakemus" hidden="1">
          <a:extLst>
            <a:ext uri="{63B3BB69-23CF-44E3-9099-C40C66FF867C}">
              <a14:compatExt xmlns:a14="http://schemas.microsoft.com/office/drawing/2010/main" spid="_x0000_s113666"/>
            </a:ext>
            <a:ext uri="{FF2B5EF4-FFF2-40B4-BE49-F238E27FC236}">
              <a16:creationId xmlns:a16="http://schemas.microsoft.com/office/drawing/2014/main" id="{00000000-0008-0000-0200-000002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400050</xdr:colOff>
      <xdr:row>25</xdr:row>
      <xdr:rowOff>184150</xdr:rowOff>
    </xdr:from>
    <xdr:to>
      <xdr:col>1</xdr:col>
      <xdr:colOff>685800</xdr:colOff>
      <xdr:row>27</xdr:row>
      <xdr:rowOff>0</xdr:rowOff>
    </xdr:to>
    <xdr:sp macro="" textlink="">
      <xdr:nvSpPr>
        <xdr:cNvPr id="113667" name="HaettuMuutaEUKYLLÄ" hidden="1">
          <a:extLst>
            <a:ext uri="{63B3BB69-23CF-44E3-9099-C40C66FF867C}">
              <a14:compatExt xmlns:a14="http://schemas.microsoft.com/office/drawing/2010/main" spid="_x0000_s113667"/>
            </a:ext>
            <a:ext uri="{FF2B5EF4-FFF2-40B4-BE49-F238E27FC236}">
              <a16:creationId xmlns:a16="http://schemas.microsoft.com/office/drawing/2014/main" id="{00000000-0008-0000-0200-000003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247650</xdr:colOff>
      <xdr:row>26</xdr:row>
      <xdr:rowOff>0</xdr:rowOff>
    </xdr:from>
    <xdr:to>
      <xdr:col>5</xdr:col>
      <xdr:colOff>133350</xdr:colOff>
      <xdr:row>27</xdr:row>
      <xdr:rowOff>19050</xdr:rowOff>
    </xdr:to>
    <xdr:sp macro="" textlink="">
      <xdr:nvSpPr>
        <xdr:cNvPr id="113668" name="HaettuMuutaEUEI" hidden="1">
          <a:extLst>
            <a:ext uri="{63B3BB69-23CF-44E3-9099-C40C66FF867C}">
              <a14:compatExt xmlns:a14="http://schemas.microsoft.com/office/drawing/2010/main" spid="_x0000_s113668"/>
            </a:ext>
            <a:ext uri="{FF2B5EF4-FFF2-40B4-BE49-F238E27FC236}">
              <a16:creationId xmlns:a16="http://schemas.microsoft.com/office/drawing/2014/main" id="{00000000-0008-0000-0200-000004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74</xdr:row>
      <xdr:rowOff>0</xdr:rowOff>
    </xdr:from>
    <xdr:to>
      <xdr:col>1</xdr:col>
      <xdr:colOff>704850</xdr:colOff>
      <xdr:row>75</xdr:row>
      <xdr:rowOff>19050</xdr:rowOff>
    </xdr:to>
    <xdr:sp macro="" textlink="">
      <xdr:nvSpPr>
        <xdr:cNvPr id="113669" name="SähköpostiosoitettaKYLLÄ" hidden="1">
          <a:extLst>
            <a:ext uri="{63B3BB69-23CF-44E3-9099-C40C66FF867C}">
              <a14:compatExt xmlns:a14="http://schemas.microsoft.com/office/drawing/2010/main" spid="_x0000_s113669"/>
            </a:ext>
            <a:ext uri="{FF2B5EF4-FFF2-40B4-BE49-F238E27FC236}">
              <a16:creationId xmlns:a16="http://schemas.microsoft.com/office/drawing/2014/main" id="{00000000-0008-0000-0200-000005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74</xdr:row>
      <xdr:rowOff>0</xdr:rowOff>
    </xdr:from>
    <xdr:to>
      <xdr:col>5</xdr:col>
      <xdr:colOff>285750</xdr:colOff>
      <xdr:row>75</xdr:row>
      <xdr:rowOff>19050</xdr:rowOff>
    </xdr:to>
    <xdr:sp macro="" textlink="">
      <xdr:nvSpPr>
        <xdr:cNvPr id="113670" name="SähköpostiosoitettaEI" hidden="1">
          <a:extLst>
            <a:ext uri="{63B3BB69-23CF-44E3-9099-C40C66FF867C}">
              <a14:compatExt xmlns:a14="http://schemas.microsoft.com/office/drawing/2010/main" spid="_x0000_s113670"/>
            </a:ext>
            <a:ext uri="{FF2B5EF4-FFF2-40B4-BE49-F238E27FC236}">
              <a16:creationId xmlns:a16="http://schemas.microsoft.com/office/drawing/2014/main" id="{00000000-0008-0000-0200-000006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82</xdr:row>
      <xdr:rowOff>190500</xdr:rowOff>
    </xdr:from>
    <xdr:to>
      <xdr:col>1</xdr:col>
      <xdr:colOff>704850</xdr:colOff>
      <xdr:row>84</xdr:row>
      <xdr:rowOff>19050</xdr:rowOff>
    </xdr:to>
    <xdr:sp macro="" textlink="">
      <xdr:nvSpPr>
        <xdr:cNvPr id="113671" name="SähköpostiosoitettaVaraEI" hidden="1">
          <a:extLst>
            <a:ext uri="{63B3BB69-23CF-44E3-9099-C40C66FF867C}">
              <a14:compatExt xmlns:a14="http://schemas.microsoft.com/office/drawing/2010/main" spid="_x0000_s113671"/>
            </a:ext>
            <a:ext uri="{FF2B5EF4-FFF2-40B4-BE49-F238E27FC236}">
              <a16:creationId xmlns:a16="http://schemas.microsoft.com/office/drawing/2014/main" id="{00000000-0008-0000-0200-000007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82</xdr:row>
      <xdr:rowOff>190500</xdr:rowOff>
    </xdr:from>
    <xdr:to>
      <xdr:col>5</xdr:col>
      <xdr:colOff>285750</xdr:colOff>
      <xdr:row>84</xdr:row>
      <xdr:rowOff>19050</xdr:rowOff>
    </xdr:to>
    <xdr:sp macro="" textlink="">
      <xdr:nvSpPr>
        <xdr:cNvPr id="113672" name="SähköpostiosoitettaVaraKYLLÄ" hidden="1">
          <a:extLst>
            <a:ext uri="{63B3BB69-23CF-44E3-9099-C40C66FF867C}">
              <a14:compatExt xmlns:a14="http://schemas.microsoft.com/office/drawing/2010/main" spid="_x0000_s113672"/>
            </a:ext>
            <a:ext uri="{FF2B5EF4-FFF2-40B4-BE49-F238E27FC236}">
              <a16:creationId xmlns:a16="http://schemas.microsoft.com/office/drawing/2014/main" id="{00000000-0008-0000-0200-000008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11</xdr:row>
      <xdr:rowOff>190500</xdr:rowOff>
    </xdr:from>
    <xdr:to>
      <xdr:col>1</xdr:col>
      <xdr:colOff>704850</xdr:colOff>
      <xdr:row>13</xdr:row>
      <xdr:rowOff>19050</xdr:rowOff>
    </xdr:to>
    <xdr:sp macro="" textlink="">
      <xdr:nvSpPr>
        <xdr:cNvPr id="113673" name="MyönnettuMuutaEUKYLLÄ" hidden="1">
          <a:extLst>
            <a:ext uri="{63B3BB69-23CF-44E3-9099-C40C66FF867C}">
              <a14:compatExt xmlns:a14="http://schemas.microsoft.com/office/drawing/2010/main" spid="_x0000_s113673"/>
            </a:ext>
            <a:ext uri="{FF2B5EF4-FFF2-40B4-BE49-F238E27FC236}">
              <a16:creationId xmlns:a16="http://schemas.microsoft.com/office/drawing/2014/main" id="{00000000-0008-0000-0200-000009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260350</xdr:colOff>
      <xdr:row>11</xdr:row>
      <xdr:rowOff>190500</xdr:rowOff>
    </xdr:from>
    <xdr:to>
      <xdr:col>5</xdr:col>
      <xdr:colOff>146050</xdr:colOff>
      <xdr:row>13</xdr:row>
      <xdr:rowOff>0</xdr:rowOff>
    </xdr:to>
    <xdr:sp macro="" textlink="">
      <xdr:nvSpPr>
        <xdr:cNvPr id="113674" name="MyönnettyMuutaEUEI" hidden="1">
          <a:extLst>
            <a:ext uri="{63B3BB69-23CF-44E3-9099-C40C66FF867C}">
              <a14:compatExt xmlns:a14="http://schemas.microsoft.com/office/drawing/2010/main" spid="_x0000_s113674"/>
            </a:ext>
            <a:ext uri="{FF2B5EF4-FFF2-40B4-BE49-F238E27FC236}">
              <a16:creationId xmlns:a16="http://schemas.microsoft.com/office/drawing/2014/main" id="{00000000-0008-0000-0200-00000A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45</xdr:row>
      <xdr:rowOff>190500</xdr:rowOff>
    </xdr:from>
    <xdr:to>
      <xdr:col>1</xdr:col>
      <xdr:colOff>704850</xdr:colOff>
      <xdr:row>47</xdr:row>
      <xdr:rowOff>19050</xdr:rowOff>
    </xdr:to>
    <xdr:sp macro="" textlink="">
      <xdr:nvSpPr>
        <xdr:cNvPr id="113675" name="EUrahoitusKYLLÄ" hidden="1">
          <a:extLst>
            <a:ext uri="{63B3BB69-23CF-44E3-9099-C40C66FF867C}">
              <a14:compatExt xmlns:a14="http://schemas.microsoft.com/office/drawing/2010/main" spid="_x0000_s113675"/>
            </a:ext>
            <a:ext uri="{FF2B5EF4-FFF2-40B4-BE49-F238E27FC236}">
              <a16:creationId xmlns:a16="http://schemas.microsoft.com/office/drawing/2014/main" id="{00000000-0008-0000-0200-00000B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260350</xdr:colOff>
      <xdr:row>45</xdr:row>
      <xdr:rowOff>190500</xdr:rowOff>
    </xdr:from>
    <xdr:to>
      <xdr:col>5</xdr:col>
      <xdr:colOff>146050</xdr:colOff>
      <xdr:row>47</xdr:row>
      <xdr:rowOff>0</xdr:rowOff>
    </xdr:to>
    <xdr:sp macro="" textlink="">
      <xdr:nvSpPr>
        <xdr:cNvPr id="113676" name="EUrahoitusEI" hidden="1">
          <a:extLst>
            <a:ext uri="{63B3BB69-23CF-44E3-9099-C40C66FF867C}">
              <a14:compatExt xmlns:a14="http://schemas.microsoft.com/office/drawing/2010/main" spid="_x0000_s113676"/>
            </a:ext>
            <a:ext uri="{FF2B5EF4-FFF2-40B4-BE49-F238E27FC236}">
              <a16:creationId xmlns:a16="http://schemas.microsoft.com/office/drawing/2014/main" id="{00000000-0008-0000-0200-00000C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88</xdr:row>
      <xdr:rowOff>190500</xdr:rowOff>
    </xdr:from>
    <xdr:to>
      <xdr:col>1</xdr:col>
      <xdr:colOff>704850</xdr:colOff>
      <xdr:row>90</xdr:row>
      <xdr:rowOff>19050</xdr:rowOff>
    </xdr:to>
    <xdr:sp macro="" textlink="">
      <xdr:nvSpPr>
        <xdr:cNvPr id="113677" name="SiirronsaajatKYLLÄ" hidden="1">
          <a:extLst>
            <a:ext uri="{63B3BB69-23CF-44E3-9099-C40C66FF867C}">
              <a14:compatExt xmlns:a14="http://schemas.microsoft.com/office/drawing/2010/main" spid="_x0000_s113677"/>
            </a:ext>
            <a:ext uri="{FF2B5EF4-FFF2-40B4-BE49-F238E27FC236}">
              <a16:creationId xmlns:a16="http://schemas.microsoft.com/office/drawing/2014/main" id="{00000000-0008-0000-0200-00000D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88</xdr:row>
      <xdr:rowOff>190500</xdr:rowOff>
    </xdr:from>
    <xdr:to>
      <xdr:col>5</xdr:col>
      <xdr:colOff>285750</xdr:colOff>
      <xdr:row>90</xdr:row>
      <xdr:rowOff>19050</xdr:rowOff>
    </xdr:to>
    <xdr:sp macro="" textlink="">
      <xdr:nvSpPr>
        <xdr:cNvPr id="113678" name="SiirronsaajatEI" hidden="1">
          <a:extLst>
            <a:ext uri="{63B3BB69-23CF-44E3-9099-C40C66FF867C}">
              <a14:compatExt xmlns:a14="http://schemas.microsoft.com/office/drawing/2010/main" spid="_x0000_s113678"/>
            </a:ext>
            <a:ext uri="{FF2B5EF4-FFF2-40B4-BE49-F238E27FC236}">
              <a16:creationId xmlns:a16="http://schemas.microsoft.com/office/drawing/2014/main" id="{00000000-0008-0000-0200-00000E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412750</xdr:colOff>
      <xdr:row>113</xdr:row>
      <xdr:rowOff>190500</xdr:rowOff>
    </xdr:from>
    <xdr:to>
      <xdr:col>1</xdr:col>
      <xdr:colOff>704850</xdr:colOff>
      <xdr:row>115</xdr:row>
      <xdr:rowOff>19050</xdr:rowOff>
    </xdr:to>
    <xdr:sp macro="" textlink="">
      <xdr:nvSpPr>
        <xdr:cNvPr id="113679" name="YhteistyötahoKYLLÄ" hidden="1">
          <a:extLst>
            <a:ext uri="{63B3BB69-23CF-44E3-9099-C40C66FF867C}">
              <a14:compatExt xmlns:a14="http://schemas.microsoft.com/office/drawing/2010/main" spid="_x0000_s113679"/>
            </a:ext>
            <a:ext uri="{FF2B5EF4-FFF2-40B4-BE49-F238E27FC236}">
              <a16:creationId xmlns:a16="http://schemas.microsoft.com/office/drawing/2014/main" id="{00000000-0008-0000-0200-00000F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412750</xdr:colOff>
      <xdr:row>113</xdr:row>
      <xdr:rowOff>190500</xdr:rowOff>
    </xdr:from>
    <xdr:to>
      <xdr:col>5</xdr:col>
      <xdr:colOff>285750</xdr:colOff>
      <xdr:row>115</xdr:row>
      <xdr:rowOff>19050</xdr:rowOff>
    </xdr:to>
    <xdr:sp macro="" textlink="">
      <xdr:nvSpPr>
        <xdr:cNvPr id="113680" name="YhteistyötahoEI" hidden="1">
          <a:extLst>
            <a:ext uri="{63B3BB69-23CF-44E3-9099-C40C66FF867C}">
              <a14:compatExt xmlns:a14="http://schemas.microsoft.com/office/drawing/2010/main" spid="_x0000_s113680"/>
            </a:ext>
            <a:ext uri="{FF2B5EF4-FFF2-40B4-BE49-F238E27FC236}">
              <a16:creationId xmlns:a16="http://schemas.microsoft.com/office/drawing/2014/main" id="{00000000-0008-0000-0200-000010B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965835</xdr:colOff>
      <xdr:row>0</xdr:row>
      <xdr:rowOff>47625</xdr:rowOff>
    </xdr:from>
    <xdr:to>
      <xdr:col>7</xdr:col>
      <xdr:colOff>220980</xdr:colOff>
      <xdr:row>0</xdr:row>
      <xdr:rowOff>695244</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13610" y="47625"/>
          <a:ext cx="2788920" cy="647619"/>
        </a:xfrm>
        <a:prstGeom prst="rect">
          <a:avLst/>
        </a:prstGeom>
      </xdr:spPr>
    </xdr:pic>
    <xdr:clientData/>
  </xdr:twoCellAnchor>
  <xdr:twoCellAnchor editAs="oneCell">
    <xdr:from>
      <xdr:col>1</xdr:col>
      <xdr:colOff>66675</xdr:colOff>
      <xdr:row>0</xdr:row>
      <xdr:rowOff>47625</xdr:rowOff>
    </xdr:from>
    <xdr:to>
      <xdr:col>2</xdr:col>
      <xdr:colOff>801624</xdr:colOff>
      <xdr:row>0</xdr:row>
      <xdr:rowOff>699897</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47625"/>
          <a:ext cx="165887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146050</xdr:colOff>
      <xdr:row>9</xdr:row>
      <xdr:rowOff>190500</xdr:rowOff>
    </xdr:from>
    <xdr:to>
      <xdr:col>3</xdr:col>
      <xdr:colOff>0</xdr:colOff>
      <xdr:row>10</xdr:row>
      <xdr:rowOff>209550</xdr:rowOff>
    </xdr:to>
    <xdr:sp macro="" textlink="">
      <xdr:nvSpPr>
        <xdr:cNvPr id="114689" name="Kotouttamistoimenpiteet" hidden="1">
          <a:extLst>
            <a:ext uri="{63B3BB69-23CF-44E3-9099-C40C66FF867C}">
              <a14:compatExt xmlns:a14="http://schemas.microsoft.com/office/drawing/2010/main" spid="_x0000_s114689"/>
            </a:ext>
            <a:ext uri="{FF2B5EF4-FFF2-40B4-BE49-F238E27FC236}">
              <a16:creationId xmlns:a16="http://schemas.microsoft.com/office/drawing/2014/main" id="{00000000-0008-0000-0600-000001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11</xdr:row>
      <xdr:rowOff>190500</xdr:rowOff>
    </xdr:from>
    <xdr:to>
      <xdr:col>3</xdr:col>
      <xdr:colOff>0</xdr:colOff>
      <xdr:row>13</xdr:row>
      <xdr:rowOff>19050</xdr:rowOff>
    </xdr:to>
    <xdr:sp macro="" textlink="">
      <xdr:nvSpPr>
        <xdr:cNvPr id="114690" name="Säilöönoton vaihtoehdot" hidden="1">
          <a:extLst>
            <a:ext uri="{63B3BB69-23CF-44E3-9099-C40C66FF867C}">
              <a14:compatExt xmlns:a14="http://schemas.microsoft.com/office/drawing/2010/main" spid="_x0000_s114690"/>
            </a:ext>
            <a:ext uri="{FF2B5EF4-FFF2-40B4-BE49-F238E27FC236}">
              <a16:creationId xmlns:a16="http://schemas.microsoft.com/office/drawing/2014/main" id="{00000000-0008-0000-0600-000002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13</xdr:row>
      <xdr:rowOff>190500</xdr:rowOff>
    </xdr:from>
    <xdr:to>
      <xdr:col>3</xdr:col>
      <xdr:colOff>0</xdr:colOff>
      <xdr:row>15</xdr:row>
      <xdr:rowOff>19050</xdr:rowOff>
    </xdr:to>
    <xdr:sp macro="" textlink="">
      <xdr:nvSpPr>
        <xdr:cNvPr id="114691" name="Vapaaehtoinen paluu" hidden="1">
          <a:extLst>
            <a:ext uri="{63B3BB69-23CF-44E3-9099-C40C66FF867C}">
              <a14:compatExt xmlns:a14="http://schemas.microsoft.com/office/drawing/2010/main" spid="_x0000_s114691"/>
            </a:ext>
            <a:ext uri="{FF2B5EF4-FFF2-40B4-BE49-F238E27FC236}">
              <a16:creationId xmlns:a16="http://schemas.microsoft.com/office/drawing/2014/main" id="{00000000-0008-0000-0600-000003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15</xdr:row>
      <xdr:rowOff>190500</xdr:rowOff>
    </xdr:from>
    <xdr:to>
      <xdr:col>3</xdr:col>
      <xdr:colOff>0</xdr:colOff>
      <xdr:row>16</xdr:row>
      <xdr:rowOff>209550</xdr:rowOff>
    </xdr:to>
    <xdr:sp macro="" textlink="">
      <xdr:nvSpPr>
        <xdr:cNvPr id="114692" name="Haavoittuvassa asemassa" hidden="1">
          <a:extLst>
            <a:ext uri="{63B3BB69-23CF-44E3-9099-C40C66FF867C}">
              <a14:compatExt xmlns:a14="http://schemas.microsoft.com/office/drawing/2010/main" spid="_x0000_s114692"/>
            </a:ext>
            <a:ext uri="{FF2B5EF4-FFF2-40B4-BE49-F238E27FC236}">
              <a16:creationId xmlns:a16="http://schemas.microsoft.com/office/drawing/2014/main" id="{00000000-0008-0000-0600-000004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146050</xdr:colOff>
      <xdr:row>17</xdr:row>
      <xdr:rowOff>190500</xdr:rowOff>
    </xdr:from>
    <xdr:to>
      <xdr:col>3</xdr:col>
      <xdr:colOff>0</xdr:colOff>
      <xdr:row>19</xdr:row>
      <xdr:rowOff>19050</xdr:rowOff>
    </xdr:to>
    <xdr:sp macro="" textlink="">
      <xdr:nvSpPr>
        <xdr:cNvPr id="114693" name="Eivät liity mihinkään näistä" hidden="1">
          <a:extLst>
            <a:ext uri="{63B3BB69-23CF-44E3-9099-C40C66FF867C}">
              <a14:compatExt xmlns:a14="http://schemas.microsoft.com/office/drawing/2010/main" spid="_x0000_s114693"/>
            </a:ext>
            <a:ext uri="{FF2B5EF4-FFF2-40B4-BE49-F238E27FC236}">
              <a16:creationId xmlns:a16="http://schemas.microsoft.com/office/drawing/2014/main" id="{00000000-0008-0000-0600-000005C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142</xdr:row>
      <xdr:rowOff>133350</xdr:rowOff>
    </xdr:from>
    <xdr:to>
      <xdr:col>1</xdr:col>
      <xdr:colOff>304800</xdr:colOff>
      <xdr:row>143</xdr:row>
      <xdr:rowOff>171450</xdr:rowOff>
    </xdr:to>
    <xdr:sp macro="" textlink="">
      <xdr:nvSpPr>
        <xdr:cNvPr id="131073" name="Check Box 1" hidden="1">
          <a:extLst>
            <a:ext uri="{63B3BB69-23CF-44E3-9099-C40C66FF867C}">
              <a14:compatExt xmlns:a14="http://schemas.microsoft.com/office/drawing/2010/main" spid="_x0000_s131073"/>
            </a:ext>
            <a:ext uri="{FF2B5EF4-FFF2-40B4-BE49-F238E27FC236}">
              <a16:creationId xmlns:a16="http://schemas.microsoft.com/office/drawing/2014/main" id="{00000000-0008-0000-0800-000001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143</xdr:row>
      <xdr:rowOff>133350</xdr:rowOff>
    </xdr:from>
    <xdr:to>
      <xdr:col>1</xdr:col>
      <xdr:colOff>304800</xdr:colOff>
      <xdr:row>144</xdr:row>
      <xdr:rowOff>171450</xdr:rowOff>
    </xdr:to>
    <xdr:sp macro="" textlink="">
      <xdr:nvSpPr>
        <xdr:cNvPr id="131074" name="Check Box 2" hidden="1">
          <a:extLst>
            <a:ext uri="{63B3BB69-23CF-44E3-9099-C40C66FF867C}">
              <a14:compatExt xmlns:a14="http://schemas.microsoft.com/office/drawing/2010/main" spid="_x0000_s131074"/>
            </a:ext>
            <a:ext uri="{FF2B5EF4-FFF2-40B4-BE49-F238E27FC236}">
              <a16:creationId xmlns:a16="http://schemas.microsoft.com/office/drawing/2014/main" id="{00000000-0008-0000-0800-000002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147</xdr:row>
      <xdr:rowOff>133350</xdr:rowOff>
    </xdr:from>
    <xdr:to>
      <xdr:col>1</xdr:col>
      <xdr:colOff>323850</xdr:colOff>
      <xdr:row>148</xdr:row>
      <xdr:rowOff>171450</xdr:rowOff>
    </xdr:to>
    <xdr:sp macro="" textlink="">
      <xdr:nvSpPr>
        <xdr:cNvPr id="131075" name="Check Box 3" hidden="1">
          <a:extLst>
            <a:ext uri="{63B3BB69-23CF-44E3-9099-C40C66FF867C}">
              <a14:compatExt xmlns:a14="http://schemas.microsoft.com/office/drawing/2010/main" spid="_x0000_s131075"/>
            </a:ext>
            <a:ext uri="{FF2B5EF4-FFF2-40B4-BE49-F238E27FC236}">
              <a16:creationId xmlns:a16="http://schemas.microsoft.com/office/drawing/2014/main" id="{00000000-0008-0000-0800-000003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145</xdr:row>
      <xdr:rowOff>133350</xdr:rowOff>
    </xdr:from>
    <xdr:to>
      <xdr:col>1</xdr:col>
      <xdr:colOff>304800</xdr:colOff>
      <xdr:row>146</xdr:row>
      <xdr:rowOff>171450</xdr:rowOff>
    </xdr:to>
    <xdr:sp macro="" textlink="">
      <xdr:nvSpPr>
        <xdr:cNvPr id="131076" name="Check Box 4" hidden="1">
          <a:extLst>
            <a:ext uri="{63B3BB69-23CF-44E3-9099-C40C66FF867C}">
              <a14:compatExt xmlns:a14="http://schemas.microsoft.com/office/drawing/2010/main" spid="_x0000_s131076"/>
            </a:ext>
            <a:ext uri="{FF2B5EF4-FFF2-40B4-BE49-F238E27FC236}">
              <a16:creationId xmlns:a16="http://schemas.microsoft.com/office/drawing/2014/main" id="{00000000-0008-0000-0800-000004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148</xdr:row>
      <xdr:rowOff>133350</xdr:rowOff>
    </xdr:from>
    <xdr:to>
      <xdr:col>1</xdr:col>
      <xdr:colOff>323850</xdr:colOff>
      <xdr:row>149</xdr:row>
      <xdr:rowOff>171450</xdr:rowOff>
    </xdr:to>
    <xdr:sp macro="" textlink="">
      <xdr:nvSpPr>
        <xdr:cNvPr id="131077" name="Check Box 5" hidden="1">
          <a:extLst>
            <a:ext uri="{63B3BB69-23CF-44E3-9099-C40C66FF867C}">
              <a14:compatExt xmlns:a14="http://schemas.microsoft.com/office/drawing/2010/main" spid="_x0000_s131077"/>
            </a:ext>
            <a:ext uri="{FF2B5EF4-FFF2-40B4-BE49-F238E27FC236}">
              <a16:creationId xmlns:a16="http://schemas.microsoft.com/office/drawing/2014/main" id="{00000000-0008-0000-0800-000005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152</xdr:row>
      <xdr:rowOff>133350</xdr:rowOff>
    </xdr:from>
    <xdr:to>
      <xdr:col>1</xdr:col>
      <xdr:colOff>323850</xdr:colOff>
      <xdr:row>153</xdr:row>
      <xdr:rowOff>171450</xdr:rowOff>
    </xdr:to>
    <xdr:sp macro="" textlink="">
      <xdr:nvSpPr>
        <xdr:cNvPr id="131078" name="Check Box 6" hidden="1">
          <a:extLst>
            <a:ext uri="{63B3BB69-23CF-44E3-9099-C40C66FF867C}">
              <a14:compatExt xmlns:a14="http://schemas.microsoft.com/office/drawing/2010/main" spid="_x0000_s131078"/>
            </a:ext>
            <a:ext uri="{FF2B5EF4-FFF2-40B4-BE49-F238E27FC236}">
              <a16:creationId xmlns:a16="http://schemas.microsoft.com/office/drawing/2014/main" id="{00000000-0008-0000-0800-000006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151</xdr:row>
      <xdr:rowOff>133350</xdr:rowOff>
    </xdr:from>
    <xdr:to>
      <xdr:col>1</xdr:col>
      <xdr:colOff>323850</xdr:colOff>
      <xdr:row>152</xdr:row>
      <xdr:rowOff>171450</xdr:rowOff>
    </xdr:to>
    <xdr:sp macro="" textlink="">
      <xdr:nvSpPr>
        <xdr:cNvPr id="131079" name="Check Box 7" hidden="1">
          <a:extLst>
            <a:ext uri="{63B3BB69-23CF-44E3-9099-C40C66FF867C}">
              <a14:compatExt xmlns:a14="http://schemas.microsoft.com/office/drawing/2010/main" spid="_x0000_s131079"/>
            </a:ext>
            <a:ext uri="{FF2B5EF4-FFF2-40B4-BE49-F238E27FC236}">
              <a16:creationId xmlns:a16="http://schemas.microsoft.com/office/drawing/2014/main" id="{00000000-0008-0000-0800-000007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144</xdr:row>
      <xdr:rowOff>133350</xdr:rowOff>
    </xdr:from>
    <xdr:to>
      <xdr:col>1</xdr:col>
      <xdr:colOff>323850</xdr:colOff>
      <xdr:row>145</xdr:row>
      <xdr:rowOff>152400</xdr:rowOff>
    </xdr:to>
    <xdr:sp macro="" textlink="">
      <xdr:nvSpPr>
        <xdr:cNvPr id="131080" name="Check Box 8" hidden="1">
          <a:extLst>
            <a:ext uri="{63B3BB69-23CF-44E3-9099-C40C66FF867C}">
              <a14:compatExt xmlns:a14="http://schemas.microsoft.com/office/drawing/2010/main" spid="_x0000_s131080"/>
            </a:ext>
            <a:ext uri="{FF2B5EF4-FFF2-40B4-BE49-F238E27FC236}">
              <a16:creationId xmlns:a16="http://schemas.microsoft.com/office/drawing/2014/main" id="{00000000-0008-0000-0800-000008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150</xdr:row>
      <xdr:rowOff>133350</xdr:rowOff>
    </xdr:from>
    <xdr:to>
      <xdr:col>1</xdr:col>
      <xdr:colOff>323850</xdr:colOff>
      <xdr:row>151</xdr:row>
      <xdr:rowOff>171450</xdr:rowOff>
    </xdr:to>
    <xdr:sp macro="" textlink="">
      <xdr:nvSpPr>
        <xdr:cNvPr id="131081" name="Check Box 9" hidden="1">
          <a:extLst>
            <a:ext uri="{63B3BB69-23CF-44E3-9099-C40C66FF867C}">
              <a14:compatExt xmlns:a14="http://schemas.microsoft.com/office/drawing/2010/main" spid="_x0000_s131081"/>
            </a:ext>
            <a:ext uri="{FF2B5EF4-FFF2-40B4-BE49-F238E27FC236}">
              <a16:creationId xmlns:a16="http://schemas.microsoft.com/office/drawing/2014/main" id="{00000000-0008-0000-0800-00000900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95250</xdr:colOff>
      <xdr:row>64</xdr:row>
      <xdr:rowOff>19050</xdr:rowOff>
    </xdr:from>
    <xdr:to>
      <xdr:col>9</xdr:col>
      <xdr:colOff>400050</xdr:colOff>
      <xdr:row>65</xdr:row>
      <xdr:rowOff>31750</xdr:rowOff>
    </xdr:to>
    <xdr:sp macro="" textlink="">
      <xdr:nvSpPr>
        <xdr:cNvPr id="124929" name="Check Box 1" hidden="1">
          <a:extLst>
            <a:ext uri="{63B3BB69-23CF-44E3-9099-C40C66FF867C}">
              <a14:compatExt xmlns:a14="http://schemas.microsoft.com/office/drawing/2010/main" spid="_x0000_s124929"/>
            </a:ext>
            <a:ext uri="{FF2B5EF4-FFF2-40B4-BE49-F238E27FC236}">
              <a16:creationId xmlns:a16="http://schemas.microsoft.com/office/drawing/2014/main" id="{00000000-0008-0000-0900-000001E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152400</xdr:colOff>
      <xdr:row>76</xdr:row>
      <xdr:rowOff>0</xdr:rowOff>
    </xdr:from>
    <xdr:to>
      <xdr:col>3</xdr:col>
      <xdr:colOff>0</xdr:colOff>
      <xdr:row>77</xdr:row>
      <xdr:rowOff>19050</xdr:rowOff>
    </xdr:to>
    <xdr:sp macro="" textlink="">
      <xdr:nvSpPr>
        <xdr:cNvPr id="125953" name="Check Box 1" hidden="1">
          <a:extLst>
            <a:ext uri="{63B3BB69-23CF-44E3-9099-C40C66FF867C}">
              <a14:compatExt xmlns:a14="http://schemas.microsoft.com/office/drawing/2010/main" spid="_x0000_s125953"/>
            </a:ext>
            <a:ext uri="{FF2B5EF4-FFF2-40B4-BE49-F238E27FC236}">
              <a16:creationId xmlns:a16="http://schemas.microsoft.com/office/drawing/2014/main" id="{00000000-0008-0000-0A00-000001E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152400</xdr:colOff>
      <xdr:row>43</xdr:row>
      <xdr:rowOff>152400</xdr:rowOff>
    </xdr:from>
    <xdr:to>
      <xdr:col>9</xdr:col>
      <xdr:colOff>457200</xdr:colOff>
      <xdr:row>44</xdr:row>
      <xdr:rowOff>171450</xdr:rowOff>
    </xdr:to>
    <xdr:sp macro="" textlink="">
      <xdr:nvSpPr>
        <xdr:cNvPr id="126977" name="Check Box 1" hidden="1">
          <a:extLst>
            <a:ext uri="{63B3BB69-23CF-44E3-9099-C40C66FF867C}">
              <a14:compatExt xmlns:a14="http://schemas.microsoft.com/office/drawing/2010/main" spid="_x0000_s126977"/>
            </a:ext>
            <a:ext uri="{FF2B5EF4-FFF2-40B4-BE49-F238E27FC236}">
              <a16:creationId xmlns:a16="http://schemas.microsoft.com/office/drawing/2014/main" id="{00000000-0008-0000-0B00-000001F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152400</xdr:colOff>
      <xdr:row>32</xdr:row>
      <xdr:rowOff>152400</xdr:rowOff>
    </xdr:from>
    <xdr:to>
      <xdr:col>9</xdr:col>
      <xdr:colOff>457200</xdr:colOff>
      <xdr:row>33</xdr:row>
      <xdr:rowOff>177800</xdr:rowOff>
    </xdr:to>
    <xdr:sp macro="" textlink="">
      <xdr:nvSpPr>
        <xdr:cNvPr id="128001" name="Check Box 1" hidden="1">
          <a:extLst>
            <a:ext uri="{63B3BB69-23CF-44E3-9099-C40C66FF867C}">
              <a14:compatExt xmlns:a14="http://schemas.microsoft.com/office/drawing/2010/main" spid="_x0000_s128001"/>
            </a:ext>
            <a:ext uri="{FF2B5EF4-FFF2-40B4-BE49-F238E27FC236}">
              <a16:creationId xmlns:a16="http://schemas.microsoft.com/office/drawing/2014/main" id="{00000000-0008-0000-0C00-000001F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336550</xdr:colOff>
      <xdr:row>8</xdr:row>
      <xdr:rowOff>0</xdr:rowOff>
    </xdr:from>
    <xdr:to>
      <xdr:col>2</xdr:col>
      <xdr:colOff>647700</xdr:colOff>
      <xdr:row>8</xdr:row>
      <xdr:rowOff>241300</xdr:rowOff>
    </xdr:to>
    <xdr:sp macro="" textlink="">
      <xdr:nvSpPr>
        <xdr:cNvPr id="129025" name="Check Box 1" hidden="1">
          <a:extLst>
            <a:ext uri="{63B3BB69-23CF-44E3-9099-C40C66FF867C}">
              <a14:compatExt xmlns:a14="http://schemas.microsoft.com/office/drawing/2010/main" spid="_x0000_s129025"/>
            </a:ext>
            <a:ext uri="{FF2B5EF4-FFF2-40B4-BE49-F238E27FC236}">
              <a16:creationId xmlns:a16="http://schemas.microsoft.com/office/drawing/2014/main" id="{00000000-0008-0000-0D00-000001F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K&#228;&#228;nn&#228;tys/AMIF%20hankehanke%20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K&#228;&#228;nn&#228;tys/AMIF%20hankeavustus%207%20prosentin%20kustannusmall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intahanke%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N19">
            <v>0</v>
          </cell>
        </row>
      </sheetData>
      <sheetData sheetId="17">
        <row r="19">
          <cell r="H19">
            <v>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row r="50">
          <cell r="B50" t="str">
            <v>Hakijaorganisaation nimi: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v>0</v>
          </cell>
        </row>
      </sheetData>
      <sheetData sheetId="16">
        <row r="2">
          <cell r="F2">
            <v>0</v>
          </cell>
        </row>
      </sheetData>
      <sheetData sheetId="17">
        <row r="2">
          <cell r="E2">
            <v>0</v>
          </cell>
        </row>
      </sheetData>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5"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hyperlink" Target="https://eur-lex.europa.eu/legal-content/FI/ALL/?uri=CELEX:32018R1046&amp;qid=164924992243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6C19-16D8-4409-B84E-E5E007E818A2}">
  <dimension ref="A1:V49"/>
  <sheetViews>
    <sheetView showGridLines="0" tabSelected="1" zoomScaleNormal="100" workbookViewId="0">
      <selection activeCell="N9" sqref="N9"/>
    </sheetView>
  </sheetViews>
  <sheetFormatPr defaultColWidth="9.23046875" defaultRowHeight="15.5" x14ac:dyDescent="0.35"/>
  <cols>
    <col min="1" max="1" width="2.765625" style="385" customWidth="1"/>
    <col min="2" max="2" width="3.765625" style="385" customWidth="1"/>
    <col min="3" max="3" width="19.765625" style="385" customWidth="1"/>
    <col min="4" max="4" width="4.765625" style="385" customWidth="1"/>
    <col min="5" max="5" width="8.765625" style="385" customWidth="1"/>
    <col min="6" max="6" width="9.23046875" style="385"/>
    <col min="7" max="8" width="8.765625" style="385" customWidth="1"/>
    <col min="9" max="9" width="9.23046875" style="385"/>
    <col min="10" max="10" width="8.765625" style="385" customWidth="1"/>
    <col min="11" max="11" width="10.23046875" style="385" customWidth="1"/>
    <col min="12" max="12" width="9.765625" style="385" customWidth="1"/>
    <col min="13" max="16384" width="9.23046875" style="385"/>
  </cols>
  <sheetData>
    <row r="1" spans="1:22" ht="69.75" customHeight="1" x14ac:dyDescent="0.35">
      <c r="A1" s="384" t="s">
        <v>0</v>
      </c>
      <c r="C1" s="386"/>
      <c r="D1" s="386"/>
      <c r="E1" s="386"/>
      <c r="F1" s="386"/>
      <c r="G1" s="386"/>
      <c r="H1" s="386"/>
      <c r="I1" s="532"/>
      <c r="J1" s="532"/>
      <c r="K1" s="532"/>
      <c r="L1" s="386"/>
      <c r="M1" s="386"/>
      <c r="N1" s="386"/>
      <c r="O1" s="386"/>
      <c r="P1" s="386"/>
      <c r="Q1" s="386"/>
      <c r="R1" s="386"/>
      <c r="S1" s="386"/>
      <c r="T1" s="386"/>
      <c r="U1" s="386"/>
      <c r="V1" s="386"/>
    </row>
    <row r="2" spans="1:22" ht="15" customHeight="1" x14ac:dyDescent="0.35">
      <c r="B2" s="387"/>
      <c r="C2" s="388"/>
      <c r="D2" s="388"/>
      <c r="E2" s="388"/>
      <c r="F2" s="388"/>
      <c r="G2" s="388"/>
      <c r="H2" s="388"/>
      <c r="I2" s="533"/>
      <c r="J2" s="533"/>
      <c r="K2" s="388"/>
      <c r="M2" s="386" t="s">
        <v>1</v>
      </c>
      <c r="N2" s="386"/>
      <c r="O2" s="386"/>
      <c r="P2" s="386"/>
      <c r="Q2" s="386"/>
      <c r="R2" s="386"/>
      <c r="S2" s="386"/>
      <c r="T2" s="386"/>
      <c r="U2" s="386"/>
      <c r="V2" s="386"/>
    </row>
    <row r="3" spans="1:22" x14ac:dyDescent="0.35">
      <c r="B3" s="534" t="s">
        <v>2</v>
      </c>
      <c r="C3" s="534"/>
      <c r="D3" s="534"/>
      <c r="E3" s="534"/>
      <c r="F3" s="534"/>
      <c r="G3" s="534"/>
      <c r="H3" s="534"/>
      <c r="I3" s="534"/>
      <c r="J3" s="534"/>
      <c r="K3" s="534"/>
      <c r="M3" s="386"/>
      <c r="N3" s="386"/>
      <c r="O3" s="386"/>
      <c r="P3" s="386"/>
      <c r="Q3" s="386"/>
      <c r="R3" s="386"/>
      <c r="S3" s="386"/>
      <c r="T3" s="386"/>
      <c r="U3" s="386"/>
      <c r="V3" s="386"/>
    </row>
    <row r="4" spans="1:22" x14ac:dyDescent="0.35">
      <c r="B4" s="534" t="s">
        <v>3</v>
      </c>
      <c r="C4" s="534"/>
      <c r="D4" s="534"/>
      <c r="E4" s="534"/>
      <c r="F4" s="534"/>
      <c r="G4" s="534"/>
      <c r="H4" s="534"/>
      <c r="I4" s="534"/>
      <c r="J4" s="534"/>
      <c r="K4" s="534"/>
      <c r="M4" s="386"/>
      <c r="N4" s="389" t="s">
        <v>4</v>
      </c>
      <c r="O4" s="386"/>
      <c r="P4" s="386"/>
      <c r="Q4" s="389"/>
      <c r="R4" s="386"/>
      <c r="S4" s="386"/>
      <c r="T4" s="386"/>
      <c r="U4" s="386"/>
      <c r="V4" s="386"/>
    </row>
    <row r="5" spans="1:22" x14ac:dyDescent="0.35">
      <c r="B5" s="388"/>
      <c r="C5" s="390"/>
      <c r="D5" s="533"/>
      <c r="E5" s="533"/>
      <c r="F5" s="390"/>
      <c r="G5" s="391"/>
      <c r="H5" s="390"/>
      <c r="I5" s="390"/>
      <c r="J5" s="390"/>
      <c r="K5" s="390"/>
      <c r="M5" s="386"/>
      <c r="N5" s="392" t="s">
        <v>5</v>
      </c>
      <c r="O5" s="393"/>
      <c r="P5" s="393"/>
      <c r="Q5" s="356"/>
      <c r="R5" s="386"/>
      <c r="S5" s="386"/>
      <c r="T5" s="386"/>
      <c r="U5" s="386"/>
      <c r="V5" s="386"/>
    </row>
    <row r="6" spans="1:22" x14ac:dyDescent="0.35">
      <c r="B6" s="394" t="s">
        <v>6</v>
      </c>
      <c r="C6" s="388"/>
      <c r="D6" s="388"/>
      <c r="E6" s="388"/>
      <c r="F6" s="388"/>
      <c r="G6" s="388"/>
      <c r="H6" s="388"/>
      <c r="I6" s="388"/>
      <c r="J6" s="388"/>
      <c r="K6" s="388"/>
      <c r="L6"/>
      <c r="M6" s="386"/>
      <c r="N6" s="392" t="s">
        <v>7</v>
      </c>
      <c r="O6" s="393"/>
      <c r="P6" s="393"/>
      <c r="Q6" s="356"/>
      <c r="R6" s="386"/>
      <c r="S6" s="386"/>
      <c r="T6" s="386"/>
      <c r="U6" s="386"/>
      <c r="V6" s="386"/>
    </row>
    <row r="7" spans="1:22" x14ac:dyDescent="0.35">
      <c r="B7" s="394" t="s">
        <v>8</v>
      </c>
      <c r="C7" s="388"/>
      <c r="D7" s="388"/>
      <c r="E7" s="388"/>
      <c r="F7" s="388"/>
      <c r="G7" s="388"/>
      <c r="H7" s="388"/>
      <c r="I7" s="388"/>
      <c r="J7" s="388"/>
      <c r="K7" s="388"/>
      <c r="L7"/>
      <c r="M7" s="386"/>
      <c r="N7" s="395" t="s">
        <v>9</v>
      </c>
      <c r="O7" s="393"/>
      <c r="P7" s="393"/>
      <c r="Q7" s="356"/>
      <c r="R7" s="386"/>
      <c r="S7" s="386"/>
      <c r="T7" s="386"/>
      <c r="U7" s="386"/>
      <c r="V7" s="386"/>
    </row>
    <row r="8" spans="1:22" x14ac:dyDescent="0.35">
      <c r="B8" s="388"/>
      <c r="C8" s="388"/>
      <c r="D8" s="388"/>
      <c r="E8" s="388"/>
      <c r="F8" s="388"/>
      <c r="G8" s="388"/>
      <c r="H8" s="388"/>
      <c r="I8" s="388"/>
      <c r="J8" s="388"/>
      <c r="K8" s="388"/>
      <c r="L8"/>
      <c r="M8" s="386"/>
      <c r="N8" s="392" t="s">
        <v>10</v>
      </c>
      <c r="O8" s="393"/>
      <c r="P8" s="393"/>
      <c r="Q8" s="356"/>
      <c r="R8" s="356"/>
      <c r="S8" s="356"/>
      <c r="T8" s="386"/>
      <c r="U8" s="386"/>
      <c r="V8" s="386"/>
    </row>
    <row r="9" spans="1:22" x14ac:dyDescent="0.35">
      <c r="B9" s="394" t="s">
        <v>11</v>
      </c>
      <c r="C9" s="388"/>
      <c r="D9" s="388"/>
      <c r="E9" s="388"/>
      <c r="F9" s="388"/>
      <c r="G9" s="388"/>
      <c r="H9" s="388"/>
      <c r="I9" s="388"/>
      <c r="J9" s="388"/>
      <c r="K9" s="388"/>
      <c r="L9"/>
      <c r="M9" s="386"/>
      <c r="N9" s="392" t="s">
        <v>12</v>
      </c>
      <c r="O9" s="393"/>
      <c r="P9" s="393"/>
      <c r="Q9" s="356"/>
      <c r="R9" s="386"/>
      <c r="S9" s="386"/>
      <c r="T9" s="386"/>
      <c r="U9" s="386"/>
      <c r="V9" s="386"/>
    </row>
    <row r="10" spans="1:22" x14ac:dyDescent="0.35">
      <c r="B10" s="396" t="s">
        <v>13</v>
      </c>
      <c r="C10" s="388"/>
      <c r="D10" s="388"/>
      <c r="E10" s="388"/>
      <c r="F10" s="388"/>
      <c r="G10" s="388"/>
      <c r="H10" s="388"/>
      <c r="I10" s="388"/>
      <c r="J10" s="388"/>
      <c r="K10" s="388"/>
      <c r="L10"/>
      <c r="M10" s="386"/>
      <c r="N10" s="392" t="s">
        <v>14</v>
      </c>
      <c r="O10" s="393"/>
      <c r="P10" s="393"/>
      <c r="Q10" s="356"/>
      <c r="R10" s="386"/>
      <c r="S10" s="386"/>
      <c r="T10" s="386"/>
      <c r="U10" s="386"/>
      <c r="V10" s="386"/>
    </row>
    <row r="11" spans="1:22" x14ac:dyDescent="0.35">
      <c r="B11" s="492" t="s">
        <v>15</v>
      </c>
      <c r="C11" s="388"/>
      <c r="D11" s="388"/>
      <c r="E11" s="388"/>
      <c r="F11" s="388"/>
      <c r="G11" s="388"/>
      <c r="H11" s="388"/>
      <c r="I11" s="388"/>
      <c r="J11" s="388"/>
      <c r="K11" s="388"/>
      <c r="L11"/>
      <c r="M11" s="386"/>
      <c r="N11" s="392" t="s">
        <v>16</v>
      </c>
      <c r="O11" s="393"/>
      <c r="P11" s="393"/>
      <c r="Q11" s="356"/>
      <c r="R11" s="386"/>
      <c r="S11" s="386"/>
      <c r="T11" s="386"/>
      <c r="U11" s="386"/>
      <c r="V11" s="386"/>
    </row>
    <row r="12" spans="1:22" x14ac:dyDescent="0.35">
      <c r="B12" s="388" t="s">
        <v>17</v>
      </c>
      <c r="C12" s="388"/>
      <c r="D12" s="388"/>
      <c r="E12" s="388"/>
      <c r="F12" s="388"/>
      <c r="G12" s="388"/>
      <c r="H12" s="388"/>
      <c r="I12" s="388"/>
      <c r="J12" s="388"/>
      <c r="K12" s="388"/>
      <c r="L12" s="397"/>
      <c r="M12" s="386"/>
      <c r="N12" s="392" t="s">
        <v>18</v>
      </c>
      <c r="O12" s="393"/>
      <c r="P12" s="393"/>
      <c r="Q12" s="356"/>
      <c r="R12" s="386"/>
      <c r="S12" s="386"/>
      <c r="T12" s="386"/>
      <c r="U12" s="386"/>
      <c r="V12" s="386"/>
    </row>
    <row r="13" spans="1:22" x14ac:dyDescent="0.35">
      <c r="B13" s="394" t="s">
        <v>19</v>
      </c>
      <c r="C13" s="388"/>
      <c r="D13" s="388"/>
      <c r="E13" s="388"/>
      <c r="F13" s="388"/>
      <c r="G13" s="388"/>
      <c r="H13" s="388"/>
      <c r="I13" s="388"/>
      <c r="J13" s="388"/>
      <c r="K13" s="388"/>
      <c r="L13"/>
      <c r="M13" s="386"/>
      <c r="N13" s="392" t="s">
        <v>20</v>
      </c>
      <c r="O13" s="393"/>
      <c r="P13" s="393"/>
      <c r="Q13" s="356"/>
      <c r="R13" s="386"/>
      <c r="S13" s="386"/>
      <c r="T13" s="386"/>
      <c r="U13" s="386"/>
      <c r="V13" s="386"/>
    </row>
    <row r="14" spans="1:22" x14ac:dyDescent="0.35">
      <c r="B14" s="394" t="s">
        <v>21</v>
      </c>
      <c r="C14" s="388"/>
      <c r="D14" s="388"/>
      <c r="E14" s="388"/>
      <c r="F14" s="388"/>
      <c r="G14" s="388"/>
      <c r="H14" s="388"/>
      <c r="I14" s="388"/>
      <c r="J14" s="388"/>
      <c r="K14" s="388"/>
      <c r="L14"/>
      <c r="M14" s="386"/>
      <c r="N14" s="392" t="s">
        <v>22</v>
      </c>
      <c r="O14" s="393"/>
      <c r="P14" s="393"/>
      <c r="Q14" s="356"/>
      <c r="R14" s="386"/>
      <c r="S14" s="386"/>
      <c r="T14" s="386"/>
      <c r="U14" s="386"/>
      <c r="V14" s="386"/>
    </row>
    <row r="15" spans="1:22" x14ac:dyDescent="0.35">
      <c r="B15" s="394"/>
      <c r="C15" s="388"/>
      <c r="D15" s="388"/>
      <c r="E15" s="388"/>
      <c r="F15" s="388"/>
      <c r="G15" s="388"/>
      <c r="H15" s="388"/>
      <c r="I15" s="388"/>
      <c r="J15" s="388"/>
      <c r="K15" s="388"/>
      <c r="L15"/>
      <c r="M15" s="386"/>
      <c r="N15" s="392" t="s">
        <v>23</v>
      </c>
      <c r="O15" s="393"/>
      <c r="P15" s="393"/>
      <c r="Q15" s="356"/>
      <c r="R15" s="386"/>
      <c r="S15" s="386"/>
      <c r="T15" s="386"/>
      <c r="U15" s="386"/>
      <c r="V15" s="386"/>
    </row>
    <row r="16" spans="1:22" x14ac:dyDescent="0.35">
      <c r="B16" s="530" t="s">
        <v>24</v>
      </c>
      <c r="C16" s="531"/>
      <c r="D16" s="531"/>
      <c r="E16" s="531"/>
      <c r="F16" s="531"/>
      <c r="G16" s="531"/>
      <c r="H16" s="531"/>
      <c r="I16" s="531"/>
      <c r="J16" s="531"/>
      <c r="K16" s="531"/>
      <c r="L16"/>
      <c r="M16" s="386"/>
      <c r="N16" s="392" t="s">
        <v>25</v>
      </c>
      <c r="O16" s="393"/>
      <c r="P16" s="393"/>
      <c r="Q16" s="356"/>
      <c r="R16" s="386"/>
      <c r="S16" s="386"/>
      <c r="T16" s="386"/>
      <c r="U16" s="386"/>
      <c r="V16" s="386"/>
    </row>
    <row r="17" spans="2:22" ht="15" customHeight="1" x14ac:dyDescent="0.35">
      <c r="B17" s="535" t="s">
        <v>26</v>
      </c>
      <c r="C17" s="531"/>
      <c r="D17" s="531"/>
      <c r="E17" s="531"/>
      <c r="F17" s="531"/>
      <c r="G17" s="531"/>
      <c r="H17" s="531"/>
      <c r="I17" s="531"/>
      <c r="J17" s="531"/>
      <c r="K17" s="531"/>
      <c r="L17"/>
      <c r="M17" s="386"/>
      <c r="N17" s="392" t="s">
        <v>27</v>
      </c>
      <c r="O17" s="393"/>
      <c r="P17" s="393"/>
      <c r="Q17" s="356"/>
      <c r="R17" s="386"/>
      <c r="S17" s="386"/>
      <c r="T17" s="386"/>
      <c r="U17" s="386"/>
      <c r="V17" s="386"/>
    </row>
    <row r="18" spans="2:22" ht="17.5" customHeight="1" x14ac:dyDescent="0.35">
      <c r="B18" s="535" t="s">
        <v>28</v>
      </c>
      <c r="C18" s="531"/>
      <c r="D18" s="531"/>
      <c r="E18" s="531"/>
      <c r="F18" s="531"/>
      <c r="G18" s="531"/>
      <c r="H18" s="531"/>
      <c r="I18" s="531"/>
      <c r="J18" s="531"/>
      <c r="K18" s="531"/>
      <c r="L18"/>
      <c r="M18" s="386"/>
      <c r="N18" s="392" t="s">
        <v>29</v>
      </c>
      <c r="O18" s="393"/>
      <c r="P18" s="393"/>
      <c r="Q18" s="356"/>
      <c r="R18" s="386"/>
      <c r="S18" s="386"/>
      <c r="T18" s="386"/>
      <c r="U18" s="386"/>
      <c r="V18" s="386"/>
    </row>
    <row r="19" spans="2:22" ht="15" customHeight="1" x14ac:dyDescent="0.35">
      <c r="B19" s="536"/>
      <c r="C19" s="536"/>
      <c r="D19" s="536"/>
      <c r="E19" s="536"/>
      <c r="F19" s="536"/>
      <c r="G19" s="536"/>
      <c r="H19" s="536"/>
      <c r="I19" s="536"/>
      <c r="J19" s="536"/>
      <c r="K19" s="536"/>
      <c r="L19"/>
      <c r="N19" s="392" t="s">
        <v>30</v>
      </c>
      <c r="O19" s="393"/>
      <c r="P19" s="393"/>
      <c r="Q19" s="356"/>
      <c r="R19" s="386"/>
      <c r="S19" s="386"/>
      <c r="T19" s="386"/>
      <c r="U19" s="386"/>
      <c r="V19" s="386"/>
    </row>
    <row r="20" spans="2:22" x14ac:dyDescent="0.35">
      <c r="B20" s="535" t="s">
        <v>31</v>
      </c>
      <c r="C20" s="531"/>
      <c r="D20" s="531"/>
      <c r="E20" s="531"/>
      <c r="F20" s="531"/>
      <c r="G20" s="531"/>
      <c r="H20" s="531"/>
      <c r="I20" s="531"/>
      <c r="J20" s="531"/>
      <c r="K20" s="531"/>
      <c r="L20" s="397"/>
      <c r="M20" s="386"/>
      <c r="N20" s="392" t="s">
        <v>32</v>
      </c>
      <c r="O20" s="393"/>
      <c r="P20" s="393"/>
      <c r="Q20" s="356"/>
      <c r="R20" s="386"/>
      <c r="S20" s="398"/>
      <c r="T20" s="386"/>
      <c r="U20" s="386"/>
      <c r="V20" s="386"/>
    </row>
    <row r="21" spans="2:22" x14ac:dyDescent="0.35">
      <c r="B21" s="399"/>
      <c r="C21"/>
      <c r="D21"/>
      <c r="E21"/>
      <c r="F21"/>
      <c r="G21"/>
      <c r="H21"/>
      <c r="I21"/>
      <c r="J21"/>
      <c r="K21"/>
      <c r="L21"/>
      <c r="M21" s="386"/>
      <c r="N21" s="392" t="s">
        <v>33</v>
      </c>
      <c r="O21" s="393"/>
      <c r="P21" s="393"/>
      <c r="Q21" s="356"/>
      <c r="R21" s="386"/>
      <c r="S21" s="386"/>
      <c r="T21" s="386"/>
      <c r="U21" s="386"/>
      <c r="V21" s="386"/>
    </row>
    <row r="22" spans="2:22" x14ac:dyDescent="0.35">
      <c r="B22" s="400" t="s">
        <v>34</v>
      </c>
      <c r="C22" s="401"/>
      <c r="D22" s="401"/>
      <c r="E22" s="401"/>
      <c r="F22" s="401"/>
      <c r="G22" s="401"/>
      <c r="H22" s="401"/>
      <c r="I22" s="401"/>
      <c r="J22" s="401"/>
      <c r="K22" s="401"/>
      <c r="L22"/>
      <c r="M22" s="386"/>
      <c r="N22" s="392" t="s">
        <v>35</v>
      </c>
      <c r="O22" s="393"/>
      <c r="P22" s="393"/>
      <c r="Q22" s="356"/>
      <c r="R22" s="386"/>
      <c r="S22" s="386"/>
      <c r="T22" s="386"/>
      <c r="U22" s="386"/>
      <c r="V22" s="386"/>
    </row>
    <row r="23" spans="2:22" ht="12.75" customHeight="1" x14ac:dyDescent="0.35">
      <c r="B23" s="401"/>
      <c r="C23" s="401"/>
      <c r="D23" s="401"/>
      <c r="E23" s="401"/>
      <c r="F23" s="401"/>
      <c r="G23" s="401"/>
      <c r="H23" s="401"/>
      <c r="I23" s="401"/>
      <c r="J23" s="401"/>
      <c r="K23" s="401"/>
      <c r="L23"/>
      <c r="M23" s="386"/>
      <c r="N23" s="392" t="s">
        <v>36</v>
      </c>
      <c r="O23" s="393"/>
      <c r="P23" s="393"/>
      <c r="Q23" s="356"/>
      <c r="R23" s="386"/>
      <c r="S23" s="386"/>
      <c r="T23" s="386"/>
      <c r="U23" s="386"/>
      <c r="V23" s="386"/>
    </row>
    <row r="24" spans="2:22" x14ac:dyDescent="0.35">
      <c r="B24" s="399" t="s">
        <v>37</v>
      </c>
      <c r="C24" s="401"/>
      <c r="D24" s="401"/>
      <c r="E24" s="401"/>
      <c r="F24" s="401"/>
      <c r="G24" s="401"/>
      <c r="H24" s="401"/>
      <c r="I24" s="401"/>
      <c r="J24" s="401"/>
      <c r="K24" s="401"/>
      <c r="L24"/>
      <c r="M24" s="386"/>
      <c r="N24" s="392" t="s">
        <v>38</v>
      </c>
      <c r="O24" s="393"/>
      <c r="P24" s="393"/>
      <c r="Q24" s="356"/>
      <c r="R24" s="386"/>
      <c r="S24" s="386"/>
      <c r="T24" s="386"/>
      <c r="U24" s="386"/>
      <c r="V24" s="386"/>
    </row>
    <row r="25" spans="2:22" x14ac:dyDescent="0.35">
      <c r="B25" s="401" t="s">
        <v>39</v>
      </c>
      <c r="C25" s="401"/>
      <c r="D25" s="401"/>
      <c r="E25" s="401"/>
      <c r="F25" s="401"/>
      <c r="G25" s="401"/>
      <c r="H25" s="401"/>
      <c r="I25" s="401"/>
      <c r="J25" s="401"/>
      <c r="K25" s="401"/>
      <c r="L25"/>
      <c r="M25" s="386"/>
      <c r="N25" s="392" t="s">
        <v>40</v>
      </c>
      <c r="O25" s="393"/>
      <c r="P25" s="393"/>
      <c r="Q25" s="356"/>
      <c r="R25" s="386"/>
      <c r="S25" s="386"/>
      <c r="T25" s="386"/>
      <c r="U25" s="386"/>
      <c r="V25" s="386"/>
    </row>
    <row r="26" spans="2:22" x14ac:dyDescent="0.35">
      <c r="B26" s="537" t="s">
        <v>41</v>
      </c>
      <c r="C26" s="538"/>
      <c r="D26" s="538"/>
      <c r="E26" s="538"/>
      <c r="F26" s="538"/>
      <c r="G26" s="538"/>
      <c r="H26" s="538"/>
      <c r="I26" s="538"/>
      <c r="J26" s="538"/>
      <c r="K26" s="538"/>
      <c r="L26"/>
      <c r="M26" s="386"/>
      <c r="N26" s="392" t="s">
        <v>42</v>
      </c>
      <c r="O26" s="402"/>
      <c r="P26" s="393"/>
      <c r="Q26" s="386"/>
      <c r="R26" s="386"/>
      <c r="S26" s="386"/>
      <c r="T26" s="386"/>
      <c r="U26" s="386"/>
      <c r="V26" s="386"/>
    </row>
    <row r="27" spans="2:22" x14ac:dyDescent="0.35">
      <c r="B27" s="538"/>
      <c r="C27" s="538"/>
      <c r="D27" s="538"/>
      <c r="E27" s="538"/>
      <c r="F27" s="538"/>
      <c r="G27" s="538"/>
      <c r="H27" s="538"/>
      <c r="I27" s="538"/>
      <c r="J27" s="538"/>
      <c r="K27" s="538"/>
      <c r="L27"/>
      <c r="M27" s="386"/>
      <c r="N27" s="392" t="s">
        <v>43</v>
      </c>
      <c r="O27" s="393"/>
      <c r="P27" s="393"/>
      <c r="Q27" s="386"/>
      <c r="R27" s="386"/>
      <c r="S27" s="386"/>
      <c r="T27" s="386"/>
      <c r="U27" s="386"/>
      <c r="V27" s="386"/>
    </row>
    <row r="28" spans="2:22" ht="14.25" customHeight="1" x14ac:dyDescent="0.35">
      <c r="B28" s="538"/>
      <c r="C28" s="538"/>
      <c r="D28" s="538"/>
      <c r="E28" s="538"/>
      <c r="F28" s="538"/>
      <c r="G28" s="538"/>
      <c r="H28" s="538"/>
      <c r="I28" s="538"/>
      <c r="J28" s="538"/>
      <c r="K28" s="538"/>
      <c r="L28"/>
      <c r="M28" s="386"/>
      <c r="N28" s="392" t="s">
        <v>44</v>
      </c>
      <c r="O28" s="393"/>
      <c r="P28" s="393"/>
      <c r="Q28" s="386"/>
      <c r="R28" s="386"/>
      <c r="S28" s="386"/>
      <c r="T28" s="386"/>
      <c r="U28" s="386"/>
      <c r="V28" s="386"/>
    </row>
    <row r="29" spans="2:22" x14ac:dyDescent="0.35">
      <c r="B29" s="539"/>
      <c r="C29" s="539"/>
      <c r="D29" s="539"/>
      <c r="E29" s="539"/>
      <c r="F29" s="539"/>
      <c r="G29" s="539"/>
      <c r="H29" s="539"/>
      <c r="I29" s="539"/>
      <c r="J29" s="539"/>
      <c r="K29" s="539"/>
      <c r="L29"/>
      <c r="N29" s="392"/>
    </row>
    <row r="30" spans="2:22" x14ac:dyDescent="0.35">
      <c r="B30" s="529" t="s">
        <v>45</v>
      </c>
      <c r="C30" s="529"/>
      <c r="D30" s="529"/>
      <c r="E30" s="529"/>
      <c r="F30" s="529"/>
      <c r="G30" s="529"/>
      <c r="H30" s="529"/>
      <c r="I30" s="529"/>
      <c r="J30" s="529"/>
      <c r="K30" s="529"/>
      <c r="L30"/>
      <c r="N30" s="392"/>
    </row>
    <row r="31" spans="2:22" x14ac:dyDescent="0.35">
      <c r="B31" s="529"/>
      <c r="C31" s="529"/>
      <c r="D31" s="529"/>
      <c r="E31" s="529"/>
      <c r="F31" s="529"/>
      <c r="G31" s="529"/>
      <c r="H31" s="529"/>
      <c r="I31" s="529"/>
      <c r="J31" s="529"/>
      <c r="K31" s="529"/>
      <c r="L31"/>
      <c r="N31" s="357"/>
      <c r="S31" s="398"/>
    </row>
    <row r="32" spans="2:22" x14ac:dyDescent="0.35">
      <c r="B32" s="403"/>
    </row>
    <row r="33" spans="2:15" x14ac:dyDescent="0.35">
      <c r="B33" s="528" t="s">
        <v>46</v>
      </c>
      <c r="C33" s="529"/>
      <c r="D33" s="529"/>
      <c r="E33" s="529"/>
      <c r="F33" s="529"/>
      <c r="G33" s="529"/>
      <c r="H33" s="529"/>
      <c r="I33" s="529"/>
      <c r="J33" s="529"/>
      <c r="K33" s="529"/>
    </row>
    <row r="34" spans="2:15" x14ac:dyDescent="0.35">
      <c r="B34" s="529"/>
      <c r="C34" s="529"/>
      <c r="D34" s="529"/>
      <c r="E34" s="529"/>
      <c r="F34" s="529"/>
      <c r="G34" s="529"/>
      <c r="H34" s="529"/>
      <c r="I34" s="529"/>
      <c r="J34" s="529"/>
      <c r="K34" s="529"/>
    </row>
    <row r="38" spans="2:15" x14ac:dyDescent="0.35">
      <c r="N38" s="401"/>
    </row>
    <row r="39" spans="2:15" x14ac:dyDescent="0.35">
      <c r="M39" s="401"/>
      <c r="N39" s="401"/>
      <c r="O39" s="401"/>
    </row>
    <row r="40" spans="2:15" x14ac:dyDescent="0.35">
      <c r="M40" s="401"/>
      <c r="N40" s="401"/>
      <c r="O40" s="401"/>
    </row>
    <row r="41" spans="2:15" x14ac:dyDescent="0.35">
      <c r="M41" s="401"/>
      <c r="N41" s="401"/>
      <c r="O41" s="401"/>
    </row>
    <row r="42" spans="2:15" x14ac:dyDescent="0.35">
      <c r="M42" s="401"/>
      <c r="N42" s="401"/>
      <c r="O42" s="401"/>
    </row>
    <row r="43" spans="2:15" x14ac:dyDescent="0.35">
      <c r="L43" s="404"/>
      <c r="M43" s="401"/>
      <c r="N43" s="401"/>
      <c r="O43" s="401"/>
    </row>
    <row r="44" spans="2:15" x14ac:dyDescent="0.35">
      <c r="L44" s="401"/>
      <c r="M44" s="401"/>
      <c r="N44" s="401"/>
      <c r="O44" s="401"/>
    </row>
    <row r="45" spans="2:15" x14ac:dyDescent="0.35">
      <c r="L45" s="401"/>
      <c r="M45" s="401"/>
      <c r="O45" s="401"/>
    </row>
    <row r="46" spans="2:15" x14ac:dyDescent="0.35">
      <c r="L46" s="401"/>
    </row>
    <row r="47" spans="2:15" x14ac:dyDescent="0.35">
      <c r="L47" s="401"/>
    </row>
    <row r="48" spans="2:15" x14ac:dyDescent="0.35">
      <c r="L48" s="401"/>
    </row>
    <row r="49" spans="12:12" x14ac:dyDescent="0.35">
      <c r="L49" s="401"/>
    </row>
  </sheetData>
  <sheetProtection sheet="1" selectLockedCells="1"/>
  <mergeCells count="12">
    <mergeCell ref="B33:K34"/>
    <mergeCell ref="B16:K16"/>
    <mergeCell ref="I1:K1"/>
    <mergeCell ref="I2:J2"/>
    <mergeCell ref="B3:K3"/>
    <mergeCell ref="B4:K4"/>
    <mergeCell ref="D5:E5"/>
    <mergeCell ref="B17:K17"/>
    <mergeCell ref="B20:K20"/>
    <mergeCell ref="B30:K31"/>
    <mergeCell ref="B18:K19"/>
    <mergeCell ref="B26:K29"/>
  </mergeCells>
  <hyperlinks>
    <hyperlink ref="Q8:S8" location="'Indikaattorit- maksatus'!Tulostusalue" display="Indikaattorit - maksatus" xr:uid="{06D28410-7D3F-4BFD-984E-9839F5AD514E}"/>
    <hyperlink ref="N5" location="'Hakijan tiedot'!A1" display="Hakijan tiedot" xr:uid="{1986B3EC-2E4A-42FF-951C-E8B22427FD60}"/>
    <hyperlink ref="N6" location="'3v EU-rahoitus'!A1" display="3v EU-rahoitus" xr:uid="{31D81D15-3328-4F41-A057-E1BB4EB1E675}"/>
    <hyperlink ref="N8" location="Yhteistyötahot!A1" display="Yhteistyötahot" xr:uid="{3A7BB988-08FD-453E-980D-4E13E273553B}"/>
    <hyperlink ref="N9" location="Suunnitelma!A1" display="Suunnitelma" xr:uid="{001E1AD9-F4D7-40F9-ADDF-7C1B26B52B1C}"/>
    <hyperlink ref="N10" location="Aikataulu!A1" display="Aikataulu" xr:uid="{92B10E3C-DCFE-4664-882E-F979B29AD857}"/>
    <hyperlink ref="N11" location="'Toimien tyypit ja teemat'!A1" display="Toimien tyypit ja teemat" xr:uid="{FE882B51-E1FE-48CE-878F-A7BFB8D3D4F8}"/>
    <hyperlink ref="N12" location="'Indikaattorit ET 1'!A1" display="Indikaattorit ET 1" xr:uid="{A5C13693-9BD6-4EAF-8B20-2E2C776224E7}"/>
    <hyperlink ref="N17" location="Hankinta!A1" display="Hankinta " xr:uid="{A9711208-F6CB-4C02-8950-6AE9FBC2824D}"/>
    <hyperlink ref="N18" location="'Budjetin perustiedot'!A1" display="Budjetin perustiedot" xr:uid="{E531B683-92D1-422E-8CFE-23B35D567917}"/>
    <hyperlink ref="N19" location="'Tosiasiallinen palkkakust.'!A1" display="Tosiasialliset palkkakustannukset" xr:uid="{C7384BC6-DC79-418F-9EDC-1480460A15D0}"/>
    <hyperlink ref="N20" location="Ostopalvelut!A1" display="Ostopalvelut" xr:uid="{B6FE5966-A53A-4A7B-AB90-05E8194A180A}"/>
    <hyperlink ref="N21" location="'Käyttö- ja kiinteä omaisuus'!A1" display="Käyttö- ja kiinteä omaisuus" xr:uid="{801A3358-B83B-4C01-BBCE-BF1959E66E1B}"/>
    <hyperlink ref="N22" location="Matkakustannukset!A1" display="Matkakustannukset" xr:uid="{8D35C985-D003-45BF-926A-81D9B49EA1FA}"/>
    <hyperlink ref="N23" location="'Muut hankekustannukset'!A1" display="Muut hankekustannukset" xr:uid="{C261AFE7-E3FA-4794-9A38-49A6658939BB}"/>
    <hyperlink ref="N24" location="'Hankkeen kustannukset'!A1" display="Hankkeen kustannukset" xr:uid="{620C9995-B510-4EEA-9678-FF703D88EA97}"/>
    <hyperlink ref="N25" location="Rahoitus!A1" display="Rahoitus" xr:uid="{808165F5-4687-4E5F-B97D-5B89AAF50D93}"/>
    <hyperlink ref="N28" location="Allekirjoitus!A1" display="Allekirjoitus" xr:uid="{C8074B8A-CB62-4FCE-9551-7A61A5FC9A90}"/>
    <hyperlink ref="N13" location="'Indikaattorit ET 2'!A1" display="Indikaattorit ET 2" xr:uid="{DB366C66-C92A-428D-97FE-99CFDF4696C0}"/>
    <hyperlink ref="N14" location="'Indikaattorit ET 3'!A1" display="Indikaattorit ET 3" xr:uid="{69B22349-DE70-40AA-97FE-3C1571967132}"/>
    <hyperlink ref="N26" location="'EU-rahoitusosuus'!A1" display="EU-rahoitusosuus" xr:uid="{2CA1662A-FA0B-4B8D-9580-F12A48077B00}"/>
    <hyperlink ref="N7" location="'Siirron saajat'!A1" display="Siirron saajat" xr:uid="{45DC25AE-62EB-486A-99D5-3446EEE38BF8}"/>
    <hyperlink ref="N15" location="'Indikaattorit ET 4'!A1" display="Indikaattorit ET 4" xr:uid="{4E97CEE1-5D28-44A4-901B-D72B25494AF1}"/>
    <hyperlink ref="N16" location="'Horisont. periaatteet'!A1" display="Horisontaaliset periaattet" xr:uid="{AA0A9DA6-FF84-4AB3-9056-97064812B0EE}"/>
    <hyperlink ref="N27" location="Ennakot!A1" display="Ennakot" xr:uid="{E74AE27F-DE93-41B0-833D-376D3DDC6195}"/>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D0BCD-4DD0-4240-AF60-D7F035B2D252}">
  <dimension ref="A1:Y66"/>
  <sheetViews>
    <sheetView showGridLines="0" zoomScaleNormal="100" workbookViewId="0">
      <selection activeCell="Q4" sqref="Q4:S4"/>
    </sheetView>
  </sheetViews>
  <sheetFormatPr defaultColWidth="9.23046875" defaultRowHeight="10" x14ac:dyDescent="0.2"/>
  <cols>
    <col min="1" max="2" width="2.765625" style="3" customWidth="1"/>
    <col min="3" max="3" width="8.76562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23046875" style="8" customWidth="1"/>
    <col min="11" max="11" width="6.460937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330</v>
      </c>
      <c r="B1" s="14"/>
      <c r="C1" s="14"/>
      <c r="E1" s="7"/>
      <c r="F1" s="6"/>
      <c r="G1" s="7"/>
      <c r="H1" s="6"/>
      <c r="I1" s="7"/>
      <c r="J1" s="6"/>
      <c r="K1" s="7"/>
      <c r="L1" s="6"/>
      <c r="M1" s="7"/>
      <c r="N1" s="7"/>
    </row>
    <row r="2" spans="1:25" ht="84.65" customHeight="1" x14ac:dyDescent="0.35">
      <c r="B2" s="664" t="s">
        <v>331</v>
      </c>
      <c r="C2" s="664"/>
      <c r="D2" s="664"/>
      <c r="E2" s="664"/>
      <c r="F2" s="664"/>
      <c r="G2" s="664"/>
      <c r="H2" s="664"/>
      <c r="I2" s="664"/>
      <c r="J2" s="664"/>
      <c r="K2" s="664"/>
      <c r="L2" s="664"/>
      <c r="M2" s="664"/>
      <c r="N2" s="664"/>
      <c r="O2" s="664"/>
      <c r="P2" s="55"/>
      <c r="T2" s="20"/>
      <c r="U2" s="20"/>
      <c r="V2" s="20"/>
      <c r="W2" s="20"/>
      <c r="X2" s="20"/>
      <c r="Y2" s="20"/>
    </row>
    <row r="3" spans="1:25" ht="19" customHeight="1" x14ac:dyDescent="0.35">
      <c r="B3" s="665"/>
      <c r="C3" s="665"/>
      <c r="D3" s="665"/>
      <c r="E3" s="665"/>
      <c r="F3" s="665"/>
      <c r="G3" s="665"/>
      <c r="H3" s="665"/>
      <c r="I3" s="665"/>
      <c r="J3" s="665"/>
      <c r="K3" s="665"/>
      <c r="L3" s="665"/>
      <c r="M3" s="665"/>
      <c r="N3" s="665"/>
      <c r="O3" s="665"/>
      <c r="P3" s="55"/>
      <c r="T3" s="20"/>
      <c r="U3" s="20"/>
      <c r="V3" s="20"/>
      <c r="W3" s="20"/>
      <c r="X3" s="20"/>
      <c r="Y3" s="20"/>
    </row>
    <row r="4" spans="1:25" ht="16.149999999999999" customHeight="1" x14ac:dyDescent="0.35">
      <c r="B4" s="223"/>
      <c r="C4" s="117"/>
      <c r="D4" s="666"/>
      <c r="E4" s="666"/>
      <c r="F4" s="666"/>
      <c r="G4" s="666"/>
      <c r="H4" s="666"/>
      <c r="I4" s="666"/>
      <c r="J4" s="666"/>
      <c r="K4" s="666"/>
      <c r="L4" s="666"/>
      <c r="M4" s="666"/>
      <c r="N4" s="509"/>
      <c r="O4" s="118"/>
      <c r="P4" s="94"/>
      <c r="Q4" s="545" t="s">
        <v>158</v>
      </c>
      <c r="R4" s="546"/>
      <c r="S4" s="547"/>
      <c r="T4" s="259"/>
      <c r="U4" s="259"/>
      <c r="V4" s="259"/>
      <c r="W4" s="259"/>
      <c r="X4" s="259"/>
      <c r="Y4" s="259"/>
    </row>
    <row r="5" spans="1:25" ht="16.149999999999999" customHeight="1" x14ac:dyDescent="0.35">
      <c r="B5" s="26"/>
      <c r="C5" s="27"/>
      <c r="D5" s="494" t="s">
        <v>332</v>
      </c>
      <c r="E5" s="494"/>
      <c r="F5" s="494"/>
      <c r="G5" s="494"/>
      <c r="H5" s="494"/>
      <c r="I5" s="494"/>
      <c r="J5" s="494"/>
      <c r="K5" s="494"/>
      <c r="L5" s="494"/>
      <c r="M5" s="494"/>
      <c r="N5" s="141"/>
      <c r="O5" s="28"/>
      <c r="P5" s="94"/>
      <c r="Q5" s="94"/>
      <c r="R5" s="94"/>
      <c r="S5" s="94"/>
      <c r="T5" s="259"/>
      <c r="U5" s="259"/>
      <c r="V5" s="259"/>
      <c r="W5" s="259"/>
      <c r="X5" s="259"/>
      <c r="Y5" s="259"/>
    </row>
    <row r="6" spans="1:25" ht="16.149999999999999" customHeight="1" x14ac:dyDescent="0.35">
      <c r="B6" s="26"/>
      <c r="C6" s="27"/>
      <c r="D6" s="141"/>
      <c r="E6" s="286"/>
      <c r="F6" s="287"/>
      <c r="G6" s="286"/>
      <c r="H6" s="287"/>
      <c r="I6" s="286"/>
      <c r="J6" s="287"/>
      <c r="K6" s="287"/>
      <c r="L6" s="287"/>
      <c r="M6" s="286"/>
      <c r="N6" s="286"/>
      <c r="O6" s="28"/>
      <c r="P6" s="94"/>
      <c r="Q6" s="259"/>
      <c r="R6" s="259"/>
      <c r="S6" s="259"/>
      <c r="T6" s="259"/>
      <c r="U6" s="259"/>
      <c r="V6" s="259"/>
      <c r="W6" s="259"/>
      <c r="X6" s="259"/>
      <c r="Y6" s="259"/>
    </row>
    <row r="7" spans="1:25" ht="16.149999999999999" customHeight="1" x14ac:dyDescent="0.35">
      <c r="B7" s="26"/>
      <c r="C7" s="95" t="s">
        <v>333</v>
      </c>
      <c r="D7" s="288"/>
      <c r="E7" s="27"/>
      <c r="F7" s="289"/>
      <c r="G7" s="27"/>
      <c r="H7" s="289"/>
      <c r="I7" s="27"/>
      <c r="J7" s="289"/>
      <c r="K7" s="289"/>
      <c r="L7" s="289"/>
      <c r="M7" s="27"/>
      <c r="N7" s="488"/>
      <c r="O7" s="28"/>
      <c r="P7" s="94"/>
      <c r="Q7" s="259"/>
      <c r="R7" s="259"/>
      <c r="S7" s="259"/>
      <c r="T7" s="259"/>
      <c r="U7" s="259"/>
      <c r="V7" s="259"/>
      <c r="W7" s="259"/>
      <c r="X7" s="259"/>
      <c r="Y7" s="259"/>
    </row>
    <row r="8" spans="1:25" ht="16.149999999999999" customHeight="1" x14ac:dyDescent="0.35">
      <c r="B8" s="26"/>
      <c r="C8" s="27"/>
      <c r="D8" s="95"/>
      <c r="E8" s="27"/>
      <c r="F8" s="289"/>
      <c r="G8" s="27"/>
      <c r="H8" s="289"/>
      <c r="I8" s="27"/>
      <c r="J8" s="289"/>
      <c r="K8" s="289"/>
      <c r="L8" s="289"/>
      <c r="M8" s="27"/>
      <c r="N8" s="299"/>
      <c r="O8" s="28"/>
      <c r="P8" s="94"/>
      <c r="Q8" s="380"/>
      <c r="R8" s="259"/>
      <c r="S8" s="259"/>
      <c r="T8" s="259"/>
      <c r="U8" s="259"/>
      <c r="V8" s="259"/>
      <c r="W8" s="259"/>
      <c r="X8" s="259"/>
      <c r="Y8" s="259"/>
    </row>
    <row r="9" spans="1:25" ht="16.149999999999999" customHeight="1" x14ac:dyDescent="0.35">
      <c r="B9" s="224"/>
      <c r="C9" s="122"/>
      <c r="D9" s="297"/>
      <c r="E9" s="122"/>
      <c r="F9" s="290"/>
      <c r="G9" s="122"/>
      <c r="H9" s="290"/>
      <c r="I9" s="122"/>
      <c r="J9" s="290"/>
      <c r="K9" s="290"/>
      <c r="L9" s="290"/>
      <c r="M9" s="122"/>
      <c r="N9" s="122"/>
      <c r="O9" s="123"/>
      <c r="P9" s="94"/>
      <c r="Q9" s="20"/>
      <c r="R9" s="20"/>
      <c r="S9" s="20"/>
      <c r="T9" s="20"/>
      <c r="U9" s="20"/>
      <c r="V9" s="20"/>
      <c r="W9" s="20"/>
      <c r="X9" s="20"/>
      <c r="Y9" s="20"/>
    </row>
    <row r="10" spans="1:25" ht="16.149999999999999" customHeight="1" x14ac:dyDescent="0.35">
      <c r="B10" s="26"/>
      <c r="C10" s="27"/>
      <c r="D10" s="141"/>
      <c r="E10" s="286"/>
      <c r="F10" s="287"/>
      <c r="G10" s="286"/>
      <c r="H10" s="287"/>
      <c r="I10" s="286"/>
      <c r="J10" s="287"/>
      <c r="K10" s="287"/>
      <c r="L10" s="287"/>
      <c r="M10" s="286"/>
      <c r="N10" s="286"/>
      <c r="O10" s="28"/>
      <c r="P10" s="94"/>
      <c r="Q10" s="20"/>
      <c r="R10" s="20"/>
      <c r="S10" s="20"/>
      <c r="T10" s="20"/>
      <c r="U10" s="20"/>
      <c r="V10" s="20"/>
      <c r="W10" s="20"/>
      <c r="X10" s="20"/>
      <c r="Y10" s="20"/>
    </row>
    <row r="11" spans="1:25" ht="16.149999999999999" customHeight="1" x14ac:dyDescent="0.35">
      <c r="B11" s="26"/>
      <c r="C11" s="95" t="s">
        <v>334</v>
      </c>
      <c r="D11" s="288"/>
      <c r="E11" s="27"/>
      <c r="F11" s="289"/>
      <c r="G11" s="27"/>
      <c r="H11" s="289"/>
      <c r="I11" s="27"/>
      <c r="J11" s="289"/>
      <c r="K11" s="289"/>
      <c r="L11" s="289"/>
      <c r="M11" s="27"/>
      <c r="N11" s="489"/>
      <c r="O11" s="28"/>
      <c r="P11" s="94"/>
      <c r="Q11" s="20"/>
      <c r="R11" s="20"/>
      <c r="S11" s="20"/>
      <c r="T11" s="20"/>
      <c r="U11" s="20"/>
      <c r="V11" s="20"/>
      <c r="W11" s="20"/>
      <c r="X11" s="20"/>
      <c r="Y11" s="20"/>
    </row>
    <row r="12" spans="1:25" ht="16.149999999999999" customHeight="1" x14ac:dyDescent="0.35">
      <c r="B12" s="26"/>
      <c r="C12" s="27"/>
      <c r="D12" s="95"/>
      <c r="E12" s="27"/>
      <c r="F12" s="289"/>
      <c r="G12" s="27"/>
      <c r="H12" s="289"/>
      <c r="I12" s="27"/>
      <c r="J12" s="289"/>
      <c r="K12" s="289"/>
      <c r="L12" s="289"/>
      <c r="M12" s="27"/>
      <c r="N12" s="299"/>
      <c r="O12" s="28"/>
      <c r="P12" s="94"/>
      <c r="Q12" s="20"/>
      <c r="R12" s="20"/>
      <c r="S12" s="20"/>
      <c r="T12" s="20"/>
      <c r="U12" s="20"/>
      <c r="V12" s="20"/>
      <c r="W12" s="20"/>
      <c r="X12" s="20"/>
      <c r="Y12" s="20"/>
    </row>
    <row r="13" spans="1:25" ht="16.149999999999999" customHeight="1" x14ac:dyDescent="0.35">
      <c r="B13" s="224"/>
      <c r="C13" s="122"/>
      <c r="D13" s="297"/>
      <c r="E13" s="122"/>
      <c r="F13" s="290"/>
      <c r="G13" s="122"/>
      <c r="H13" s="290"/>
      <c r="I13" s="122"/>
      <c r="J13" s="290"/>
      <c r="K13" s="290"/>
      <c r="L13" s="290"/>
      <c r="M13" s="122"/>
      <c r="N13" s="122"/>
      <c r="O13" s="123"/>
      <c r="P13" s="94"/>
      <c r="Q13" s="20"/>
      <c r="R13" s="20"/>
      <c r="S13" s="20"/>
      <c r="T13" s="20"/>
      <c r="U13" s="20"/>
      <c r="V13" s="20"/>
      <c r="W13" s="20"/>
      <c r="X13" s="20"/>
      <c r="Y13" s="20"/>
    </row>
    <row r="14" spans="1:25" ht="16.149999999999999" customHeight="1" x14ac:dyDescent="0.35">
      <c r="B14" s="26"/>
      <c r="C14" s="27"/>
      <c r="D14" s="141"/>
      <c r="E14" s="286"/>
      <c r="F14" s="287"/>
      <c r="G14" s="286"/>
      <c r="H14" s="287"/>
      <c r="I14" s="286"/>
      <c r="J14" s="287"/>
      <c r="K14" s="287"/>
      <c r="L14" s="287"/>
      <c r="M14" s="286"/>
      <c r="N14" s="286"/>
      <c r="O14" s="28"/>
      <c r="P14" s="94"/>
      <c r="Q14" s="20"/>
      <c r="R14" s="20"/>
      <c r="S14" s="20"/>
      <c r="T14" s="20"/>
      <c r="U14" s="20"/>
      <c r="V14" s="20"/>
      <c r="W14" s="20"/>
      <c r="X14" s="20"/>
      <c r="Y14" s="20"/>
    </row>
    <row r="15" spans="1:25" ht="16.149999999999999" customHeight="1" x14ac:dyDescent="0.35">
      <c r="B15" s="26"/>
      <c r="C15" s="95" t="s">
        <v>335</v>
      </c>
      <c r="D15" s="288"/>
      <c r="E15" s="27"/>
      <c r="F15" s="289"/>
      <c r="G15" s="27"/>
      <c r="H15" s="289"/>
      <c r="I15" s="27"/>
      <c r="J15" s="289"/>
      <c r="K15" s="289"/>
      <c r="L15" s="289"/>
      <c r="M15" s="27"/>
      <c r="N15" s="489"/>
      <c r="O15" s="28"/>
      <c r="P15" s="94"/>
      <c r="Q15" s="20"/>
      <c r="R15" s="20"/>
      <c r="S15" s="20"/>
      <c r="T15" s="20"/>
      <c r="U15" s="20"/>
      <c r="V15" s="20"/>
      <c r="W15" s="20"/>
      <c r="X15" s="20"/>
      <c r="Y15" s="20"/>
    </row>
    <row r="16" spans="1:25" ht="16.149999999999999" customHeight="1" x14ac:dyDescent="0.35">
      <c r="B16" s="26"/>
      <c r="C16" s="27"/>
      <c r="D16" s="95"/>
      <c r="E16" s="27"/>
      <c r="F16" s="289"/>
      <c r="G16" s="27"/>
      <c r="H16" s="289"/>
      <c r="I16" s="27"/>
      <c r="J16" s="289"/>
      <c r="K16" s="289"/>
      <c r="L16" s="289"/>
      <c r="M16" s="27"/>
      <c r="N16" s="299"/>
      <c r="O16" s="28"/>
      <c r="P16" s="94"/>
      <c r="Q16" s="20"/>
      <c r="R16" s="20"/>
      <c r="S16" s="20"/>
      <c r="T16" s="20"/>
      <c r="U16" s="20"/>
      <c r="V16" s="20"/>
      <c r="W16" s="20"/>
      <c r="X16" s="20"/>
      <c r="Y16" s="20"/>
    </row>
    <row r="17" spans="2:25" ht="16.149999999999999" customHeight="1" x14ac:dyDescent="0.35">
      <c r="B17" s="224"/>
      <c r="C17" s="122"/>
      <c r="D17" s="297"/>
      <c r="E17" s="122"/>
      <c r="F17" s="290"/>
      <c r="G17" s="122"/>
      <c r="H17" s="290"/>
      <c r="I17" s="122"/>
      <c r="J17" s="290"/>
      <c r="K17" s="290"/>
      <c r="L17" s="290"/>
      <c r="M17" s="122"/>
      <c r="N17" s="122"/>
      <c r="O17" s="123"/>
      <c r="P17" s="94"/>
      <c r="Q17" s="20"/>
      <c r="R17" s="20"/>
      <c r="S17" s="20"/>
      <c r="T17" s="20"/>
      <c r="U17" s="20"/>
      <c r="V17" s="20"/>
      <c r="W17" s="20"/>
      <c r="X17" s="20"/>
      <c r="Y17" s="20"/>
    </row>
    <row r="18" spans="2:25" ht="16.149999999999999" customHeight="1" x14ac:dyDescent="0.35">
      <c r="B18" s="26"/>
      <c r="C18" s="27"/>
      <c r="D18" s="141"/>
      <c r="E18" s="286"/>
      <c r="F18" s="287"/>
      <c r="G18" s="286"/>
      <c r="H18" s="287"/>
      <c r="I18" s="286"/>
      <c r="J18" s="287"/>
      <c r="K18" s="287"/>
      <c r="L18" s="287"/>
      <c r="M18" s="286"/>
      <c r="N18" s="286"/>
      <c r="O18" s="28"/>
      <c r="P18" s="94"/>
      <c r="Q18" s="20"/>
      <c r="R18" s="20"/>
      <c r="S18" s="20"/>
      <c r="T18" s="20"/>
      <c r="U18" s="20"/>
      <c r="V18" s="20"/>
      <c r="W18" s="20"/>
      <c r="X18" s="20"/>
      <c r="Y18" s="20"/>
    </row>
    <row r="19" spans="2:25" ht="16.149999999999999" customHeight="1" x14ac:dyDescent="0.35">
      <c r="B19" s="26"/>
      <c r="C19" s="95" t="s">
        <v>336</v>
      </c>
      <c r="D19" s="288"/>
      <c r="E19" s="27"/>
      <c r="F19" s="289"/>
      <c r="G19" s="27"/>
      <c r="H19" s="289"/>
      <c r="I19" s="27"/>
      <c r="J19" s="289"/>
      <c r="K19" s="289"/>
      <c r="L19" s="289"/>
      <c r="M19" s="27"/>
      <c r="N19" s="489"/>
      <c r="O19" s="28"/>
      <c r="P19" s="94"/>
      <c r="Q19" s="20"/>
      <c r="R19" s="20"/>
      <c r="S19" s="20"/>
      <c r="T19" s="20"/>
      <c r="U19" s="20"/>
      <c r="V19" s="20"/>
      <c r="W19" s="20"/>
      <c r="X19" s="20"/>
      <c r="Y19" s="20"/>
    </row>
    <row r="20" spans="2:25" ht="16.149999999999999" customHeight="1" x14ac:dyDescent="0.35">
      <c r="B20" s="26"/>
      <c r="C20" s="27"/>
      <c r="D20" s="95"/>
      <c r="E20" s="27"/>
      <c r="F20" s="289"/>
      <c r="G20" s="27"/>
      <c r="H20" s="289"/>
      <c r="I20" s="27"/>
      <c r="J20" s="289"/>
      <c r="K20" s="289"/>
      <c r="L20" s="289"/>
      <c r="M20" s="27"/>
      <c r="N20" s="299"/>
      <c r="O20" s="28"/>
      <c r="P20" s="94"/>
      <c r="Q20" s="20"/>
      <c r="R20" s="20"/>
      <c r="S20" s="20"/>
      <c r="T20" s="20"/>
      <c r="U20" s="20"/>
      <c r="V20" s="20"/>
      <c r="W20" s="20"/>
      <c r="X20" s="20"/>
      <c r="Y20" s="20"/>
    </row>
    <row r="21" spans="2:25" ht="16.149999999999999" customHeight="1" x14ac:dyDescent="0.35">
      <c r="B21" s="224"/>
      <c r="C21" s="122"/>
      <c r="D21" s="297"/>
      <c r="E21" s="122"/>
      <c r="F21" s="290"/>
      <c r="G21" s="122"/>
      <c r="H21" s="290"/>
      <c r="I21" s="122"/>
      <c r="J21" s="290"/>
      <c r="K21" s="290"/>
      <c r="L21" s="290"/>
      <c r="M21" s="122"/>
      <c r="N21" s="122"/>
      <c r="O21" s="123"/>
      <c r="P21" s="20"/>
      <c r="Q21" s="20"/>
      <c r="R21" s="20"/>
      <c r="S21" s="20"/>
      <c r="T21" s="20"/>
      <c r="U21" s="20"/>
      <c r="V21" s="20"/>
      <c r="W21" s="20"/>
      <c r="X21" s="20"/>
      <c r="Y21" s="20"/>
    </row>
    <row r="22" spans="2:25" ht="16.149999999999999" customHeight="1" x14ac:dyDescent="0.35">
      <c r="B22" s="26"/>
      <c r="C22" s="117"/>
      <c r="D22" s="292"/>
      <c r="E22" s="117"/>
      <c r="F22" s="293"/>
      <c r="G22" s="117"/>
      <c r="H22" s="293"/>
      <c r="I22" s="117"/>
      <c r="J22" s="293"/>
      <c r="K22" s="117"/>
      <c r="L22" s="293"/>
      <c r="M22" s="117"/>
      <c r="N22" s="117"/>
      <c r="O22" s="28"/>
      <c r="P22" s="20"/>
      <c r="Q22" s="20"/>
      <c r="R22" s="20"/>
      <c r="S22" s="20"/>
      <c r="T22" s="20"/>
      <c r="U22" s="20"/>
      <c r="V22" s="20"/>
      <c r="W22" s="20"/>
      <c r="X22" s="20"/>
      <c r="Y22" s="20"/>
    </row>
    <row r="23" spans="2:25" ht="16.149999999999999" customHeight="1" x14ac:dyDescent="0.35">
      <c r="B23" s="26"/>
      <c r="C23" s="631" t="s">
        <v>337</v>
      </c>
      <c r="D23" s="631"/>
      <c r="E23" s="631"/>
      <c r="F23" s="631"/>
      <c r="G23" s="631"/>
      <c r="H23" s="631"/>
      <c r="I23" s="631"/>
      <c r="J23" s="631"/>
      <c r="K23" s="631"/>
      <c r="L23" s="631"/>
      <c r="M23" s="631"/>
      <c r="N23" s="134"/>
      <c r="O23" s="28"/>
      <c r="P23" s="20"/>
      <c r="Q23" s="20"/>
      <c r="R23" s="20"/>
      <c r="S23" s="20"/>
      <c r="T23" s="20"/>
      <c r="U23" s="20"/>
      <c r="V23" s="20"/>
      <c r="W23" s="20"/>
      <c r="X23" s="20"/>
      <c r="Y23" s="20"/>
    </row>
    <row r="24" spans="2:25" ht="16.149999999999999" customHeight="1" x14ac:dyDescent="0.35">
      <c r="B24" s="26"/>
      <c r="C24" s="631"/>
      <c r="D24" s="631"/>
      <c r="E24" s="631"/>
      <c r="F24" s="631"/>
      <c r="G24" s="631"/>
      <c r="H24" s="631"/>
      <c r="I24" s="631"/>
      <c r="J24" s="631"/>
      <c r="K24" s="631"/>
      <c r="L24" s="631"/>
      <c r="M24" s="631"/>
      <c r="N24" s="289"/>
      <c r="O24" s="28"/>
      <c r="P24" s="20"/>
      <c r="Q24" s="20"/>
      <c r="R24" s="20"/>
      <c r="S24" s="20"/>
      <c r="T24" s="20"/>
      <c r="U24" s="20"/>
      <c r="V24" s="20"/>
      <c r="W24" s="20"/>
      <c r="X24" s="20"/>
      <c r="Y24" s="20"/>
    </row>
    <row r="25" spans="2:25" ht="16.149999999999999" customHeight="1" x14ac:dyDescent="0.35">
      <c r="B25" s="224"/>
      <c r="C25" s="122"/>
      <c r="D25" s="297"/>
      <c r="E25" s="122"/>
      <c r="F25" s="290"/>
      <c r="G25" s="122"/>
      <c r="H25" s="290"/>
      <c r="I25" s="122"/>
      <c r="J25" s="290"/>
      <c r="K25" s="122"/>
      <c r="L25" s="290"/>
      <c r="M25" s="122"/>
      <c r="N25" s="290"/>
      <c r="O25" s="123"/>
      <c r="P25" s="20"/>
      <c r="Q25" s="20"/>
      <c r="R25" s="20"/>
      <c r="S25" s="20"/>
      <c r="T25" s="20"/>
      <c r="U25" s="20"/>
      <c r="V25" s="20"/>
      <c r="W25" s="20"/>
      <c r="X25" s="20"/>
      <c r="Y25" s="20"/>
    </row>
    <row r="26" spans="2:25" ht="16.149999999999999" customHeight="1" x14ac:dyDescent="0.35">
      <c r="B26" s="26"/>
      <c r="C26" s="117"/>
      <c r="D26" s="292"/>
      <c r="E26" s="117"/>
      <c r="F26" s="293"/>
      <c r="G26" s="117"/>
      <c r="H26" s="293"/>
      <c r="I26" s="117"/>
      <c r="J26" s="293"/>
      <c r="K26" s="117"/>
      <c r="L26" s="293"/>
      <c r="M26" s="117"/>
      <c r="N26" s="117"/>
      <c r="O26" s="28"/>
      <c r="P26" s="20"/>
      <c r="Q26" s="20"/>
      <c r="R26" s="20"/>
      <c r="S26" s="20"/>
      <c r="T26" s="20"/>
      <c r="U26" s="20"/>
      <c r="V26" s="20"/>
      <c r="W26" s="20"/>
      <c r="X26" s="20"/>
      <c r="Y26" s="20"/>
    </row>
    <row r="27" spans="2:25" ht="15.75" customHeight="1" x14ac:dyDescent="0.35">
      <c r="B27" s="26"/>
      <c r="C27" s="631" t="s">
        <v>338</v>
      </c>
      <c r="D27" s="631"/>
      <c r="E27" s="631"/>
      <c r="F27" s="631"/>
      <c r="G27" s="631"/>
      <c r="H27" s="631"/>
      <c r="I27" s="631"/>
      <c r="J27" s="631"/>
      <c r="K27" s="631"/>
      <c r="L27" s="631"/>
      <c r="M27" s="631"/>
      <c r="N27" s="134"/>
      <c r="O27" s="28"/>
      <c r="P27" s="20"/>
      <c r="Q27" s="20"/>
      <c r="R27" s="20"/>
      <c r="S27" s="20"/>
      <c r="T27" s="20"/>
      <c r="U27" s="20"/>
      <c r="V27" s="20"/>
      <c r="W27" s="20"/>
      <c r="X27" s="20"/>
      <c r="Y27" s="20"/>
    </row>
    <row r="28" spans="2:25" ht="16.149999999999999" customHeight="1" x14ac:dyDescent="0.35">
      <c r="B28" s="26"/>
      <c r="C28" s="631"/>
      <c r="D28" s="631"/>
      <c r="E28" s="631"/>
      <c r="F28" s="631"/>
      <c r="G28" s="631"/>
      <c r="H28" s="631"/>
      <c r="I28" s="631"/>
      <c r="J28" s="631"/>
      <c r="K28" s="631"/>
      <c r="L28" s="631"/>
      <c r="M28" s="631"/>
      <c r="N28" s="289"/>
      <c r="O28" s="28"/>
      <c r="P28" s="20"/>
      <c r="Q28" s="20"/>
      <c r="R28" s="20"/>
      <c r="S28" s="20"/>
      <c r="T28" s="20"/>
      <c r="U28" s="20"/>
      <c r="V28" s="20"/>
      <c r="W28" s="20"/>
      <c r="X28" s="20"/>
      <c r="Y28" s="20"/>
    </row>
    <row r="29" spans="2:25" ht="16.149999999999999" customHeight="1" x14ac:dyDescent="0.35">
      <c r="B29" s="224"/>
      <c r="C29" s="122"/>
      <c r="D29" s="297"/>
      <c r="E29" s="122"/>
      <c r="F29" s="290"/>
      <c r="G29" s="122"/>
      <c r="H29" s="290"/>
      <c r="I29" s="122"/>
      <c r="J29" s="290"/>
      <c r="K29" s="122"/>
      <c r="L29" s="290"/>
      <c r="M29" s="122"/>
      <c r="N29" s="290"/>
      <c r="O29" s="123"/>
      <c r="P29" s="20"/>
      <c r="Q29" s="20"/>
      <c r="R29" s="20"/>
      <c r="S29" s="20"/>
      <c r="T29" s="20"/>
      <c r="U29" s="20"/>
      <c r="V29" s="20"/>
      <c r="W29" s="20"/>
      <c r="X29" s="20"/>
      <c r="Y29" s="20"/>
    </row>
    <row r="30" spans="2:25" ht="16.149999999999999" customHeight="1" x14ac:dyDescent="0.35">
      <c r="B30" s="26"/>
      <c r="C30" s="117"/>
      <c r="D30" s="292"/>
      <c r="E30" s="117"/>
      <c r="F30" s="293"/>
      <c r="G30" s="117"/>
      <c r="H30" s="293"/>
      <c r="I30" s="117"/>
      <c r="J30" s="293"/>
      <c r="K30" s="117"/>
      <c r="L30" s="293"/>
      <c r="M30" s="117"/>
      <c r="N30" s="117"/>
      <c r="O30" s="28"/>
      <c r="P30" s="20"/>
      <c r="Q30" s="20"/>
      <c r="R30" s="20"/>
      <c r="S30" s="20"/>
      <c r="T30" s="20"/>
      <c r="U30" s="20"/>
      <c r="V30" s="20"/>
      <c r="W30" s="20"/>
      <c r="X30" s="20"/>
      <c r="Y30" s="20"/>
    </row>
    <row r="31" spans="2:25" ht="16.149999999999999" customHeight="1" x14ac:dyDescent="0.35">
      <c r="B31" s="26"/>
      <c r="C31" s="631" t="s">
        <v>339</v>
      </c>
      <c r="D31" s="631"/>
      <c r="E31" s="631"/>
      <c r="F31" s="631"/>
      <c r="G31" s="631"/>
      <c r="H31" s="631"/>
      <c r="I31" s="631"/>
      <c r="J31" s="631"/>
      <c r="K31" s="631"/>
      <c r="L31" s="631"/>
      <c r="M31" s="631"/>
      <c r="N31" s="134"/>
      <c r="O31" s="28"/>
      <c r="P31" s="20"/>
      <c r="Q31" s="20"/>
      <c r="R31" s="20"/>
      <c r="S31" s="20"/>
      <c r="T31" s="20"/>
      <c r="U31" s="20"/>
      <c r="V31" s="20"/>
      <c r="W31" s="20"/>
      <c r="X31" s="20"/>
      <c r="Y31" s="20"/>
    </row>
    <row r="32" spans="2:25" ht="16.149999999999999" customHeight="1" x14ac:dyDescent="0.35">
      <c r="B32" s="26"/>
      <c r="C32" s="631"/>
      <c r="D32" s="631"/>
      <c r="E32" s="631"/>
      <c r="F32" s="631"/>
      <c r="G32" s="631"/>
      <c r="H32" s="631"/>
      <c r="I32" s="631"/>
      <c r="J32" s="631"/>
      <c r="K32" s="631"/>
      <c r="L32" s="631"/>
      <c r="M32" s="631"/>
      <c r="N32" s="289"/>
      <c r="O32" s="28"/>
      <c r="P32" s="20"/>
      <c r="Q32" s="20"/>
      <c r="R32" s="20"/>
      <c r="S32" s="20"/>
      <c r="T32" s="20"/>
      <c r="U32" s="20"/>
      <c r="V32" s="20"/>
      <c r="W32" s="20"/>
      <c r="X32" s="20"/>
      <c r="Y32" s="20"/>
    </row>
    <row r="33" spans="2:25" ht="16.149999999999999" customHeight="1" x14ac:dyDescent="0.35">
      <c r="B33" s="224"/>
      <c r="C33" s="122"/>
      <c r="D33" s="297"/>
      <c r="E33" s="122"/>
      <c r="F33" s="290"/>
      <c r="G33" s="122"/>
      <c r="H33" s="290"/>
      <c r="I33" s="122"/>
      <c r="J33" s="290"/>
      <c r="K33" s="122"/>
      <c r="L33" s="290"/>
      <c r="M33" s="122"/>
      <c r="N33" s="290"/>
      <c r="O33" s="123"/>
      <c r="P33" s="20"/>
      <c r="Q33" s="20"/>
      <c r="R33" s="20"/>
      <c r="S33" s="20"/>
      <c r="T33" s="20"/>
      <c r="U33" s="20"/>
      <c r="V33" s="20"/>
      <c r="W33" s="20"/>
      <c r="X33" s="20"/>
      <c r="Y33" s="20"/>
    </row>
    <row r="34" spans="2:25" ht="16.149999999999999" customHeight="1" x14ac:dyDescent="0.35">
      <c r="B34" s="26"/>
      <c r="C34" s="117"/>
      <c r="D34" s="292"/>
      <c r="E34" s="117"/>
      <c r="F34" s="293"/>
      <c r="G34" s="117"/>
      <c r="H34" s="293"/>
      <c r="I34" s="117"/>
      <c r="J34" s="293"/>
      <c r="K34" s="117"/>
      <c r="L34" s="293"/>
      <c r="M34" s="117"/>
      <c r="N34" s="117"/>
      <c r="O34" s="28"/>
      <c r="P34" s="20"/>
      <c r="Q34" s="20"/>
      <c r="R34" s="20"/>
      <c r="S34" s="20"/>
      <c r="T34" s="20"/>
      <c r="U34" s="20"/>
      <c r="V34" s="20"/>
      <c r="W34" s="20"/>
      <c r="X34" s="20"/>
      <c r="Y34" s="20"/>
    </row>
    <row r="35" spans="2:25" ht="16.149999999999999" customHeight="1" x14ac:dyDescent="0.35">
      <c r="B35" s="26"/>
      <c r="C35" s="631" t="s">
        <v>340</v>
      </c>
      <c r="D35" s="631"/>
      <c r="E35" s="631"/>
      <c r="F35" s="631"/>
      <c r="G35" s="631"/>
      <c r="H35" s="631"/>
      <c r="I35" s="631"/>
      <c r="J35" s="631"/>
      <c r="K35" s="631"/>
      <c r="L35" s="631"/>
      <c r="M35" s="631"/>
      <c r="N35" s="134"/>
      <c r="O35" s="28"/>
      <c r="P35" s="20"/>
      <c r="Q35" s="20"/>
      <c r="R35" s="20"/>
      <c r="S35" s="20"/>
      <c r="T35" s="20"/>
      <c r="U35" s="20"/>
      <c r="V35" s="20"/>
      <c r="W35" s="20"/>
      <c r="X35" s="20"/>
      <c r="Y35" s="20"/>
    </row>
    <row r="36" spans="2:25" ht="16.149999999999999" customHeight="1" x14ac:dyDescent="0.35">
      <c r="B36" s="26"/>
      <c r="C36" s="631"/>
      <c r="D36" s="631"/>
      <c r="E36" s="631"/>
      <c r="F36" s="631"/>
      <c r="G36" s="631"/>
      <c r="H36" s="631"/>
      <c r="I36" s="631"/>
      <c r="J36" s="631"/>
      <c r="K36" s="631"/>
      <c r="L36" s="631"/>
      <c r="M36" s="631"/>
      <c r="N36" s="289"/>
      <c r="O36" s="28"/>
      <c r="P36" s="20"/>
      <c r="Q36" s="20"/>
      <c r="R36" s="20"/>
      <c r="S36" s="20"/>
      <c r="T36" s="20"/>
      <c r="U36" s="20"/>
      <c r="V36" s="20"/>
      <c r="W36" s="20"/>
      <c r="X36" s="20"/>
      <c r="Y36" s="20"/>
    </row>
    <row r="37" spans="2:25" ht="16.149999999999999" customHeight="1" x14ac:dyDescent="0.35">
      <c r="B37" s="224"/>
      <c r="C37" s="122"/>
      <c r="D37" s="297"/>
      <c r="E37" s="122"/>
      <c r="F37" s="290"/>
      <c r="G37" s="122"/>
      <c r="H37" s="290"/>
      <c r="I37" s="122"/>
      <c r="J37" s="290"/>
      <c r="K37" s="122"/>
      <c r="L37" s="290"/>
      <c r="M37" s="122"/>
      <c r="N37" s="290"/>
      <c r="O37" s="123"/>
      <c r="P37" s="94"/>
      <c r="Q37" s="20"/>
      <c r="R37" s="20"/>
      <c r="S37" s="20"/>
      <c r="T37" s="20"/>
      <c r="U37" s="20"/>
      <c r="V37" s="20"/>
      <c r="W37" s="20"/>
      <c r="X37" s="20"/>
      <c r="Y37" s="20"/>
    </row>
    <row r="38" spans="2:25" ht="16.149999999999999" customHeight="1" x14ac:dyDescent="0.35">
      <c r="B38" s="26"/>
      <c r="C38" s="27"/>
      <c r="D38" s="141"/>
      <c r="E38" s="286"/>
      <c r="F38" s="287"/>
      <c r="G38" s="286"/>
      <c r="H38" s="287"/>
      <c r="I38" s="286"/>
      <c r="J38" s="287"/>
      <c r="K38" s="287"/>
      <c r="L38" s="287"/>
      <c r="M38" s="286"/>
      <c r="N38" s="286"/>
      <c r="O38" s="28"/>
      <c r="P38" s="94"/>
      <c r="Q38" s="20"/>
      <c r="R38" s="20"/>
      <c r="S38" s="20"/>
      <c r="T38" s="20"/>
      <c r="U38" s="20"/>
      <c r="V38" s="20"/>
      <c r="W38" s="20"/>
      <c r="X38" s="20"/>
      <c r="Y38" s="20"/>
    </row>
    <row r="39" spans="2:25" ht="16.149999999999999" customHeight="1" x14ac:dyDescent="0.35">
      <c r="B39" s="26"/>
      <c r="C39" s="95" t="s">
        <v>341</v>
      </c>
      <c r="D39" s="288"/>
      <c r="E39" s="27"/>
      <c r="F39" s="289"/>
      <c r="G39" s="27"/>
      <c r="H39" s="289"/>
      <c r="I39" s="27"/>
      <c r="J39" s="289"/>
      <c r="K39" s="289"/>
      <c r="L39" s="289"/>
      <c r="M39" s="27"/>
      <c r="N39" s="299"/>
      <c r="O39" s="28"/>
      <c r="P39" s="94"/>
      <c r="Q39" s="20"/>
      <c r="R39" s="20"/>
      <c r="S39" s="20"/>
      <c r="T39" s="20"/>
      <c r="U39" s="20"/>
      <c r="V39" s="20"/>
      <c r="W39" s="20"/>
      <c r="X39" s="20"/>
      <c r="Y39" s="20"/>
    </row>
    <row r="40" spans="2:25" ht="16.149999999999999" customHeight="1" x14ac:dyDescent="0.35">
      <c r="B40" s="26"/>
      <c r="C40" s="27"/>
      <c r="D40" s="95"/>
      <c r="E40" s="27"/>
      <c r="F40" s="289"/>
      <c r="G40" s="27"/>
      <c r="H40" s="289"/>
      <c r="I40" s="27"/>
      <c r="J40" s="289"/>
      <c r="K40" s="289"/>
      <c r="L40" s="289"/>
      <c r="M40" s="27"/>
      <c r="N40" s="489"/>
      <c r="O40" s="28"/>
      <c r="P40" s="94"/>
      <c r="Q40" s="20"/>
      <c r="R40" s="20"/>
      <c r="S40" s="20"/>
      <c r="T40" s="20"/>
      <c r="U40" s="20"/>
      <c r="V40" s="20"/>
      <c r="W40" s="20"/>
      <c r="X40" s="20"/>
      <c r="Y40" s="20"/>
    </row>
    <row r="41" spans="2:25" ht="16.149999999999999" customHeight="1" x14ac:dyDescent="0.35">
      <c r="B41" s="224"/>
      <c r="C41" s="122"/>
      <c r="D41" s="297"/>
      <c r="E41" s="122"/>
      <c r="F41" s="290"/>
      <c r="G41" s="122"/>
      <c r="H41" s="290"/>
      <c r="I41" s="122"/>
      <c r="J41" s="290"/>
      <c r="K41" s="290"/>
      <c r="L41" s="290"/>
      <c r="M41" s="122"/>
      <c r="N41" s="122"/>
      <c r="O41" s="123"/>
      <c r="P41" s="20"/>
      <c r="Q41" s="20"/>
      <c r="R41" s="20"/>
      <c r="S41" s="20"/>
      <c r="T41" s="20"/>
      <c r="U41" s="20"/>
      <c r="V41" s="20"/>
      <c r="W41" s="20"/>
      <c r="X41" s="20"/>
      <c r="Y41" s="20"/>
    </row>
    <row r="42" spans="2:25" ht="16.149999999999999" customHeight="1" x14ac:dyDescent="0.35">
      <c r="B42" s="26"/>
      <c r="C42" s="27"/>
      <c r="D42" s="517"/>
      <c r="E42" s="517"/>
      <c r="F42" s="517"/>
      <c r="G42" s="517"/>
      <c r="H42" s="517"/>
      <c r="I42" s="517"/>
      <c r="J42" s="517"/>
      <c r="K42" s="517"/>
      <c r="L42" s="517"/>
      <c r="M42" s="517"/>
      <c r="N42" s="27"/>
      <c r="O42" s="28"/>
      <c r="P42" s="94"/>
      <c r="Q42" s="20"/>
      <c r="R42" s="20"/>
      <c r="S42" s="20"/>
      <c r="T42" s="20"/>
      <c r="U42" s="20"/>
      <c r="V42" s="20"/>
      <c r="W42" s="20"/>
      <c r="X42" s="20"/>
      <c r="Y42" s="20"/>
    </row>
    <row r="43" spans="2:25" ht="16.149999999999999" customHeight="1" x14ac:dyDescent="0.35">
      <c r="B43" s="26"/>
      <c r="C43" s="667" t="s">
        <v>342</v>
      </c>
      <c r="D43" s="667"/>
      <c r="E43" s="667"/>
      <c r="F43" s="667"/>
      <c r="G43" s="667"/>
      <c r="H43" s="667"/>
      <c r="I43" s="667"/>
      <c r="J43" s="667"/>
      <c r="K43" s="667"/>
      <c r="L43" s="667"/>
      <c r="M43" s="667"/>
      <c r="N43" s="27"/>
      <c r="O43" s="28"/>
      <c r="P43" s="94"/>
      <c r="Q43" s="20"/>
      <c r="R43" s="20"/>
      <c r="S43" s="20"/>
      <c r="T43" s="20"/>
      <c r="U43" s="20"/>
      <c r="V43" s="20"/>
      <c r="W43" s="20"/>
      <c r="X43" s="20"/>
      <c r="Y43" s="20"/>
    </row>
    <row r="44" spans="2:25" ht="16.149999999999999" customHeight="1" x14ac:dyDescent="0.35">
      <c r="B44" s="26"/>
      <c r="C44" s="667"/>
      <c r="D44" s="667"/>
      <c r="E44" s="667"/>
      <c r="F44" s="667"/>
      <c r="G44" s="667"/>
      <c r="H44" s="667"/>
      <c r="I44" s="667"/>
      <c r="J44" s="667"/>
      <c r="K44" s="667"/>
      <c r="L44" s="667"/>
      <c r="M44" s="667"/>
      <c r="N44" s="525"/>
      <c r="O44" s="28"/>
      <c r="P44" s="94"/>
      <c r="Q44" s="20"/>
      <c r="R44" s="20"/>
      <c r="S44" s="20"/>
      <c r="T44" s="20"/>
      <c r="U44" s="20"/>
      <c r="V44" s="20"/>
      <c r="W44" s="20"/>
      <c r="X44" s="20"/>
      <c r="Y44" s="20"/>
    </row>
    <row r="45" spans="2:25" ht="16.149999999999999" customHeight="1" x14ac:dyDescent="0.35">
      <c r="B45" s="26"/>
      <c r="C45" s="27"/>
      <c r="D45" s="517"/>
      <c r="E45" s="517"/>
      <c r="F45" s="296"/>
      <c r="G45" s="517"/>
      <c r="H45" s="296"/>
      <c r="I45" s="517"/>
      <c r="J45" s="296"/>
      <c r="K45" s="517"/>
      <c r="L45" s="296"/>
      <c r="M45" s="517"/>
      <c r="N45" s="27"/>
      <c r="O45" s="28"/>
      <c r="P45" s="94"/>
      <c r="Q45" s="20"/>
      <c r="R45" s="20"/>
      <c r="S45" s="20"/>
      <c r="T45" s="20"/>
      <c r="U45" s="20"/>
      <c r="V45" s="20"/>
      <c r="W45" s="20"/>
      <c r="X45" s="20"/>
      <c r="Y45" s="20"/>
    </row>
    <row r="46" spans="2:25" ht="16.149999999999999" customHeight="1" x14ac:dyDescent="0.35">
      <c r="B46" s="224"/>
      <c r="C46" s="122"/>
      <c r="D46" s="297"/>
      <c r="E46" s="122"/>
      <c r="F46" s="290"/>
      <c r="G46" s="122"/>
      <c r="H46" s="290"/>
      <c r="I46" s="122"/>
      <c r="J46" s="290"/>
      <c r="K46" s="122"/>
      <c r="L46" s="290"/>
      <c r="M46" s="122"/>
      <c r="N46" s="122"/>
      <c r="O46" s="123"/>
      <c r="P46" s="94"/>
      <c r="Q46" s="20"/>
      <c r="R46" s="20"/>
      <c r="S46" s="20"/>
      <c r="T46" s="20"/>
      <c r="U46" s="20"/>
      <c r="V46" s="20"/>
      <c r="W46" s="20"/>
      <c r="X46" s="20"/>
      <c r="Y46" s="20"/>
    </row>
    <row r="47" spans="2:25" ht="16.149999999999999" customHeight="1" x14ac:dyDescent="0.35">
      <c r="B47" s="26"/>
      <c r="C47" s="27"/>
      <c r="D47" s="517"/>
      <c r="E47" s="517"/>
      <c r="F47" s="517"/>
      <c r="G47" s="517"/>
      <c r="H47" s="517"/>
      <c r="I47" s="517"/>
      <c r="J47" s="517"/>
      <c r="K47" s="517"/>
      <c r="L47" s="517"/>
      <c r="M47" s="517"/>
      <c r="N47" s="27"/>
      <c r="O47" s="28"/>
      <c r="P47" s="94"/>
      <c r="Q47" s="20"/>
      <c r="R47" s="20"/>
      <c r="S47" s="20"/>
      <c r="T47" s="20"/>
      <c r="U47" s="20"/>
      <c r="V47" s="20"/>
      <c r="W47" s="20"/>
      <c r="X47" s="20"/>
      <c r="Y47" s="20"/>
    </row>
    <row r="48" spans="2:25" ht="16.149999999999999" customHeight="1" x14ac:dyDescent="0.35">
      <c r="B48" s="26"/>
      <c r="C48" s="300" t="s">
        <v>343</v>
      </c>
      <c r="D48" s="300"/>
      <c r="E48" s="300"/>
      <c r="F48" s="300"/>
      <c r="G48" s="300"/>
      <c r="H48" s="300"/>
      <c r="I48" s="300"/>
      <c r="J48" s="300"/>
      <c r="K48" s="300"/>
      <c r="L48" s="300"/>
      <c r="M48" s="300"/>
      <c r="N48" s="27"/>
      <c r="O48" s="28"/>
      <c r="P48" s="94"/>
      <c r="Q48" s="20"/>
      <c r="R48" s="20"/>
      <c r="S48" s="20"/>
      <c r="T48" s="20"/>
      <c r="U48" s="20"/>
      <c r="V48" s="20"/>
      <c r="W48" s="20"/>
      <c r="X48" s="20"/>
      <c r="Y48" s="20"/>
    </row>
    <row r="49" spans="2:25" ht="16.149999999999999" customHeight="1" x14ac:dyDescent="0.35">
      <c r="B49" s="26"/>
      <c r="C49" s="27"/>
      <c r="D49" s="517"/>
      <c r="E49" s="517"/>
      <c r="F49" s="296"/>
      <c r="G49" s="517"/>
      <c r="H49" s="296"/>
      <c r="I49" s="517"/>
      <c r="J49" s="296"/>
      <c r="K49" s="517"/>
      <c r="L49" s="296"/>
      <c r="M49" s="517"/>
      <c r="N49" s="525"/>
      <c r="O49" s="28"/>
      <c r="P49" s="94"/>
      <c r="Q49" s="20"/>
      <c r="R49" s="20"/>
      <c r="S49" s="20"/>
      <c r="T49" s="20"/>
      <c r="U49" s="20"/>
      <c r="V49" s="20"/>
      <c r="W49" s="20"/>
      <c r="X49" s="20"/>
      <c r="Y49" s="20"/>
    </row>
    <row r="50" spans="2:25" ht="16.149999999999999" customHeight="1" x14ac:dyDescent="0.35">
      <c r="B50" s="224"/>
      <c r="C50" s="122"/>
      <c r="D50" s="297"/>
      <c r="E50" s="122"/>
      <c r="F50" s="290"/>
      <c r="G50" s="122"/>
      <c r="H50" s="290"/>
      <c r="I50" s="122"/>
      <c r="J50" s="290"/>
      <c r="K50" s="122"/>
      <c r="L50" s="290"/>
      <c r="M50" s="122"/>
      <c r="N50" s="122"/>
      <c r="O50" s="123"/>
      <c r="P50" s="20"/>
      <c r="Q50" s="20"/>
      <c r="R50" s="20"/>
      <c r="S50" s="20"/>
      <c r="T50" s="20"/>
      <c r="U50" s="20"/>
      <c r="V50" s="20"/>
      <c r="W50" s="20"/>
      <c r="X50" s="20"/>
      <c r="Y50" s="20"/>
    </row>
    <row r="51" spans="2:25" ht="16.149999999999999" customHeight="1" x14ac:dyDescent="0.35">
      <c r="B51" s="26"/>
      <c r="C51" s="27"/>
      <c r="D51" s="95"/>
      <c r="E51" s="27"/>
      <c r="F51" s="289"/>
      <c r="G51" s="27"/>
      <c r="H51" s="289"/>
      <c r="I51" s="27"/>
      <c r="J51" s="289"/>
      <c r="K51" s="27"/>
      <c r="L51" s="289"/>
      <c r="M51" s="27"/>
      <c r="N51" s="27"/>
      <c r="O51" s="28"/>
      <c r="P51" s="20"/>
      <c r="Q51" s="20"/>
      <c r="R51" s="20"/>
      <c r="S51" s="20"/>
      <c r="T51" s="20"/>
      <c r="U51" s="20"/>
      <c r="V51" s="20"/>
      <c r="W51" s="20"/>
      <c r="X51" s="20"/>
      <c r="Y51" s="20"/>
    </row>
    <row r="52" spans="2:25" ht="16.149999999999999" customHeight="1" x14ac:dyDescent="0.35">
      <c r="B52" s="26"/>
      <c r="C52" s="631" t="s">
        <v>344</v>
      </c>
      <c r="D52" s="631"/>
      <c r="E52" s="631"/>
      <c r="F52" s="631"/>
      <c r="G52" s="631"/>
      <c r="H52" s="631"/>
      <c r="I52" s="631"/>
      <c r="J52" s="631"/>
      <c r="K52" s="631"/>
      <c r="L52" s="631"/>
      <c r="M52" s="631"/>
      <c r="N52" s="134"/>
      <c r="O52" s="28"/>
      <c r="P52" s="20"/>
      <c r="Q52" s="20"/>
      <c r="R52" s="20"/>
      <c r="S52" s="20"/>
      <c r="T52" s="20"/>
      <c r="U52" s="20"/>
      <c r="V52" s="20"/>
      <c r="W52" s="20"/>
      <c r="X52" s="20"/>
      <c r="Y52" s="20"/>
    </row>
    <row r="53" spans="2:25" ht="16.149999999999999" customHeight="1" x14ac:dyDescent="0.35">
      <c r="B53" s="26"/>
      <c r="C53" s="631"/>
      <c r="D53" s="631"/>
      <c r="E53" s="631"/>
      <c r="F53" s="631"/>
      <c r="G53" s="631"/>
      <c r="H53" s="631"/>
      <c r="I53" s="631"/>
      <c r="J53" s="631"/>
      <c r="K53" s="631"/>
      <c r="L53" s="631"/>
      <c r="M53" s="631"/>
      <c r="N53" s="289"/>
      <c r="O53" s="28"/>
      <c r="P53" s="20"/>
      <c r="Q53"/>
      <c r="R53"/>
      <c r="S53"/>
      <c r="T53"/>
      <c r="U53"/>
      <c r="V53"/>
      <c r="W53"/>
      <c r="X53"/>
      <c r="Y53" s="20"/>
    </row>
    <row r="54" spans="2:25" ht="16.149999999999999" customHeight="1" x14ac:dyDescent="0.35">
      <c r="B54" s="224"/>
      <c r="C54" s="122"/>
      <c r="D54" s="297"/>
      <c r="E54" s="122"/>
      <c r="F54" s="290"/>
      <c r="G54" s="122"/>
      <c r="H54" s="290"/>
      <c r="I54" s="122"/>
      <c r="J54" s="290"/>
      <c r="K54" s="122"/>
      <c r="L54" s="290"/>
      <c r="M54" s="122"/>
      <c r="N54" s="290"/>
      <c r="O54" s="123"/>
      <c r="Q54"/>
      <c r="R54"/>
      <c r="S54"/>
      <c r="T54"/>
      <c r="U54"/>
      <c r="V54"/>
      <c r="W54"/>
      <c r="X54"/>
      <c r="Y54" s="20"/>
    </row>
    <row r="55" spans="2:25" ht="16.149999999999999" customHeight="1" x14ac:dyDescent="0.35">
      <c r="B55" s="26"/>
      <c r="C55" s="117"/>
      <c r="D55" s="292"/>
      <c r="E55" s="117"/>
      <c r="F55" s="293"/>
      <c r="G55" s="117"/>
      <c r="H55" s="293"/>
      <c r="I55" s="117"/>
      <c r="J55" s="293"/>
      <c r="K55" s="117"/>
      <c r="L55" s="293"/>
      <c r="M55" s="117"/>
      <c r="N55" s="117"/>
      <c r="O55" s="28"/>
      <c r="Q55"/>
      <c r="R55"/>
      <c r="S55"/>
      <c r="T55"/>
      <c r="U55"/>
      <c r="V55"/>
      <c r="W55"/>
      <c r="X55"/>
      <c r="Y55" s="20"/>
    </row>
    <row r="56" spans="2:25" ht="16.149999999999999" customHeight="1" x14ac:dyDescent="0.35">
      <c r="B56" s="26"/>
      <c r="C56" s="288" t="s">
        <v>345</v>
      </c>
      <c r="D56" s="288"/>
      <c r="E56" s="288"/>
      <c r="F56" s="288"/>
      <c r="G56" s="288"/>
      <c r="H56" s="288"/>
      <c r="I56" s="288"/>
      <c r="J56" s="288"/>
      <c r="K56" s="288"/>
      <c r="L56" s="288"/>
      <c r="M56" s="288"/>
      <c r="N56" s="134"/>
      <c r="O56" s="28"/>
      <c r="Y56" s="20"/>
    </row>
    <row r="57" spans="2:25" ht="16.149999999999999" customHeight="1" x14ac:dyDescent="0.35">
      <c r="B57" s="26"/>
      <c r="C57" s="288"/>
      <c r="D57" s="288"/>
      <c r="E57" s="288"/>
      <c r="F57" s="288"/>
      <c r="G57" s="288"/>
      <c r="H57" s="288"/>
      <c r="I57" s="288"/>
      <c r="J57" s="288"/>
      <c r="K57" s="288"/>
      <c r="L57" s="288"/>
      <c r="M57" s="288"/>
      <c r="N57" s="289"/>
      <c r="O57" s="28"/>
      <c r="Y57" s="20"/>
    </row>
    <row r="58" spans="2:25" ht="16.149999999999999" customHeight="1" x14ac:dyDescent="0.35">
      <c r="B58" s="224"/>
      <c r="C58" s="122"/>
      <c r="D58" s="297"/>
      <c r="E58" s="122"/>
      <c r="F58" s="290"/>
      <c r="G58" s="122"/>
      <c r="H58" s="290"/>
      <c r="I58" s="122"/>
      <c r="J58" s="290"/>
      <c r="K58" s="122"/>
      <c r="L58" s="290"/>
      <c r="M58" s="122"/>
      <c r="N58" s="290"/>
      <c r="O58" s="123"/>
    </row>
    <row r="59" spans="2:25" ht="15.75" customHeight="1" x14ac:dyDescent="0.2">
      <c r="B59" s="340"/>
      <c r="C59" s="444"/>
      <c r="D59" s="445"/>
      <c r="E59" s="444"/>
      <c r="F59" s="446"/>
      <c r="G59" s="444"/>
      <c r="H59" s="446"/>
      <c r="I59" s="444"/>
      <c r="J59" s="446"/>
      <c r="K59" s="444"/>
      <c r="L59" s="446"/>
      <c r="M59" s="444"/>
      <c r="N59" s="444"/>
      <c r="O59" s="447"/>
    </row>
    <row r="60" spans="2:25" ht="15.5" x14ac:dyDescent="0.2">
      <c r="B60" s="341"/>
      <c r="C60" s="448" t="s">
        <v>346</v>
      </c>
      <c r="D60" s="449"/>
      <c r="E60" s="450"/>
      <c r="F60" s="451"/>
      <c r="G60" s="450"/>
      <c r="H60" s="451"/>
      <c r="I60" s="450"/>
      <c r="J60" s="451"/>
      <c r="K60" s="450"/>
      <c r="L60" s="451"/>
      <c r="M60" s="452"/>
      <c r="N60" s="452"/>
      <c r="O60" s="453"/>
    </row>
    <row r="61" spans="2:25" ht="15.5" x14ac:dyDescent="0.35">
      <c r="B61" s="341"/>
      <c r="C61" s="454" t="s">
        <v>347</v>
      </c>
      <c r="D61" s="449"/>
      <c r="E61" s="450"/>
      <c r="F61" s="451"/>
      <c r="G61" s="450"/>
      <c r="H61" s="451"/>
      <c r="I61" s="450"/>
      <c r="J61" s="451"/>
      <c r="K61" s="450"/>
      <c r="L61" s="108" t="str">
        <f>"500 merkkiä 
("&amp;TEXT(LEN(C62),"0")&amp;" käytetty)"</f>
        <v>500 merkkiä 
(0 käytetty)</v>
      </c>
      <c r="M61" s="452"/>
      <c r="N61" s="452"/>
      <c r="O61" s="453"/>
    </row>
    <row r="62" spans="2:25" s="103" customFormat="1" ht="113.15" customHeight="1" x14ac:dyDescent="0.35">
      <c r="B62" s="104"/>
      <c r="C62" s="668"/>
      <c r="D62" s="669"/>
      <c r="E62" s="669"/>
      <c r="F62" s="669"/>
      <c r="G62" s="669"/>
      <c r="H62" s="669"/>
      <c r="I62" s="669"/>
      <c r="J62" s="669"/>
      <c r="K62" s="669"/>
      <c r="L62" s="669"/>
      <c r="M62" s="670"/>
      <c r="N62" s="452"/>
      <c r="O62" s="453"/>
      <c r="P62" s="3"/>
      <c r="Q62" s="3"/>
      <c r="R62" s="3"/>
      <c r="S62" s="3"/>
      <c r="T62" s="110"/>
    </row>
    <row r="63" spans="2:25" x14ac:dyDescent="0.2">
      <c r="B63" s="342"/>
      <c r="C63" s="455"/>
      <c r="D63" s="456"/>
      <c r="E63" s="455"/>
      <c r="F63" s="457"/>
      <c r="G63" s="455"/>
      <c r="H63" s="457"/>
      <c r="I63" s="455"/>
      <c r="J63" s="457"/>
      <c r="K63" s="455"/>
      <c r="L63" s="457"/>
      <c r="M63" s="458"/>
      <c r="N63" s="458"/>
      <c r="O63" s="459"/>
    </row>
    <row r="64" spans="2:25" ht="15.5" x14ac:dyDescent="0.35">
      <c r="B64" s="26"/>
      <c r="C64" s="516"/>
      <c r="D64" s="516"/>
      <c r="E64" s="516"/>
      <c r="F64" s="516"/>
      <c r="G64" s="516"/>
      <c r="H64" s="516"/>
      <c r="I64" s="516"/>
      <c r="J64" s="516"/>
      <c r="K64" s="516"/>
      <c r="L64" s="516"/>
      <c r="M64" s="516"/>
      <c r="N64" s="27"/>
      <c r="O64" s="28"/>
      <c r="Q64" s="661" t="s">
        <v>348</v>
      </c>
      <c r="R64" s="661"/>
      <c r="S64" s="661"/>
      <c r="T64" s="661"/>
    </row>
    <row r="65" spans="2:20" ht="15" customHeight="1" x14ac:dyDescent="0.35">
      <c r="B65" s="26"/>
      <c r="C65" s="662" t="s">
        <v>349</v>
      </c>
      <c r="D65" s="662"/>
      <c r="E65" s="662"/>
      <c r="F65" s="662"/>
      <c r="G65" s="662"/>
      <c r="H65" s="662"/>
      <c r="I65" s="662"/>
      <c r="J65" s="662"/>
      <c r="K65" s="662"/>
      <c r="L65" s="662"/>
      <c r="M65" s="662"/>
      <c r="N65" s="27"/>
      <c r="O65" s="28"/>
      <c r="Q65" s="661"/>
      <c r="R65" s="661"/>
      <c r="S65" s="661"/>
      <c r="T65" s="661"/>
    </row>
    <row r="66" spans="2:20" ht="15.5" x14ac:dyDescent="0.35">
      <c r="B66" s="224"/>
      <c r="C66" s="663"/>
      <c r="D66" s="663"/>
      <c r="E66" s="663"/>
      <c r="F66" s="663"/>
      <c r="G66" s="663"/>
      <c r="H66" s="663"/>
      <c r="I66" s="663"/>
      <c r="J66" s="663"/>
      <c r="K66" s="663"/>
      <c r="L66" s="663"/>
      <c r="M66" s="663"/>
      <c r="N66" s="122"/>
      <c r="O66" s="123"/>
      <c r="Q66" s="661"/>
      <c r="R66" s="661"/>
      <c r="S66" s="661"/>
      <c r="T66" s="661"/>
    </row>
  </sheetData>
  <sheetProtection sheet="1" formatRows="0" selectLockedCells="1"/>
  <mergeCells count="13">
    <mergeCell ref="Q64:T66"/>
    <mergeCell ref="C65:M66"/>
    <mergeCell ref="B2:O2"/>
    <mergeCell ref="B3:O3"/>
    <mergeCell ref="D4:M4"/>
    <mergeCell ref="Q4:S4"/>
    <mergeCell ref="C23:M24"/>
    <mergeCell ref="C27:M28"/>
    <mergeCell ref="C31:M32"/>
    <mergeCell ref="C35:M36"/>
    <mergeCell ref="C43:M44"/>
    <mergeCell ref="C52:M53"/>
    <mergeCell ref="C62:M62"/>
  </mergeCells>
  <hyperlinks>
    <hyperlink ref="Q4:S4" location="'Aloita tästä'!A1" display="PALAA TÄSTÄ KANSISIVULLE" xr:uid="{A3FE2B6F-3202-4C30-B695-4908D4D2B7E7}"/>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4FCB0-9209-4164-9D68-917ED245D155}">
  <dimension ref="A1:Z78"/>
  <sheetViews>
    <sheetView showGridLines="0" zoomScaleNormal="100" workbookViewId="0">
      <selection activeCell="K67" sqref="K67"/>
    </sheetView>
  </sheetViews>
  <sheetFormatPr defaultColWidth="9.23046875" defaultRowHeight="15.5" x14ac:dyDescent="0.35"/>
  <cols>
    <col min="1" max="2" width="3.765625" style="20" customWidth="1"/>
    <col min="3" max="3" width="5.23046875" style="113" customWidth="1"/>
    <col min="4" max="4" width="9.765625" style="20" customWidth="1"/>
    <col min="5" max="5" width="5.07421875" style="127" customWidth="1"/>
    <col min="6" max="6" width="9.765625" style="20" customWidth="1"/>
    <col min="7" max="7" width="5.07421875" style="127" customWidth="1"/>
    <col min="8" max="8" width="9.765625" style="20" customWidth="1"/>
    <col min="9" max="9" width="8.23046875" style="127" customWidth="1"/>
    <col min="10" max="11" width="9.765625" style="20" customWidth="1"/>
    <col min="12" max="12" width="3.765625" style="127" customWidth="1"/>
    <col min="13" max="13" width="3.765625" style="20" customWidth="1"/>
    <col min="14" max="16384" width="9.23046875" style="20"/>
  </cols>
  <sheetData>
    <row r="1" spans="1:26" s="3" customFormat="1" ht="16.149999999999999" customHeight="1" x14ac:dyDescent="0.2">
      <c r="A1" s="14" t="s">
        <v>350</v>
      </c>
      <c r="B1" s="14"/>
      <c r="C1" s="14"/>
      <c r="D1" s="13"/>
      <c r="E1" s="7"/>
      <c r="F1" s="6"/>
      <c r="G1" s="7"/>
      <c r="H1" s="6"/>
      <c r="I1" s="7"/>
      <c r="J1" s="6"/>
      <c r="K1" s="7"/>
      <c r="L1" s="6"/>
      <c r="M1" s="7"/>
      <c r="N1" s="7"/>
    </row>
    <row r="2" spans="1:26" ht="16.149999999999999" customHeight="1" x14ac:dyDescent="0.35">
      <c r="C2" s="124"/>
      <c r="D2" s="125"/>
      <c r="E2" s="126"/>
      <c r="F2" s="125"/>
      <c r="G2" s="126"/>
      <c r="H2" s="125"/>
      <c r="I2" s="126"/>
      <c r="J2" s="125"/>
      <c r="K2" s="125"/>
      <c r="L2" s="126"/>
    </row>
    <row r="3" spans="1:26" ht="68.650000000000006" customHeight="1" x14ac:dyDescent="0.35">
      <c r="B3" s="664" t="s">
        <v>331</v>
      </c>
      <c r="C3" s="664"/>
      <c r="D3" s="664"/>
      <c r="E3" s="664"/>
      <c r="F3" s="664"/>
      <c r="G3" s="664"/>
      <c r="H3" s="664"/>
      <c r="I3" s="664"/>
      <c r="J3" s="664"/>
      <c r="K3" s="664"/>
      <c r="L3" s="664"/>
      <c r="M3" s="259"/>
      <c r="N3" s="259"/>
      <c r="O3" s="259"/>
    </row>
    <row r="4" spans="1:26" s="3" customFormat="1" ht="19" customHeight="1" x14ac:dyDescent="0.35">
      <c r="B4" s="671"/>
      <c r="C4" s="671"/>
      <c r="D4" s="671"/>
      <c r="E4" s="671"/>
      <c r="F4" s="671"/>
      <c r="G4" s="671"/>
      <c r="H4" s="671"/>
      <c r="I4" s="671"/>
      <c r="J4" s="671"/>
      <c r="K4" s="671"/>
      <c r="L4" s="671"/>
      <c r="M4" s="460"/>
      <c r="N4" s="460"/>
      <c r="O4" s="460"/>
      <c r="P4" s="55"/>
      <c r="T4" s="20"/>
      <c r="U4" s="20"/>
      <c r="V4" s="20"/>
      <c r="W4" s="20"/>
      <c r="X4" s="20"/>
      <c r="Y4" s="20"/>
    </row>
    <row r="5" spans="1:26" ht="16.149999999999999" customHeight="1" x14ac:dyDescent="0.35">
      <c r="B5" s="23"/>
      <c r="C5" s="23"/>
      <c r="D5" s="23"/>
      <c r="E5" s="461"/>
      <c r="F5" s="23"/>
      <c r="G5" s="23"/>
      <c r="H5" s="23"/>
      <c r="I5" s="23"/>
      <c r="J5" s="23"/>
      <c r="K5" s="23"/>
      <c r="L5" s="23"/>
      <c r="M5" s="23"/>
      <c r="N5" s="23"/>
      <c r="O5" s="23"/>
    </row>
    <row r="6" spans="1:26" ht="16.149999999999999" customHeight="1" x14ac:dyDescent="0.35">
      <c r="B6" s="223"/>
      <c r="C6" s="319"/>
      <c r="D6" s="319"/>
      <c r="E6" s="319"/>
      <c r="F6" s="319"/>
      <c r="G6" s="319"/>
      <c r="H6" s="319"/>
      <c r="I6" s="319"/>
      <c r="J6" s="319"/>
      <c r="K6" s="302"/>
      <c r="L6" s="303"/>
      <c r="N6" s="545" t="s">
        <v>158</v>
      </c>
      <c r="O6" s="546"/>
      <c r="P6" s="547"/>
      <c r="Z6" s="22"/>
    </row>
    <row r="7" spans="1:26" ht="16.149999999999999" customHeight="1" x14ac:dyDescent="0.35">
      <c r="B7" s="26"/>
      <c r="C7" s="301"/>
      <c r="D7" s="238" t="s">
        <v>351</v>
      </c>
      <c r="E7" s="304"/>
      <c r="F7" s="299"/>
      <c r="G7" s="304"/>
      <c r="H7" s="299"/>
      <c r="I7" s="304"/>
      <c r="J7" s="299"/>
      <c r="K7" s="299"/>
      <c r="L7" s="305"/>
    </row>
    <row r="8" spans="1:26" ht="16.149999999999999" customHeight="1" x14ac:dyDescent="0.35">
      <c r="B8" s="26"/>
      <c r="C8" s="301"/>
      <c r="D8" s="320"/>
      <c r="E8" s="304"/>
      <c r="F8" s="299"/>
      <c r="G8" s="304"/>
      <c r="H8" s="299"/>
      <c r="I8" s="304"/>
      <c r="J8" s="299"/>
      <c r="K8" s="299"/>
      <c r="L8" s="305"/>
    </row>
    <row r="9" spans="1:26" ht="16.149999999999999" customHeight="1" x14ac:dyDescent="0.35">
      <c r="B9" s="26"/>
      <c r="C9" s="288" t="s">
        <v>352</v>
      </c>
      <c r="D9" s="27"/>
      <c r="E9" s="289"/>
      <c r="F9" s="27"/>
      <c r="G9" s="289"/>
      <c r="H9" s="27"/>
      <c r="I9" s="289"/>
      <c r="J9" s="27"/>
      <c r="K9" s="525"/>
      <c r="L9" s="306"/>
      <c r="N9" s="380"/>
    </row>
    <row r="10" spans="1:26" ht="16.149999999999999" customHeight="1" x14ac:dyDescent="0.35">
      <c r="B10" s="26"/>
      <c r="C10" s="27"/>
      <c r="D10" s="95"/>
      <c r="E10" s="27"/>
      <c r="F10" s="289"/>
      <c r="G10" s="27"/>
      <c r="H10" s="289"/>
      <c r="I10" s="27"/>
      <c r="J10" s="289"/>
      <c r="K10" s="289"/>
      <c r="L10" s="28"/>
      <c r="O10" s="94"/>
    </row>
    <row r="11" spans="1:26" ht="16.149999999999999" customHeight="1" x14ac:dyDescent="0.35">
      <c r="B11" s="224"/>
      <c r="C11" s="297"/>
      <c r="D11" s="122"/>
      <c r="E11" s="290"/>
      <c r="F11" s="122"/>
      <c r="G11" s="290"/>
      <c r="H11" s="122"/>
      <c r="I11" s="290"/>
      <c r="J11" s="672"/>
      <c r="K11" s="672"/>
      <c r="L11" s="673"/>
    </row>
    <row r="12" spans="1:26" ht="16.149999999999999" customHeight="1" x14ac:dyDescent="0.35">
      <c r="B12" s="26"/>
      <c r="C12" s="288"/>
      <c r="D12" s="27"/>
      <c r="E12" s="289"/>
      <c r="F12" s="27"/>
      <c r="G12" s="289"/>
      <c r="H12" s="27"/>
      <c r="I12" s="289"/>
      <c r="J12" s="27"/>
      <c r="K12" s="27"/>
      <c r="L12" s="306"/>
    </row>
    <row r="13" spans="1:26" ht="16.149999999999999" customHeight="1" x14ac:dyDescent="0.35">
      <c r="B13" s="26"/>
      <c r="C13" s="667" t="s">
        <v>353</v>
      </c>
      <c r="D13" s="667"/>
      <c r="E13" s="667"/>
      <c r="F13" s="667"/>
      <c r="G13" s="667"/>
      <c r="H13" s="667"/>
      <c r="I13" s="667"/>
      <c r="J13" s="667"/>
      <c r="K13" s="667"/>
      <c r="L13" s="674"/>
    </row>
    <row r="14" spans="1:26" ht="16.149999999999999" customHeight="1" x14ac:dyDescent="0.35">
      <c r="B14" s="26"/>
      <c r="C14" s="667"/>
      <c r="D14" s="667"/>
      <c r="E14" s="667"/>
      <c r="F14" s="667"/>
      <c r="G14" s="667"/>
      <c r="H14" s="667"/>
      <c r="I14" s="667"/>
      <c r="J14" s="667"/>
      <c r="K14" s="667"/>
      <c r="L14" s="674"/>
    </row>
    <row r="15" spans="1:26" ht="16.149999999999999" customHeight="1" x14ac:dyDescent="0.35">
      <c r="B15" s="26"/>
      <c r="C15" s="27"/>
      <c r="D15" s="95"/>
      <c r="E15" s="27"/>
      <c r="F15" s="289"/>
      <c r="G15" s="27"/>
      <c r="H15" s="289"/>
      <c r="I15" s="27"/>
      <c r="J15" s="289"/>
      <c r="K15" s="490"/>
      <c r="L15" s="28"/>
      <c r="O15" s="94"/>
    </row>
    <row r="16" spans="1:26" ht="16.149999999999999" customHeight="1" x14ac:dyDescent="0.35">
      <c r="B16" s="224"/>
      <c r="C16" s="297"/>
      <c r="D16" s="122"/>
      <c r="E16" s="290"/>
      <c r="F16" s="122"/>
      <c r="G16" s="290"/>
      <c r="H16" s="122"/>
      <c r="I16" s="290"/>
      <c r="J16" s="672"/>
      <c r="K16" s="672"/>
      <c r="L16" s="673"/>
    </row>
    <row r="17" spans="2:15" ht="16.149999999999999" customHeight="1" x14ac:dyDescent="0.35">
      <c r="B17" s="26"/>
      <c r="C17" s="307"/>
      <c r="D17" s="117"/>
      <c r="E17" s="293"/>
      <c r="F17" s="117"/>
      <c r="G17" s="293"/>
      <c r="H17" s="117"/>
      <c r="I17" s="293"/>
      <c r="J17" s="117"/>
      <c r="K17" s="117"/>
      <c r="L17" s="308"/>
    </row>
    <row r="18" spans="2:15" ht="16.149999999999999" customHeight="1" x14ac:dyDescent="0.35">
      <c r="B18" s="26"/>
      <c r="C18" s="662" t="s">
        <v>354</v>
      </c>
      <c r="D18" s="662"/>
      <c r="E18" s="662"/>
      <c r="F18" s="662"/>
      <c r="G18" s="662"/>
      <c r="H18" s="662"/>
      <c r="I18" s="662"/>
      <c r="J18" s="662"/>
      <c r="K18" s="662"/>
      <c r="L18" s="675"/>
    </row>
    <row r="19" spans="2:15" ht="16.149999999999999" customHeight="1" x14ac:dyDescent="0.35">
      <c r="B19" s="26"/>
      <c r="C19" s="27"/>
      <c r="D19" s="95"/>
      <c r="E19" s="27"/>
      <c r="F19" s="289"/>
      <c r="G19" s="27"/>
      <c r="H19" s="289"/>
      <c r="I19" s="27"/>
      <c r="J19" s="289"/>
      <c r="K19" s="490"/>
      <c r="L19" s="28"/>
      <c r="O19" s="94"/>
    </row>
    <row r="20" spans="2:15" ht="16.149999999999999" customHeight="1" x14ac:dyDescent="0.35">
      <c r="B20" s="224"/>
      <c r="C20" s="297"/>
      <c r="D20" s="122"/>
      <c r="E20" s="290"/>
      <c r="F20" s="122"/>
      <c r="G20" s="290"/>
      <c r="H20" s="122"/>
      <c r="I20" s="290"/>
      <c r="J20" s="672"/>
      <c r="K20" s="672"/>
      <c r="L20" s="673"/>
    </row>
    <row r="21" spans="2:15" ht="16.149999999999999" customHeight="1" x14ac:dyDescent="0.35">
      <c r="B21" s="26"/>
      <c r="C21" s="307"/>
      <c r="D21" s="117"/>
      <c r="E21" s="293"/>
      <c r="F21" s="117"/>
      <c r="G21" s="293"/>
      <c r="H21" s="117"/>
      <c r="I21" s="293"/>
      <c r="J21" s="117"/>
      <c r="K21" s="117"/>
      <c r="L21" s="308"/>
    </row>
    <row r="22" spans="2:15" ht="16.149999999999999" customHeight="1" x14ac:dyDescent="0.35">
      <c r="B22" s="26"/>
      <c r="C22" s="294" t="s">
        <v>355</v>
      </c>
      <c r="D22" s="294"/>
      <c r="E22" s="295"/>
      <c r="F22" s="294"/>
      <c r="G22" s="295"/>
      <c r="H22" s="294"/>
      <c r="I22" s="295"/>
      <c r="J22" s="294"/>
      <c r="K22" s="491"/>
      <c r="L22" s="309"/>
    </row>
    <row r="23" spans="2:15" ht="16.149999999999999" customHeight="1" x14ac:dyDescent="0.35">
      <c r="B23" s="26"/>
      <c r="C23" s="27"/>
      <c r="D23" s="95"/>
      <c r="E23" s="27"/>
      <c r="F23" s="289"/>
      <c r="G23" s="27"/>
      <c r="H23" s="289"/>
      <c r="I23" s="27"/>
      <c r="J23" s="289"/>
      <c r="K23" s="289"/>
      <c r="L23" s="28"/>
      <c r="O23" s="94"/>
    </row>
    <row r="24" spans="2:15" ht="16.149999999999999" customHeight="1" x14ac:dyDescent="0.35">
      <c r="B24" s="224"/>
      <c r="C24" s="297"/>
      <c r="D24" s="122"/>
      <c r="E24" s="290"/>
      <c r="F24" s="122"/>
      <c r="G24" s="290"/>
      <c r="H24" s="122"/>
      <c r="I24" s="290"/>
      <c r="J24" s="672"/>
      <c r="K24" s="672"/>
      <c r="L24" s="673"/>
    </row>
    <row r="25" spans="2:15" ht="16.149999999999999" customHeight="1" x14ac:dyDescent="0.35">
      <c r="B25" s="26"/>
      <c r="C25" s="288"/>
      <c r="D25" s="27"/>
      <c r="E25" s="289"/>
      <c r="F25" s="27"/>
      <c r="G25" s="289"/>
      <c r="H25" s="27"/>
      <c r="I25" s="289"/>
      <c r="J25" s="27"/>
      <c r="K25" s="27"/>
      <c r="L25" s="306"/>
    </row>
    <row r="26" spans="2:15" ht="16.149999999999999" customHeight="1" x14ac:dyDescent="0.35">
      <c r="B26" s="26"/>
      <c r="C26" s="294" t="s">
        <v>356</v>
      </c>
      <c r="D26" s="27"/>
      <c r="E26" s="289"/>
      <c r="F26" s="27"/>
      <c r="G26" s="289"/>
      <c r="H26" s="27"/>
      <c r="I26" s="289"/>
      <c r="J26" s="27"/>
      <c r="K26" s="525"/>
      <c r="L26" s="306"/>
    </row>
    <row r="27" spans="2:15" ht="16.149999999999999" customHeight="1" x14ac:dyDescent="0.35">
      <c r="B27" s="26"/>
      <c r="C27" s="27"/>
      <c r="D27" s="95"/>
      <c r="E27" s="27"/>
      <c r="F27" s="289"/>
      <c r="G27" s="27"/>
      <c r="H27" s="289"/>
      <c r="I27" s="27"/>
      <c r="J27" s="289"/>
      <c r="K27" s="289"/>
      <c r="L27" s="28"/>
      <c r="O27" s="94"/>
    </row>
    <row r="28" spans="2:15" ht="16.149999999999999" customHeight="1" x14ac:dyDescent="0.35">
      <c r="B28" s="224"/>
      <c r="C28" s="297"/>
      <c r="D28" s="122"/>
      <c r="E28" s="290"/>
      <c r="F28" s="122"/>
      <c r="G28" s="290"/>
      <c r="H28" s="122"/>
      <c r="I28" s="290"/>
      <c r="J28" s="672"/>
      <c r="K28" s="672"/>
      <c r="L28" s="673"/>
    </row>
    <row r="29" spans="2:15" ht="16.149999999999999" customHeight="1" x14ac:dyDescent="0.35">
      <c r="B29" s="26"/>
      <c r="C29" s="288"/>
      <c r="D29" s="27"/>
      <c r="E29" s="289"/>
      <c r="F29" s="27"/>
      <c r="G29" s="289"/>
      <c r="H29" s="27"/>
      <c r="I29" s="289"/>
      <c r="J29" s="27"/>
      <c r="K29" s="27"/>
      <c r="L29" s="306"/>
    </row>
    <row r="30" spans="2:15" ht="16.149999999999999" customHeight="1" x14ac:dyDescent="0.35">
      <c r="B30" s="26"/>
      <c r="C30" s="294" t="s">
        <v>357</v>
      </c>
      <c r="D30" s="27"/>
      <c r="E30" s="289"/>
      <c r="F30" s="27"/>
      <c r="G30" s="289"/>
      <c r="H30" s="27"/>
      <c r="I30" s="289"/>
      <c r="J30" s="27"/>
      <c r="K30" s="27"/>
      <c r="L30" s="306"/>
    </row>
    <row r="31" spans="2:15" ht="16.149999999999999" customHeight="1" x14ac:dyDescent="0.35">
      <c r="B31" s="26"/>
      <c r="C31" s="27"/>
      <c r="D31" s="95"/>
      <c r="E31" s="27"/>
      <c r="F31" s="289"/>
      <c r="G31" s="27"/>
      <c r="H31" s="289"/>
      <c r="I31" s="27"/>
      <c r="J31" s="289"/>
      <c r="K31" s="490"/>
      <c r="L31" s="28"/>
      <c r="O31" s="94"/>
    </row>
    <row r="32" spans="2:15" ht="16.149999999999999" customHeight="1" x14ac:dyDescent="0.35">
      <c r="B32" s="224"/>
      <c r="C32" s="297"/>
      <c r="D32" s="122"/>
      <c r="E32" s="290"/>
      <c r="F32" s="122"/>
      <c r="G32" s="290"/>
      <c r="H32" s="122"/>
      <c r="I32" s="290"/>
      <c r="J32" s="672"/>
      <c r="K32" s="672"/>
      <c r="L32" s="673"/>
    </row>
    <row r="33" spans="2:15" ht="16.149999999999999" customHeight="1" x14ac:dyDescent="0.35">
      <c r="B33" s="26"/>
      <c r="C33" s="288"/>
      <c r="D33" s="27"/>
      <c r="E33" s="289"/>
      <c r="F33" s="27"/>
      <c r="G33" s="289"/>
      <c r="H33" s="27"/>
      <c r="I33" s="289"/>
      <c r="J33" s="27"/>
      <c r="K33" s="27"/>
      <c r="L33" s="306"/>
    </row>
    <row r="34" spans="2:15" ht="15.75" customHeight="1" x14ac:dyDescent="0.35">
      <c r="B34" s="26"/>
      <c r="C34" s="632" t="s">
        <v>358</v>
      </c>
      <c r="D34" s="632"/>
      <c r="E34" s="632"/>
      <c r="F34" s="632"/>
      <c r="G34" s="632"/>
      <c r="H34" s="632"/>
      <c r="I34" s="632"/>
      <c r="J34" s="632"/>
      <c r="K34" s="134"/>
      <c r="L34" s="310"/>
    </row>
    <row r="35" spans="2:15" ht="16.149999999999999" customHeight="1" x14ac:dyDescent="0.35">
      <c r="B35" s="26"/>
      <c r="C35" s="632"/>
      <c r="D35" s="632"/>
      <c r="E35" s="632"/>
      <c r="F35" s="632"/>
      <c r="G35" s="632"/>
      <c r="H35" s="632"/>
      <c r="I35" s="632"/>
      <c r="J35" s="632"/>
      <c r="K35" s="506"/>
      <c r="L35" s="310"/>
    </row>
    <row r="36" spans="2:15" ht="16.149999999999999" customHeight="1" x14ac:dyDescent="0.35">
      <c r="B36" s="224"/>
      <c r="C36" s="311"/>
      <c r="D36" s="122"/>
      <c r="E36" s="290"/>
      <c r="F36" s="122"/>
      <c r="G36" s="290"/>
      <c r="H36" s="122"/>
      <c r="I36" s="290"/>
      <c r="J36" s="122"/>
      <c r="K36" s="122"/>
      <c r="L36" s="312"/>
    </row>
    <row r="37" spans="2:15" ht="16.149999999999999" customHeight="1" x14ac:dyDescent="0.35">
      <c r="B37" s="26"/>
      <c r="C37" s="288"/>
      <c r="D37" s="27"/>
      <c r="E37" s="289"/>
      <c r="F37" s="27"/>
      <c r="G37" s="289"/>
      <c r="H37" s="27"/>
      <c r="I37" s="289"/>
      <c r="J37" s="27"/>
      <c r="K37" s="27"/>
      <c r="L37" s="306"/>
    </row>
    <row r="38" spans="2:15" ht="16.149999999999999" customHeight="1" x14ac:dyDescent="0.35">
      <c r="B38" s="26"/>
      <c r="C38" s="294" t="s">
        <v>359</v>
      </c>
      <c r="D38" s="27"/>
      <c r="E38" s="289"/>
      <c r="F38" s="27"/>
      <c r="G38" s="289"/>
      <c r="H38" s="27"/>
      <c r="I38" s="289"/>
      <c r="J38" s="27"/>
      <c r="K38" s="27"/>
      <c r="L38" s="306"/>
    </row>
    <row r="39" spans="2:15" ht="16.149999999999999" customHeight="1" x14ac:dyDescent="0.35">
      <c r="B39" s="26"/>
      <c r="C39" s="27"/>
      <c r="D39" s="95"/>
      <c r="E39" s="27"/>
      <c r="F39" s="289"/>
      <c r="G39" s="27"/>
      <c r="H39" s="289"/>
      <c r="I39" s="27"/>
      <c r="J39" s="289"/>
      <c r="K39" s="490"/>
      <c r="L39" s="28"/>
      <c r="O39" s="94"/>
    </row>
    <row r="40" spans="2:15" ht="16.149999999999999" customHeight="1" x14ac:dyDescent="0.35">
      <c r="B40" s="224"/>
      <c r="C40" s="297"/>
      <c r="D40" s="122"/>
      <c r="E40" s="290"/>
      <c r="F40" s="122"/>
      <c r="G40" s="290"/>
      <c r="H40" s="122"/>
      <c r="I40" s="290"/>
      <c r="J40" s="672"/>
      <c r="K40" s="672"/>
      <c r="L40" s="673"/>
    </row>
    <row r="41" spans="2:15" ht="16.149999999999999" customHeight="1" x14ac:dyDescent="0.35">
      <c r="B41" s="223"/>
      <c r="C41" s="307"/>
      <c r="D41" s="117"/>
      <c r="E41" s="293"/>
      <c r="F41" s="117"/>
      <c r="G41" s="293"/>
      <c r="H41" s="117"/>
      <c r="I41" s="293"/>
      <c r="J41" s="117"/>
      <c r="K41" s="117"/>
      <c r="L41" s="308"/>
    </row>
    <row r="42" spans="2:15" ht="16.149999999999999" customHeight="1" x14ac:dyDescent="0.35">
      <c r="B42" s="26"/>
      <c r="C42" s="294" t="s">
        <v>360</v>
      </c>
      <c r="D42" s="27"/>
      <c r="E42" s="289"/>
      <c r="F42" s="27"/>
      <c r="G42" s="289"/>
      <c r="H42" s="27"/>
      <c r="I42" s="289"/>
      <c r="J42" s="27"/>
      <c r="K42" s="525"/>
      <c r="L42" s="306"/>
    </row>
    <row r="43" spans="2:15" ht="16.149999999999999" customHeight="1" x14ac:dyDescent="0.35">
      <c r="B43" s="26"/>
      <c r="C43" s="27"/>
      <c r="D43" s="95"/>
      <c r="E43" s="27"/>
      <c r="F43" s="289"/>
      <c r="G43" s="27"/>
      <c r="H43" s="289"/>
      <c r="I43" s="27"/>
      <c r="J43" s="289"/>
      <c r="K43" s="289"/>
      <c r="L43" s="28"/>
      <c r="O43" s="94"/>
    </row>
    <row r="44" spans="2:15" ht="16.149999999999999" customHeight="1" x14ac:dyDescent="0.35">
      <c r="B44" s="224"/>
      <c r="C44" s="297"/>
      <c r="D44" s="122"/>
      <c r="E44" s="290"/>
      <c r="F44" s="122"/>
      <c r="G44" s="290"/>
      <c r="H44" s="122"/>
      <c r="I44" s="290"/>
      <c r="J44" s="672"/>
      <c r="K44" s="672"/>
      <c r="L44" s="673"/>
    </row>
    <row r="45" spans="2:15" ht="16.149999999999999" customHeight="1" x14ac:dyDescent="0.35">
      <c r="B45" s="26"/>
      <c r="C45" s="288"/>
      <c r="D45" s="27"/>
      <c r="E45" s="289"/>
      <c r="F45" s="27"/>
      <c r="G45" s="289"/>
      <c r="H45" s="27"/>
      <c r="I45" s="289"/>
      <c r="J45" s="27"/>
      <c r="K45" s="27"/>
      <c r="L45" s="306"/>
    </row>
    <row r="46" spans="2:15" ht="16.149999999999999" customHeight="1" x14ac:dyDescent="0.35">
      <c r="B46" s="26"/>
      <c r="C46" s="632" t="s">
        <v>361</v>
      </c>
      <c r="D46" s="632"/>
      <c r="E46" s="632"/>
      <c r="F46" s="632"/>
      <c r="G46" s="632"/>
      <c r="H46" s="632"/>
      <c r="I46" s="632"/>
      <c r="J46" s="632"/>
      <c r="K46" s="288"/>
      <c r="L46" s="310"/>
    </row>
    <row r="47" spans="2:15" ht="16.149999999999999" customHeight="1" x14ac:dyDescent="0.35">
      <c r="B47" s="26"/>
      <c r="C47" s="632"/>
      <c r="D47" s="632"/>
      <c r="E47" s="632"/>
      <c r="F47" s="632"/>
      <c r="G47" s="632"/>
      <c r="H47" s="632"/>
      <c r="I47" s="632"/>
      <c r="J47" s="632"/>
      <c r="K47" s="288"/>
      <c r="L47" s="313"/>
    </row>
    <row r="48" spans="2:15" ht="16.149999999999999" customHeight="1" x14ac:dyDescent="0.35">
      <c r="B48" s="26"/>
      <c r="C48" s="506"/>
      <c r="D48" s="506"/>
      <c r="E48" s="506"/>
      <c r="F48" s="506"/>
      <c r="G48" s="506"/>
      <c r="H48" s="506"/>
      <c r="I48" s="506"/>
      <c r="J48" s="506"/>
      <c r="K48" s="288"/>
      <c r="L48" s="313"/>
    </row>
    <row r="49" spans="2:15" ht="16.149999999999999" customHeight="1" x14ac:dyDescent="0.35">
      <c r="B49" s="26"/>
      <c r="C49" s="506"/>
      <c r="D49" s="134"/>
      <c r="E49" s="506"/>
      <c r="F49" s="506"/>
      <c r="G49" s="506"/>
      <c r="H49" s="506"/>
      <c r="I49" s="506"/>
      <c r="J49" s="506"/>
      <c r="K49" s="288"/>
      <c r="L49" s="313"/>
    </row>
    <row r="50" spans="2:15" ht="16.149999999999999" customHeight="1" x14ac:dyDescent="0.35">
      <c r="B50" s="224"/>
      <c r="C50" s="311"/>
      <c r="D50" s="122"/>
      <c r="E50" s="290"/>
      <c r="F50" s="122"/>
      <c r="G50" s="290"/>
      <c r="H50" s="122"/>
      <c r="I50" s="290"/>
      <c r="J50" s="122"/>
      <c r="K50" s="122"/>
      <c r="L50" s="312"/>
    </row>
    <row r="51" spans="2:15" ht="16.149999999999999" customHeight="1" x14ac:dyDescent="0.35">
      <c r="B51" s="26"/>
      <c r="C51" s="288"/>
      <c r="D51" s="27"/>
      <c r="E51" s="289"/>
      <c r="F51" s="27"/>
      <c r="G51" s="289"/>
      <c r="H51" s="27"/>
      <c r="I51" s="289"/>
      <c r="J51" s="27"/>
      <c r="K51" s="27"/>
      <c r="L51" s="306"/>
    </row>
    <row r="52" spans="2:15" ht="68.25" customHeight="1" x14ac:dyDescent="0.35">
      <c r="B52" s="26"/>
      <c r="C52" s="662" t="s">
        <v>362</v>
      </c>
      <c r="D52" s="662"/>
      <c r="E52" s="662"/>
      <c r="F52" s="662"/>
      <c r="G52" s="662"/>
      <c r="H52" s="662"/>
      <c r="I52" s="662"/>
      <c r="J52" s="662"/>
      <c r="K52" s="662"/>
      <c r="L52" s="318"/>
    </row>
    <row r="53" spans="2:15" ht="16.149999999999999" customHeight="1" x14ac:dyDescent="0.35">
      <c r="B53" s="26"/>
      <c r="C53" s="27"/>
      <c r="D53" s="95"/>
      <c r="E53" s="27"/>
      <c r="F53" s="95"/>
      <c r="G53" s="27"/>
      <c r="H53" s="95"/>
      <c r="I53" s="27"/>
      <c r="J53" s="289"/>
      <c r="K53" s="490"/>
      <c r="L53" s="28"/>
      <c r="O53" s="94"/>
    </row>
    <row r="54" spans="2:15" ht="16.149999999999999" customHeight="1" x14ac:dyDescent="0.35">
      <c r="B54" s="224"/>
      <c r="C54" s="297"/>
      <c r="D54" s="122"/>
      <c r="E54" s="290"/>
      <c r="F54" s="122"/>
      <c r="G54" s="290"/>
      <c r="H54" s="122"/>
      <c r="I54" s="290"/>
      <c r="J54" s="672"/>
      <c r="K54" s="672"/>
      <c r="L54" s="673"/>
    </row>
    <row r="55" spans="2:15" ht="16.149999999999999" customHeight="1" x14ac:dyDescent="0.35">
      <c r="B55" s="26"/>
      <c r="C55" s="288"/>
      <c r="D55" s="27"/>
      <c r="E55" s="289"/>
      <c r="F55" s="27"/>
      <c r="G55" s="289"/>
      <c r="H55" s="27"/>
      <c r="I55" s="289"/>
      <c r="J55" s="27"/>
      <c r="K55" s="27"/>
      <c r="L55" s="306"/>
    </row>
    <row r="56" spans="2:15" ht="37.5" customHeight="1" x14ac:dyDescent="0.35">
      <c r="B56" s="26"/>
      <c r="C56" s="667" t="s">
        <v>363</v>
      </c>
      <c r="D56" s="667"/>
      <c r="E56" s="667"/>
      <c r="F56" s="667"/>
      <c r="G56" s="667"/>
      <c r="H56" s="667"/>
      <c r="I56" s="667"/>
      <c r="J56" s="667"/>
      <c r="K56" s="667"/>
      <c r="L56" s="674"/>
    </row>
    <row r="57" spans="2:15" ht="16.149999999999999" customHeight="1" x14ac:dyDescent="0.35">
      <c r="B57" s="26"/>
      <c r="C57" s="27"/>
      <c r="D57" s="95"/>
      <c r="E57" s="27"/>
      <c r="F57" s="289"/>
      <c r="G57" s="27"/>
      <c r="H57" s="289"/>
      <c r="I57" s="27"/>
      <c r="J57" s="289"/>
      <c r="K57" s="490"/>
      <c r="L57" s="28"/>
      <c r="O57" s="94"/>
    </row>
    <row r="58" spans="2:15" ht="16.149999999999999" customHeight="1" x14ac:dyDescent="0.35">
      <c r="B58" s="224"/>
      <c r="C58" s="297"/>
      <c r="D58" s="122"/>
      <c r="E58" s="290"/>
      <c r="F58" s="122"/>
      <c r="G58" s="290"/>
      <c r="H58" s="122"/>
      <c r="I58" s="290"/>
      <c r="J58" s="672"/>
      <c r="K58" s="672"/>
      <c r="L58" s="673"/>
    </row>
    <row r="59" spans="2:15" ht="16.149999999999999" customHeight="1" x14ac:dyDescent="0.35">
      <c r="B59" s="26"/>
      <c r="C59" s="288"/>
      <c r="D59" s="27"/>
      <c r="E59" s="289"/>
      <c r="F59" s="27"/>
      <c r="G59" s="289"/>
      <c r="H59" s="27"/>
      <c r="I59" s="289"/>
      <c r="J59" s="27"/>
      <c r="K59" s="27"/>
      <c r="L59" s="306"/>
    </row>
    <row r="60" spans="2:15" ht="16.149999999999999" customHeight="1" x14ac:dyDescent="0.35">
      <c r="B60" s="26"/>
      <c r="C60" s="667" t="s">
        <v>364</v>
      </c>
      <c r="D60" s="667"/>
      <c r="E60" s="667"/>
      <c r="F60" s="667"/>
      <c r="G60" s="667"/>
      <c r="H60" s="667"/>
      <c r="I60" s="667"/>
      <c r="J60" s="667"/>
      <c r="K60" s="667"/>
      <c r="L60" s="674"/>
    </row>
    <row r="61" spans="2:15" ht="16.149999999999999" customHeight="1" x14ac:dyDescent="0.35">
      <c r="B61" s="26"/>
      <c r="C61" s="667"/>
      <c r="D61" s="667"/>
      <c r="E61" s="667"/>
      <c r="F61" s="667"/>
      <c r="G61" s="667"/>
      <c r="H61" s="667"/>
      <c r="I61" s="667"/>
      <c r="J61" s="667"/>
      <c r="K61" s="667"/>
      <c r="L61" s="674"/>
    </row>
    <row r="62" spans="2:15" ht="29.5" customHeight="1" x14ac:dyDescent="0.35">
      <c r="B62" s="26"/>
      <c r="C62" s="667"/>
      <c r="D62" s="667"/>
      <c r="E62" s="667"/>
      <c r="F62" s="667"/>
      <c r="G62" s="667"/>
      <c r="H62" s="667"/>
      <c r="I62" s="667"/>
      <c r="J62" s="667"/>
      <c r="K62" s="667"/>
      <c r="L62" s="674"/>
    </row>
    <row r="63" spans="2:15" ht="16.149999999999999" customHeight="1" x14ac:dyDescent="0.35">
      <c r="B63" s="26"/>
      <c r="C63" s="27"/>
      <c r="D63" s="95"/>
      <c r="E63" s="27"/>
      <c r="F63" s="289"/>
      <c r="G63" s="27"/>
      <c r="H63" s="289"/>
      <c r="I63" s="27"/>
      <c r="J63" s="289"/>
      <c r="K63" s="490"/>
      <c r="L63" s="28"/>
      <c r="O63" s="94"/>
    </row>
    <row r="64" spans="2:15" ht="16.149999999999999" customHeight="1" x14ac:dyDescent="0.35">
      <c r="B64" s="224"/>
      <c r="C64" s="297"/>
      <c r="D64" s="122"/>
      <c r="E64" s="290"/>
      <c r="F64" s="122"/>
      <c r="G64" s="290"/>
      <c r="H64" s="122"/>
      <c r="I64" s="290"/>
      <c r="J64" s="672"/>
      <c r="K64" s="672"/>
      <c r="L64" s="673"/>
    </row>
    <row r="65" spans="2:21" ht="16.149999999999999" customHeight="1" x14ac:dyDescent="0.35">
      <c r="B65" s="26"/>
      <c r="C65" s="288"/>
      <c r="D65" s="27"/>
      <c r="E65" s="289"/>
      <c r="F65" s="27"/>
      <c r="G65" s="289"/>
      <c r="H65" s="27"/>
      <c r="I65" s="289"/>
      <c r="J65" s="27"/>
      <c r="K65" s="27"/>
      <c r="L65" s="306"/>
    </row>
    <row r="66" spans="2:21" ht="16.149999999999999" customHeight="1" x14ac:dyDescent="0.35">
      <c r="B66" s="26"/>
      <c r="C66" s="314" t="s">
        <v>365</v>
      </c>
      <c r="D66" s="314"/>
      <c r="E66" s="314"/>
      <c r="F66" s="314"/>
      <c r="G66" s="314"/>
      <c r="H66" s="314"/>
      <c r="I66" s="314"/>
      <c r="J66" s="314"/>
      <c r="K66" s="314"/>
      <c r="L66" s="315"/>
    </row>
    <row r="67" spans="2:21" ht="16.149999999999999" customHeight="1" x14ac:dyDescent="0.35">
      <c r="B67" s="26"/>
      <c r="C67" s="27"/>
      <c r="D67" s="95"/>
      <c r="E67" s="27"/>
      <c r="F67" s="289"/>
      <c r="G67" s="27"/>
      <c r="H67" s="289"/>
      <c r="I67" s="27"/>
      <c r="J67" s="289"/>
      <c r="K67" s="490"/>
      <c r="L67" s="28"/>
      <c r="O67" s="94"/>
    </row>
    <row r="68" spans="2:21" ht="16.149999999999999" customHeight="1" x14ac:dyDescent="0.35">
      <c r="B68" s="224"/>
      <c r="C68" s="297"/>
      <c r="D68" s="122"/>
      <c r="E68" s="290"/>
      <c r="F68" s="122"/>
      <c r="G68" s="290"/>
      <c r="H68" s="122"/>
      <c r="I68" s="290"/>
      <c r="J68" s="672"/>
      <c r="K68" s="672"/>
      <c r="L68" s="673"/>
    </row>
    <row r="69" spans="2:21" s="3" customFormat="1" ht="15.75" customHeight="1" x14ac:dyDescent="0.35">
      <c r="B69" s="340"/>
      <c r="C69" s="444"/>
      <c r="D69" s="445"/>
      <c r="E69" s="444"/>
      <c r="F69" s="446"/>
      <c r="G69" s="444"/>
      <c r="H69" s="446"/>
      <c r="I69" s="444"/>
      <c r="J69" s="446"/>
      <c r="K69" s="444"/>
      <c r="L69" s="462"/>
      <c r="M69" s="20"/>
      <c r="N69" s="20"/>
      <c r="O69" s="20"/>
    </row>
    <row r="70" spans="2:21" s="3" customFormat="1" x14ac:dyDescent="0.35">
      <c r="B70" s="341"/>
      <c r="C70" s="448" t="s">
        <v>346</v>
      </c>
      <c r="D70" s="449"/>
      <c r="E70" s="450"/>
      <c r="F70" s="451"/>
      <c r="G70" s="450"/>
      <c r="H70" s="451"/>
      <c r="I70" s="450"/>
      <c r="J70" s="452"/>
      <c r="K70" s="450"/>
      <c r="L70" s="463"/>
      <c r="M70" s="20"/>
      <c r="N70" s="20"/>
      <c r="O70" s="20"/>
    </row>
    <row r="71" spans="2:21" s="3" customFormat="1" x14ac:dyDescent="0.35">
      <c r="B71" s="341"/>
      <c r="C71" s="454" t="s">
        <v>347</v>
      </c>
      <c r="D71" s="106"/>
      <c r="E71" s="105"/>
      <c r="F71" s="464"/>
      <c r="G71" s="105"/>
      <c r="H71" s="464"/>
      <c r="I71" s="105"/>
      <c r="J71" s="464"/>
      <c r="K71" s="450"/>
      <c r="L71" s="453"/>
      <c r="M71" s="20"/>
      <c r="N71" s="20"/>
      <c r="O71" s="20"/>
    </row>
    <row r="72" spans="2:21" s="3" customFormat="1" x14ac:dyDescent="0.35">
      <c r="B72" s="341"/>
      <c r="C72" s="454"/>
      <c r="D72" s="106"/>
      <c r="E72" s="105"/>
      <c r="F72" s="464"/>
      <c r="G72" s="105"/>
      <c r="H72" s="464"/>
      <c r="I72" s="105"/>
      <c r="J72" s="464"/>
      <c r="K72" s="450"/>
      <c r="L72" s="453"/>
      <c r="M72" s="20"/>
      <c r="N72" s="20"/>
      <c r="O72" s="20"/>
    </row>
    <row r="73" spans="2:21" s="3" customFormat="1" x14ac:dyDescent="0.35">
      <c r="B73" s="341"/>
      <c r="C73" s="454"/>
      <c r="D73" s="106"/>
      <c r="E73" s="105"/>
      <c r="F73" s="464"/>
      <c r="G73" s="105"/>
      <c r="H73" s="464"/>
      <c r="I73" s="105"/>
      <c r="J73" s="108" t="str">
        <f>"500 merkkiä 
("&amp;TEXT(LEN(C74),"0")&amp;" käytetty)"</f>
        <v>500 merkkiä 
(0 käytetty)</v>
      </c>
      <c r="K73" s="450"/>
      <c r="L73" s="453"/>
      <c r="M73" s="20"/>
      <c r="N73" s="20"/>
      <c r="O73" s="20"/>
    </row>
    <row r="74" spans="2:21" s="103" customFormat="1" ht="113.15" customHeight="1" x14ac:dyDescent="0.35">
      <c r="B74" s="104"/>
      <c r="C74" s="668"/>
      <c r="D74" s="669"/>
      <c r="E74" s="669"/>
      <c r="F74" s="669"/>
      <c r="G74" s="669"/>
      <c r="H74" s="669"/>
      <c r="I74" s="669"/>
      <c r="J74" s="669"/>
      <c r="K74" s="670"/>
      <c r="L74" s="453"/>
      <c r="M74" s="20"/>
      <c r="N74" s="20"/>
      <c r="O74" s="20"/>
      <c r="P74" s="3"/>
      <c r="Q74" s="3"/>
      <c r="R74" s="3"/>
      <c r="S74" s="3"/>
      <c r="T74" s="110"/>
    </row>
    <row r="75" spans="2:21" s="3" customFormat="1" x14ac:dyDescent="0.35">
      <c r="B75" s="342"/>
      <c r="C75" s="455"/>
      <c r="D75" s="456"/>
      <c r="E75" s="455"/>
      <c r="F75" s="457"/>
      <c r="G75" s="455"/>
      <c r="H75" s="457"/>
      <c r="I75" s="455"/>
      <c r="J75" s="457"/>
      <c r="K75" s="455"/>
      <c r="L75" s="465"/>
      <c r="M75" s="20"/>
      <c r="N75" s="20"/>
      <c r="O75" s="20"/>
    </row>
    <row r="76" spans="2:21" ht="16.149999999999999" customHeight="1" x14ac:dyDescent="0.35">
      <c r="B76" s="26"/>
      <c r="C76" s="291"/>
      <c r="D76" s="27"/>
      <c r="E76" s="289"/>
      <c r="F76" s="27"/>
      <c r="G76" s="289"/>
      <c r="H76" s="27"/>
      <c r="I76" s="289"/>
      <c r="J76" s="27"/>
      <c r="K76" s="27"/>
      <c r="L76" s="306"/>
      <c r="N76" s="639" t="s">
        <v>348</v>
      </c>
      <c r="O76" s="639"/>
      <c r="P76" s="639"/>
      <c r="Q76" s="639"/>
      <c r="R76" s="639"/>
      <c r="S76" s="3"/>
      <c r="T76" s="3"/>
      <c r="U76" s="3"/>
    </row>
    <row r="77" spans="2:21" ht="16.149999999999999" customHeight="1" x14ac:dyDescent="0.35">
      <c r="B77" s="26"/>
      <c r="C77" s="27"/>
      <c r="D77" s="95" t="s">
        <v>349</v>
      </c>
      <c r="E77" s="314"/>
      <c r="F77" s="314"/>
      <c r="G77" s="314"/>
      <c r="H77" s="314"/>
      <c r="I77" s="314"/>
      <c r="J77" s="314"/>
      <c r="K77" s="314"/>
      <c r="L77" s="315"/>
      <c r="N77" s="639"/>
      <c r="O77" s="639"/>
      <c r="P77" s="639"/>
      <c r="Q77" s="639"/>
      <c r="R77" s="639"/>
      <c r="S77" s="3"/>
      <c r="T77" s="3"/>
      <c r="U77" s="3"/>
    </row>
    <row r="78" spans="2:21" ht="16.149999999999999" customHeight="1" x14ac:dyDescent="0.35">
      <c r="B78" s="224"/>
      <c r="C78" s="316"/>
      <c r="D78" s="316"/>
      <c r="E78" s="316"/>
      <c r="F78" s="316"/>
      <c r="G78" s="316"/>
      <c r="H78" s="316"/>
      <c r="I78" s="316"/>
      <c r="J78" s="316"/>
      <c r="K78" s="316"/>
      <c r="L78" s="317"/>
      <c r="N78" s="639"/>
      <c r="O78" s="639"/>
      <c r="P78" s="639"/>
      <c r="Q78" s="639"/>
      <c r="R78" s="639"/>
      <c r="S78" s="3"/>
      <c r="T78" s="3"/>
      <c r="U78" s="3"/>
    </row>
  </sheetData>
  <sheetProtection sheet="1" selectLockedCells="1"/>
  <mergeCells count="24">
    <mergeCell ref="N76:R78"/>
    <mergeCell ref="J40:L40"/>
    <mergeCell ref="J44:L44"/>
    <mergeCell ref="C46:J47"/>
    <mergeCell ref="C52:K52"/>
    <mergeCell ref="J54:L54"/>
    <mergeCell ref="C56:L56"/>
    <mergeCell ref="J58:L58"/>
    <mergeCell ref="C60:L62"/>
    <mergeCell ref="J64:L64"/>
    <mergeCell ref="J68:L68"/>
    <mergeCell ref="C74:K74"/>
    <mergeCell ref="C34:J35"/>
    <mergeCell ref="B3:L3"/>
    <mergeCell ref="B4:L4"/>
    <mergeCell ref="N6:P6"/>
    <mergeCell ref="J11:L11"/>
    <mergeCell ref="C13:L14"/>
    <mergeCell ref="J16:L16"/>
    <mergeCell ref="C18:L18"/>
    <mergeCell ref="J20:L20"/>
    <mergeCell ref="J24:L24"/>
    <mergeCell ref="J28:L28"/>
    <mergeCell ref="J32:L32"/>
  </mergeCells>
  <hyperlinks>
    <hyperlink ref="N6:P6" location="'Aloita tästä'!A1" display="PALAA TÄSTÄ KANSISIVULLE" xr:uid="{94B7F184-8141-45AD-BB03-9511184E72C2}"/>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rowBreaks count="3" manualBreakCount="3">
    <brk id="24" max="16383" man="1"/>
    <brk id="44" max="16383" man="1"/>
    <brk id="6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07F0-3DD3-4861-9B82-72ACC6F286A2}">
  <dimension ref="A1:Y46"/>
  <sheetViews>
    <sheetView showGridLines="0" zoomScaleNormal="100" workbookViewId="0">
      <selection activeCell="K34" sqref="K3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5" ht="16.149999999999999" customHeight="1" x14ac:dyDescent="0.2">
      <c r="A1" s="14" t="s">
        <v>366</v>
      </c>
      <c r="B1" s="14"/>
      <c r="D1" s="7"/>
      <c r="E1" s="6"/>
      <c r="F1" s="7"/>
      <c r="G1" s="6"/>
      <c r="H1" s="7"/>
      <c r="I1" s="6"/>
      <c r="J1" s="7"/>
      <c r="K1" s="7"/>
      <c r="L1" s="6"/>
    </row>
    <row r="2" spans="1:25" ht="16.149999999999999" customHeight="1" x14ac:dyDescent="0.35">
      <c r="A2" s="20"/>
      <c r="B2" s="20"/>
      <c r="C2" s="124"/>
      <c r="D2" s="125"/>
      <c r="E2" s="126"/>
      <c r="F2" s="125"/>
      <c r="G2" s="126"/>
      <c r="H2" s="125"/>
      <c r="I2" s="126"/>
      <c r="J2" s="125"/>
      <c r="K2" s="125"/>
      <c r="L2" s="126"/>
      <c r="M2" s="20"/>
      <c r="N2" s="20"/>
      <c r="O2" s="20"/>
      <c r="P2" s="20"/>
      <c r="Q2" s="20"/>
      <c r="R2" s="20"/>
      <c r="S2" s="20"/>
      <c r="T2" s="20"/>
      <c r="U2" s="20"/>
    </row>
    <row r="3" spans="1:25" ht="68.650000000000006" customHeight="1" x14ac:dyDescent="0.35">
      <c r="A3" s="20"/>
      <c r="B3" s="664" t="s">
        <v>331</v>
      </c>
      <c r="C3" s="664"/>
      <c r="D3" s="664"/>
      <c r="E3" s="664"/>
      <c r="F3" s="664"/>
      <c r="G3" s="664"/>
      <c r="H3" s="664"/>
      <c r="I3" s="664"/>
      <c r="J3" s="664"/>
      <c r="K3" s="664"/>
      <c r="L3" s="664"/>
      <c r="M3" s="20"/>
      <c r="Q3" s="20"/>
      <c r="R3" s="20"/>
      <c r="S3" s="20"/>
      <c r="T3" s="20"/>
      <c r="U3" s="20"/>
    </row>
    <row r="4" spans="1:25" ht="17.149999999999999" customHeight="1" x14ac:dyDescent="0.35">
      <c r="B4" s="671"/>
      <c r="C4" s="671"/>
      <c r="D4" s="671"/>
      <c r="E4" s="671"/>
      <c r="F4" s="671"/>
      <c r="G4" s="671"/>
      <c r="H4" s="671"/>
      <c r="I4" s="671"/>
      <c r="J4" s="671"/>
      <c r="K4" s="671"/>
      <c r="L4" s="671"/>
      <c r="M4" s="460"/>
      <c r="N4" s="466"/>
      <c r="O4" s="466"/>
      <c r="P4" s="55"/>
      <c r="T4" s="20"/>
      <c r="U4" s="20"/>
      <c r="V4" s="20"/>
      <c r="W4" s="20"/>
      <c r="X4" s="20"/>
      <c r="Y4" s="20"/>
    </row>
    <row r="5" spans="1:25" ht="16.149999999999999" customHeight="1" x14ac:dyDescent="0.35">
      <c r="A5" s="20"/>
      <c r="B5" s="223"/>
      <c r="C5" s="302"/>
      <c r="D5" s="302"/>
      <c r="E5" s="302"/>
      <c r="F5" s="302"/>
      <c r="G5" s="302"/>
      <c r="H5" s="302"/>
      <c r="I5" s="302"/>
      <c r="J5" s="302"/>
      <c r="K5" s="302"/>
      <c r="L5" s="303"/>
      <c r="M5" s="9"/>
      <c r="N5" s="545" t="s">
        <v>158</v>
      </c>
      <c r="O5" s="546"/>
      <c r="P5" s="547"/>
      <c r="Q5" s="20"/>
      <c r="R5" s="20"/>
      <c r="S5" s="20"/>
      <c r="T5" s="20"/>
      <c r="U5" s="20"/>
    </row>
    <row r="6" spans="1:25" ht="16.149999999999999" customHeight="1" x14ac:dyDescent="0.35">
      <c r="A6" s="20"/>
      <c r="B6" s="26"/>
      <c r="C6" s="301"/>
      <c r="D6" s="238" t="s">
        <v>367</v>
      </c>
      <c r="E6" s="301"/>
      <c r="F6" s="301"/>
      <c r="G6" s="301"/>
      <c r="H6" s="301"/>
      <c r="I6" s="301"/>
      <c r="J6" s="301"/>
      <c r="K6" s="301"/>
      <c r="L6" s="305"/>
      <c r="M6" s="20"/>
      <c r="N6" s="20"/>
      <c r="O6" s="20"/>
      <c r="P6" s="20"/>
      <c r="Q6" s="20"/>
      <c r="R6" s="20"/>
      <c r="S6" s="20"/>
      <c r="T6" s="20"/>
      <c r="U6" s="20"/>
    </row>
    <row r="7" spans="1:25" ht="16.149999999999999" customHeight="1" x14ac:dyDescent="0.35">
      <c r="A7" s="20"/>
      <c r="B7" s="26"/>
      <c r="C7" s="301"/>
      <c r="D7" s="299"/>
      <c r="E7" s="304"/>
      <c r="F7" s="299"/>
      <c r="G7" s="304"/>
      <c r="H7" s="299"/>
      <c r="I7" s="304"/>
      <c r="J7" s="299"/>
      <c r="K7" s="299"/>
      <c r="L7" s="305"/>
      <c r="M7" s="20"/>
      <c r="N7" s="20"/>
      <c r="O7" s="20"/>
      <c r="P7" s="20"/>
      <c r="Q7" s="20"/>
      <c r="R7" s="20"/>
      <c r="S7" s="20"/>
      <c r="T7" s="20"/>
      <c r="U7" s="20"/>
    </row>
    <row r="8" spans="1:25" ht="16.149999999999999" customHeight="1" x14ac:dyDescent="0.35">
      <c r="A8" s="20"/>
      <c r="B8" s="26"/>
      <c r="C8" s="288" t="s">
        <v>368</v>
      </c>
      <c r="D8" s="27"/>
      <c r="E8" s="289"/>
      <c r="F8" s="27"/>
      <c r="G8" s="289"/>
      <c r="H8" s="27"/>
      <c r="I8" s="289"/>
      <c r="J8" s="27"/>
      <c r="K8" s="134"/>
      <c r="L8" s="306"/>
      <c r="M8" s="20"/>
      <c r="N8" s="20"/>
      <c r="O8" s="20"/>
      <c r="P8" s="20"/>
      <c r="Q8" s="20"/>
      <c r="R8" s="20"/>
      <c r="S8" s="20"/>
      <c r="T8" s="20"/>
      <c r="U8" s="20"/>
    </row>
    <row r="9" spans="1:25" ht="16.149999999999999" customHeight="1" x14ac:dyDescent="0.35">
      <c r="A9" s="20"/>
      <c r="B9" s="26"/>
      <c r="C9" s="27"/>
      <c r="D9" s="95"/>
      <c r="E9" s="27"/>
      <c r="F9" s="289"/>
      <c r="G9" s="27"/>
      <c r="H9" s="289"/>
      <c r="I9" s="27"/>
      <c r="J9" s="289"/>
      <c r="K9" s="289"/>
      <c r="L9" s="28"/>
      <c r="M9" s="20"/>
      <c r="N9" s="380"/>
      <c r="O9" s="20"/>
      <c r="P9" s="20"/>
      <c r="Q9" s="20"/>
      <c r="R9" s="20"/>
      <c r="S9" s="20"/>
      <c r="T9" s="20"/>
      <c r="U9" s="20"/>
    </row>
    <row r="10" spans="1:25" ht="16.149999999999999" customHeight="1" x14ac:dyDescent="0.35">
      <c r="A10" s="20"/>
      <c r="B10" s="224"/>
      <c r="C10" s="297"/>
      <c r="D10" s="122"/>
      <c r="E10" s="290"/>
      <c r="F10" s="122"/>
      <c r="G10" s="290"/>
      <c r="H10" s="122"/>
      <c r="I10" s="290"/>
      <c r="J10" s="122"/>
      <c r="K10" s="518"/>
      <c r="L10" s="519"/>
      <c r="M10" s="20"/>
      <c r="N10" s="20"/>
      <c r="O10" s="20"/>
      <c r="P10" s="20"/>
      <c r="Q10" s="20"/>
      <c r="R10" s="20"/>
      <c r="S10" s="20"/>
      <c r="T10" s="20"/>
      <c r="U10" s="20"/>
    </row>
    <row r="11" spans="1:25" ht="16.149999999999999" customHeight="1" x14ac:dyDescent="0.35">
      <c r="A11" s="20"/>
      <c r="B11" s="26"/>
      <c r="C11" s="326"/>
      <c r="D11" s="27"/>
      <c r="E11" s="289"/>
      <c r="F11" s="27"/>
      <c r="G11" s="289"/>
      <c r="H11" s="27"/>
      <c r="I11" s="289"/>
      <c r="J11" s="27"/>
      <c r="K11" s="27"/>
      <c r="L11" s="306"/>
      <c r="M11" s="20"/>
      <c r="N11" s="20"/>
      <c r="O11" s="20"/>
      <c r="P11" s="20"/>
      <c r="Q11" s="20"/>
      <c r="R11" s="20"/>
      <c r="S11" s="20"/>
      <c r="T11" s="20"/>
      <c r="U11" s="20"/>
    </row>
    <row r="12" spans="1:25" ht="16.149999999999999" customHeight="1" x14ac:dyDescent="0.35">
      <c r="A12" s="20"/>
      <c r="B12" s="26"/>
      <c r="C12" s="662" t="s">
        <v>369</v>
      </c>
      <c r="D12" s="662"/>
      <c r="E12" s="662"/>
      <c r="F12" s="662"/>
      <c r="G12" s="662"/>
      <c r="H12" s="662"/>
      <c r="I12" s="662"/>
      <c r="J12" s="662"/>
      <c r="K12" s="134"/>
      <c r="L12" s="28"/>
      <c r="M12" s="20"/>
      <c r="N12" s="20"/>
      <c r="O12" s="20"/>
      <c r="P12" s="20"/>
      <c r="Q12" s="20"/>
      <c r="R12" s="20"/>
      <c r="S12" s="20"/>
      <c r="T12" s="20"/>
      <c r="U12" s="20"/>
    </row>
    <row r="13" spans="1:25" ht="16.149999999999999" customHeight="1" x14ac:dyDescent="0.35">
      <c r="A13" s="20"/>
      <c r="B13" s="26"/>
      <c r="C13" s="662"/>
      <c r="D13" s="662"/>
      <c r="E13" s="662"/>
      <c r="F13" s="662"/>
      <c r="G13" s="662"/>
      <c r="H13" s="662"/>
      <c r="I13" s="662"/>
      <c r="J13" s="662"/>
      <c r="K13" s="321"/>
      <c r="L13" s="323"/>
      <c r="M13" s="20"/>
      <c r="N13" s="20"/>
      <c r="O13" s="20"/>
      <c r="P13" s="20"/>
      <c r="Q13" s="20"/>
      <c r="R13" s="20"/>
      <c r="S13" s="20"/>
      <c r="T13" s="20"/>
      <c r="U13" s="20"/>
    </row>
    <row r="14" spans="1:25" ht="16.149999999999999" customHeight="1" x14ac:dyDescent="0.35">
      <c r="A14" s="20"/>
      <c r="B14" s="224"/>
      <c r="C14" s="297"/>
      <c r="D14" s="122"/>
      <c r="E14" s="290"/>
      <c r="F14" s="122"/>
      <c r="G14" s="290"/>
      <c r="H14" s="122"/>
      <c r="I14" s="290"/>
      <c r="J14" s="122"/>
      <c r="K14" s="518"/>
      <c r="L14" s="519"/>
      <c r="M14" s="20"/>
      <c r="N14" s="20"/>
      <c r="O14" s="20"/>
      <c r="P14" s="20"/>
      <c r="Q14" s="20"/>
      <c r="R14" s="20"/>
      <c r="S14" s="20"/>
      <c r="T14" s="20"/>
      <c r="U14" s="20"/>
    </row>
    <row r="15" spans="1:25" ht="16.149999999999999" customHeight="1" x14ac:dyDescent="0.35">
      <c r="A15" s="20"/>
      <c r="B15" s="26"/>
      <c r="C15" s="288"/>
      <c r="D15" s="27"/>
      <c r="E15" s="289"/>
      <c r="F15" s="27"/>
      <c r="G15" s="289"/>
      <c r="H15" s="27"/>
      <c r="I15" s="289"/>
      <c r="J15" s="27"/>
      <c r="K15" s="27"/>
      <c r="L15" s="306"/>
      <c r="M15" s="20"/>
      <c r="N15" s="20"/>
      <c r="O15" s="20"/>
      <c r="P15" s="20"/>
      <c r="Q15" s="20"/>
      <c r="R15" s="20"/>
      <c r="S15" s="20"/>
      <c r="T15" s="20"/>
      <c r="U15" s="20"/>
    </row>
    <row r="16" spans="1:25" ht="16.149999999999999" customHeight="1" x14ac:dyDescent="0.35">
      <c r="A16" s="20"/>
      <c r="B16" s="26"/>
      <c r="C16" s="294" t="s">
        <v>370</v>
      </c>
      <c r="D16" s="27"/>
      <c r="E16" s="289"/>
      <c r="F16" s="27"/>
      <c r="G16" s="289"/>
      <c r="H16" s="27"/>
      <c r="I16" s="289"/>
      <c r="J16" s="27"/>
      <c r="K16" s="134"/>
      <c r="L16" s="306"/>
      <c r="M16" s="20"/>
      <c r="N16" s="20"/>
      <c r="O16" s="20"/>
      <c r="P16" s="20"/>
      <c r="Q16" s="20"/>
      <c r="R16" s="20"/>
      <c r="S16" s="20"/>
      <c r="T16" s="20"/>
      <c r="U16" s="20"/>
    </row>
    <row r="17" spans="1:21" ht="16.149999999999999" customHeight="1" x14ac:dyDescent="0.35">
      <c r="A17" s="20"/>
      <c r="B17" s="26"/>
      <c r="C17" s="27"/>
      <c r="D17" s="95"/>
      <c r="E17" s="27"/>
      <c r="F17" s="289"/>
      <c r="G17" s="27"/>
      <c r="H17" s="289"/>
      <c r="I17" s="27"/>
      <c r="J17" s="289"/>
      <c r="K17" s="289"/>
      <c r="L17" s="28"/>
      <c r="M17" s="20"/>
      <c r="N17" s="94"/>
      <c r="O17" s="20"/>
      <c r="P17" s="20"/>
      <c r="Q17" s="20"/>
      <c r="R17" s="20"/>
      <c r="S17" s="20"/>
      <c r="T17" s="20"/>
      <c r="U17" s="20"/>
    </row>
    <row r="18" spans="1:21" ht="16.149999999999999" customHeight="1" x14ac:dyDescent="0.35">
      <c r="A18" s="20"/>
      <c r="B18" s="224"/>
      <c r="C18" s="297"/>
      <c r="D18" s="122"/>
      <c r="E18" s="290"/>
      <c r="F18" s="122"/>
      <c r="G18" s="290"/>
      <c r="H18" s="122"/>
      <c r="I18" s="290"/>
      <c r="J18" s="122"/>
      <c r="K18" s="518"/>
      <c r="L18" s="519"/>
      <c r="M18" s="20"/>
      <c r="N18" s="20"/>
      <c r="O18" s="20"/>
      <c r="P18" s="20"/>
      <c r="Q18" s="20"/>
      <c r="R18" s="20"/>
      <c r="S18" s="20"/>
      <c r="T18" s="20"/>
      <c r="U18" s="20"/>
    </row>
    <row r="19" spans="1:21" ht="16.149999999999999" customHeight="1" x14ac:dyDescent="0.35">
      <c r="A19" s="20"/>
      <c r="B19" s="26"/>
      <c r="C19" s="307"/>
      <c r="D19" s="117"/>
      <c r="E19" s="293"/>
      <c r="F19" s="117"/>
      <c r="G19" s="293"/>
      <c r="H19" s="117"/>
      <c r="I19" s="293"/>
      <c r="J19" s="117"/>
      <c r="K19" s="117"/>
      <c r="L19" s="306"/>
      <c r="M19" s="20"/>
      <c r="N19" s="20"/>
      <c r="O19" s="20"/>
      <c r="P19" s="20"/>
      <c r="Q19" s="20"/>
      <c r="R19" s="20"/>
      <c r="S19" s="20"/>
      <c r="T19" s="20"/>
      <c r="U19" s="20"/>
    </row>
    <row r="20" spans="1:21" ht="16.149999999999999" customHeight="1" x14ac:dyDescent="0.35">
      <c r="A20" s="20"/>
      <c r="B20" s="26"/>
      <c r="C20" s="322" t="s">
        <v>371</v>
      </c>
      <c r="D20" s="322"/>
      <c r="E20" s="322"/>
      <c r="F20" s="322"/>
      <c r="G20" s="322"/>
      <c r="H20" s="322"/>
      <c r="I20" s="322"/>
      <c r="J20" s="322"/>
      <c r="K20" s="134"/>
      <c r="L20" s="28"/>
      <c r="M20" s="20"/>
      <c r="N20" s="20"/>
      <c r="O20" s="20"/>
      <c r="P20" s="20"/>
      <c r="Q20" s="20"/>
      <c r="R20" s="20"/>
      <c r="S20" s="20"/>
      <c r="T20" s="20"/>
      <c r="U20" s="20"/>
    </row>
    <row r="21" spans="1:21" ht="16.149999999999999" customHeight="1" x14ac:dyDescent="0.35">
      <c r="A21" s="20"/>
      <c r="B21" s="224"/>
      <c r="C21" s="297"/>
      <c r="D21" s="122"/>
      <c r="E21" s="290"/>
      <c r="F21" s="122"/>
      <c r="G21" s="290"/>
      <c r="H21" s="122"/>
      <c r="I21" s="290"/>
      <c r="J21" s="122"/>
      <c r="K21" s="518"/>
      <c r="L21" s="519"/>
      <c r="M21" s="20"/>
      <c r="N21" s="20"/>
      <c r="O21" s="20"/>
      <c r="P21" s="20"/>
      <c r="Q21" s="20"/>
      <c r="R21" s="20"/>
      <c r="S21" s="20"/>
      <c r="T21" s="20"/>
      <c r="U21" s="20"/>
    </row>
    <row r="22" spans="1:21" ht="16.149999999999999" customHeight="1" x14ac:dyDescent="0.35">
      <c r="A22" s="20"/>
      <c r="B22" s="26"/>
      <c r="C22" s="307"/>
      <c r="D22" s="117"/>
      <c r="E22" s="293"/>
      <c r="F22" s="117"/>
      <c r="G22" s="293"/>
      <c r="H22" s="117"/>
      <c r="I22" s="293"/>
      <c r="J22" s="117"/>
      <c r="K22" s="117"/>
      <c r="L22" s="306"/>
      <c r="M22" s="20"/>
      <c r="N22" s="20"/>
      <c r="O22" s="20"/>
      <c r="P22" s="20"/>
      <c r="Q22" s="20"/>
      <c r="R22" s="20"/>
      <c r="S22" s="20"/>
      <c r="T22" s="20"/>
      <c r="U22" s="20"/>
    </row>
    <row r="23" spans="1:21" ht="16.149999999999999" customHeight="1" x14ac:dyDescent="0.35">
      <c r="A23" s="20"/>
      <c r="B23" s="26"/>
      <c r="C23" s="322" t="s">
        <v>372</v>
      </c>
      <c r="D23" s="322"/>
      <c r="E23" s="322"/>
      <c r="F23" s="322"/>
      <c r="G23" s="322"/>
      <c r="H23" s="322"/>
      <c r="I23" s="322"/>
      <c r="J23" s="322"/>
      <c r="K23" s="134"/>
      <c r="L23" s="28"/>
      <c r="M23" s="20"/>
      <c r="N23" s="20"/>
      <c r="O23" s="20"/>
      <c r="P23" s="20"/>
      <c r="Q23" s="20"/>
      <c r="R23" s="20"/>
      <c r="S23" s="20"/>
      <c r="T23" s="20"/>
      <c r="U23" s="20"/>
    </row>
    <row r="24" spans="1:21" ht="16.149999999999999" customHeight="1" x14ac:dyDescent="0.35">
      <c r="A24" s="20"/>
      <c r="B24" s="224"/>
      <c r="C24" s="297"/>
      <c r="D24" s="122"/>
      <c r="E24" s="290"/>
      <c r="F24" s="122"/>
      <c r="G24" s="290"/>
      <c r="H24" s="122"/>
      <c r="I24" s="290"/>
      <c r="J24" s="122"/>
      <c r="K24" s="518"/>
      <c r="L24" s="519"/>
      <c r="M24" s="20"/>
      <c r="N24" s="20"/>
      <c r="O24" s="20"/>
      <c r="P24" s="20"/>
      <c r="Q24" s="20"/>
      <c r="R24" s="20"/>
      <c r="S24" s="20"/>
      <c r="T24" s="20"/>
      <c r="U24" s="20"/>
    </row>
    <row r="25" spans="1:21" ht="16.149999999999999" customHeight="1" x14ac:dyDescent="0.35">
      <c r="A25" s="20"/>
      <c r="B25" s="26"/>
      <c r="C25" s="307"/>
      <c r="D25" s="117"/>
      <c r="E25" s="293"/>
      <c r="F25" s="117"/>
      <c r="G25" s="293"/>
      <c r="H25" s="117"/>
      <c r="I25" s="293"/>
      <c r="J25" s="117"/>
      <c r="K25" s="117"/>
      <c r="L25" s="306"/>
      <c r="M25" s="20"/>
      <c r="N25" s="20"/>
      <c r="O25" s="20"/>
      <c r="P25" s="20"/>
      <c r="Q25" s="20"/>
      <c r="R25" s="20"/>
      <c r="S25" s="20"/>
      <c r="T25" s="20"/>
      <c r="U25" s="20"/>
    </row>
    <row r="26" spans="1:21" ht="16.149999999999999" customHeight="1" x14ac:dyDescent="0.35">
      <c r="A26" s="20"/>
      <c r="B26" s="26"/>
      <c r="C26" s="662" t="s">
        <v>373</v>
      </c>
      <c r="D26" s="662"/>
      <c r="E26" s="662"/>
      <c r="F26" s="662"/>
      <c r="G26" s="662"/>
      <c r="H26" s="662"/>
      <c r="I26" s="662"/>
      <c r="J26" s="662"/>
      <c r="K26" s="662"/>
      <c r="L26" s="520"/>
      <c r="M26" s="20"/>
      <c r="N26" s="20"/>
      <c r="O26" s="20"/>
      <c r="P26" s="20"/>
      <c r="Q26" s="20"/>
      <c r="R26" s="20"/>
      <c r="S26" s="20"/>
      <c r="T26" s="20"/>
      <c r="U26" s="20"/>
    </row>
    <row r="27" spans="1:21" ht="16.149999999999999" customHeight="1" x14ac:dyDescent="0.35">
      <c r="A27" s="20"/>
      <c r="B27" s="26"/>
      <c r="C27" s="27"/>
      <c r="D27" s="95"/>
      <c r="E27" s="27"/>
      <c r="F27" s="289"/>
      <c r="G27" s="27"/>
      <c r="H27" s="289"/>
      <c r="I27" s="27"/>
      <c r="J27" s="289"/>
      <c r="K27" s="134"/>
      <c r="L27" s="28"/>
      <c r="M27" s="20"/>
      <c r="N27" s="94"/>
      <c r="O27" s="20"/>
      <c r="P27" s="20"/>
      <c r="Q27" s="20"/>
      <c r="R27" s="20"/>
      <c r="S27" s="20"/>
      <c r="T27" s="20"/>
      <c r="U27" s="20"/>
    </row>
    <row r="28" spans="1:21" ht="16.149999999999999" customHeight="1" x14ac:dyDescent="0.35">
      <c r="A28" s="20"/>
      <c r="B28" s="224"/>
      <c r="C28" s="297"/>
      <c r="D28" s="122"/>
      <c r="E28" s="290"/>
      <c r="F28" s="122"/>
      <c r="G28" s="290"/>
      <c r="H28" s="122"/>
      <c r="I28" s="290"/>
      <c r="J28" s="122"/>
      <c r="K28" s="518"/>
      <c r="L28" s="519"/>
      <c r="M28" s="20"/>
      <c r="N28" s="20"/>
      <c r="O28" s="20"/>
      <c r="P28" s="20"/>
      <c r="Q28" s="20"/>
      <c r="R28" s="20"/>
      <c r="S28" s="20"/>
      <c r="T28" s="20"/>
      <c r="U28" s="20"/>
    </row>
    <row r="29" spans="1:21" ht="16.149999999999999" customHeight="1" x14ac:dyDescent="0.35">
      <c r="A29" s="20"/>
      <c r="B29" s="26"/>
      <c r="C29" s="307"/>
      <c r="D29" s="117"/>
      <c r="E29" s="293"/>
      <c r="F29" s="117"/>
      <c r="G29" s="293"/>
      <c r="H29" s="117"/>
      <c r="I29" s="293"/>
      <c r="J29" s="117"/>
      <c r="K29" s="117"/>
      <c r="L29" s="306"/>
      <c r="M29" s="20"/>
      <c r="N29" s="20"/>
      <c r="O29" s="20"/>
      <c r="P29" s="20"/>
      <c r="Q29" s="20"/>
      <c r="R29" s="20"/>
      <c r="S29" s="20"/>
      <c r="T29" s="20"/>
      <c r="U29" s="20"/>
    </row>
    <row r="30" spans="1:21" ht="16.149999999999999" customHeight="1" x14ac:dyDescent="0.35">
      <c r="A30" s="20"/>
      <c r="B30" s="26"/>
      <c r="C30" s="294" t="s">
        <v>374</v>
      </c>
      <c r="D30" s="294"/>
      <c r="E30" s="295"/>
      <c r="F30" s="294"/>
      <c r="G30" s="295"/>
      <c r="H30" s="294"/>
      <c r="I30" s="295"/>
      <c r="J30" s="294"/>
      <c r="K30" s="134"/>
      <c r="L30" s="309"/>
      <c r="M30" s="20"/>
      <c r="N30" s="20"/>
      <c r="O30" s="20"/>
      <c r="P30" s="20"/>
      <c r="Q30" s="20"/>
      <c r="R30" s="20"/>
      <c r="S30" s="20"/>
      <c r="T30" s="20"/>
      <c r="U30" s="20"/>
    </row>
    <row r="31" spans="1:21" ht="16.149999999999999" customHeight="1" x14ac:dyDescent="0.35">
      <c r="A31" s="20"/>
      <c r="B31" s="26"/>
      <c r="C31" s="27"/>
      <c r="D31" s="95"/>
      <c r="E31" s="27"/>
      <c r="F31" s="289"/>
      <c r="G31" s="27"/>
      <c r="H31" s="289"/>
      <c r="I31" s="27"/>
      <c r="J31" s="289"/>
      <c r="K31" s="289"/>
      <c r="L31" s="28"/>
      <c r="M31" s="20"/>
      <c r="N31" s="94"/>
      <c r="O31" s="20"/>
      <c r="P31" s="20"/>
      <c r="Q31" s="20"/>
      <c r="R31" s="20"/>
      <c r="S31" s="20"/>
      <c r="T31" s="20"/>
      <c r="U31" s="20"/>
    </row>
    <row r="32" spans="1:21" ht="16.149999999999999" customHeight="1" x14ac:dyDescent="0.35">
      <c r="A32" s="20"/>
      <c r="B32" s="224"/>
      <c r="C32" s="297"/>
      <c r="D32" s="122"/>
      <c r="E32" s="290"/>
      <c r="F32" s="122"/>
      <c r="G32" s="290"/>
      <c r="H32" s="122"/>
      <c r="I32" s="290"/>
      <c r="J32" s="122"/>
      <c r="K32" s="518"/>
      <c r="L32" s="519"/>
      <c r="M32" s="20"/>
      <c r="N32" s="20"/>
      <c r="O32" s="20"/>
      <c r="P32" s="20"/>
      <c r="Q32" s="20"/>
      <c r="R32" s="20"/>
      <c r="S32" s="20"/>
      <c r="T32" s="20"/>
      <c r="U32" s="20"/>
    </row>
    <row r="33" spans="1:21" ht="16.149999999999999" customHeight="1" x14ac:dyDescent="0.35">
      <c r="A33" s="20"/>
      <c r="B33" s="26"/>
      <c r="C33" s="307"/>
      <c r="D33" s="117"/>
      <c r="E33" s="293"/>
      <c r="F33" s="117"/>
      <c r="G33" s="293"/>
      <c r="H33" s="117"/>
      <c r="I33" s="293"/>
      <c r="J33" s="117"/>
      <c r="K33" s="117"/>
      <c r="L33" s="306"/>
      <c r="M33" s="20"/>
      <c r="N33" s="20"/>
      <c r="O33" s="20"/>
      <c r="P33" s="20"/>
      <c r="Q33" s="20"/>
      <c r="R33" s="20"/>
      <c r="S33" s="20"/>
      <c r="T33" s="20"/>
      <c r="U33" s="20"/>
    </row>
    <row r="34" spans="1:21" ht="16.149999999999999" customHeight="1" x14ac:dyDescent="0.35">
      <c r="A34" s="20"/>
      <c r="B34" s="26"/>
      <c r="C34" s="294" t="s">
        <v>375</v>
      </c>
      <c r="D34" s="27"/>
      <c r="E34" s="289"/>
      <c r="F34" s="27"/>
      <c r="G34" s="289"/>
      <c r="H34" s="27"/>
      <c r="I34" s="289"/>
      <c r="J34" s="27"/>
      <c r="K34" s="134"/>
      <c r="L34" s="306"/>
      <c r="M34" s="20"/>
      <c r="N34" s="20"/>
      <c r="O34" s="20"/>
      <c r="P34" s="20"/>
      <c r="Q34" s="20"/>
      <c r="R34" s="20"/>
      <c r="S34" s="20"/>
      <c r="T34" s="20"/>
      <c r="U34" s="20"/>
    </row>
    <row r="35" spans="1:21" ht="16.149999999999999" customHeight="1" x14ac:dyDescent="0.35">
      <c r="A35" s="20"/>
      <c r="B35" s="26"/>
      <c r="C35" s="27"/>
      <c r="D35" s="95"/>
      <c r="E35" s="27"/>
      <c r="F35" s="289"/>
      <c r="G35" s="27"/>
      <c r="H35" s="289"/>
      <c r="I35" s="27"/>
      <c r="J35" s="289"/>
      <c r="K35" s="289"/>
      <c r="L35" s="28"/>
      <c r="M35" s="20"/>
      <c r="N35" s="94"/>
      <c r="O35" s="20"/>
      <c r="P35" s="20"/>
      <c r="Q35" s="20"/>
      <c r="R35" s="20"/>
      <c r="S35" s="20"/>
      <c r="T35" s="20"/>
      <c r="U35" s="20"/>
    </row>
    <row r="36" spans="1:21" ht="16.149999999999999" customHeight="1" x14ac:dyDescent="0.35">
      <c r="A36" s="20"/>
      <c r="B36" s="224"/>
      <c r="C36" s="297"/>
      <c r="D36" s="122"/>
      <c r="E36" s="290"/>
      <c r="F36" s="122"/>
      <c r="G36" s="290"/>
      <c r="H36" s="122"/>
      <c r="I36" s="290"/>
      <c r="J36" s="122"/>
      <c r="K36" s="518"/>
      <c r="L36" s="519"/>
      <c r="M36" s="20"/>
      <c r="N36" s="20"/>
      <c r="O36" s="20"/>
      <c r="P36" s="20"/>
      <c r="Q36" s="20"/>
      <c r="R36" s="20"/>
      <c r="S36" s="20"/>
      <c r="T36" s="20"/>
      <c r="U36" s="20"/>
    </row>
    <row r="37" spans="1:21" ht="15.75" customHeight="1" x14ac:dyDescent="0.35">
      <c r="B37" s="340"/>
      <c r="C37" s="444"/>
      <c r="D37" s="445"/>
      <c r="E37" s="444"/>
      <c r="F37" s="446"/>
      <c r="G37" s="444"/>
      <c r="H37" s="446"/>
      <c r="I37" s="444"/>
      <c r="J37" s="446"/>
      <c r="K37" s="444"/>
      <c r="L37" s="462"/>
      <c r="M37" s="20"/>
      <c r="N37" s="20"/>
      <c r="O37" s="20"/>
    </row>
    <row r="38" spans="1:21" ht="15.5" x14ac:dyDescent="0.35">
      <c r="B38" s="341"/>
      <c r="C38" s="448" t="s">
        <v>346</v>
      </c>
      <c r="D38" s="449"/>
      <c r="E38" s="450"/>
      <c r="F38" s="451"/>
      <c r="G38" s="450"/>
      <c r="H38" s="451"/>
      <c r="I38" s="450"/>
      <c r="J38" s="452"/>
      <c r="K38" s="450"/>
      <c r="L38" s="463"/>
      <c r="M38" s="20"/>
      <c r="N38" s="20"/>
      <c r="O38" s="20"/>
    </row>
    <row r="39" spans="1:21" ht="15.5" x14ac:dyDescent="0.35">
      <c r="B39" s="341"/>
      <c r="C39" s="454" t="s">
        <v>347</v>
      </c>
      <c r="D39" s="106"/>
      <c r="E39" s="105"/>
      <c r="F39" s="464"/>
      <c r="G39" s="105"/>
      <c r="H39" s="464"/>
      <c r="I39" s="105"/>
      <c r="J39" s="464"/>
      <c r="K39" s="450"/>
      <c r="L39" s="453"/>
      <c r="M39" s="20"/>
      <c r="N39" s="20"/>
      <c r="O39" s="20"/>
    </row>
    <row r="40" spans="1:21" ht="15.5" x14ac:dyDescent="0.35">
      <c r="B40" s="341"/>
      <c r="C40" s="454"/>
      <c r="D40" s="106"/>
      <c r="E40" s="105"/>
      <c r="F40" s="464"/>
      <c r="G40" s="105"/>
      <c r="H40" s="464"/>
      <c r="I40" s="105"/>
      <c r="J40" s="464"/>
      <c r="K40" s="450"/>
      <c r="L40" s="453"/>
      <c r="M40" s="20"/>
      <c r="N40" s="20"/>
      <c r="O40" s="20"/>
    </row>
    <row r="41" spans="1:21" ht="15.5" x14ac:dyDescent="0.35">
      <c r="B41" s="341"/>
      <c r="C41" s="454"/>
      <c r="D41" s="106"/>
      <c r="E41" s="105"/>
      <c r="F41" s="464"/>
      <c r="G41" s="105"/>
      <c r="H41" s="464"/>
      <c r="I41" s="105"/>
      <c r="J41" s="108" t="str">
        <f>"500 merkkiä 
("&amp;TEXT(LEN(C42),"0")&amp;" käytetty)"</f>
        <v>500 merkkiä 
(0 käytetty)</v>
      </c>
      <c r="K41" s="450"/>
      <c r="L41" s="453"/>
      <c r="M41" s="20"/>
      <c r="N41" s="20"/>
      <c r="O41" s="20"/>
    </row>
    <row r="42" spans="1:21" s="103" customFormat="1" ht="113.15" customHeight="1" x14ac:dyDescent="0.35">
      <c r="B42" s="104"/>
      <c r="C42" s="668"/>
      <c r="D42" s="669"/>
      <c r="E42" s="669"/>
      <c r="F42" s="669"/>
      <c r="G42" s="669"/>
      <c r="H42" s="669"/>
      <c r="I42" s="669"/>
      <c r="J42" s="669"/>
      <c r="K42" s="670"/>
      <c r="L42" s="453"/>
      <c r="M42" s="20"/>
      <c r="N42" s="20"/>
      <c r="O42" s="20"/>
      <c r="P42" s="3"/>
      <c r="Q42" s="3"/>
      <c r="R42" s="3"/>
      <c r="S42" s="3"/>
      <c r="T42" s="110"/>
    </row>
    <row r="43" spans="1:21" ht="15.5" x14ac:dyDescent="0.35">
      <c r="B43" s="342"/>
      <c r="C43" s="455"/>
      <c r="D43" s="456"/>
      <c r="E43" s="455"/>
      <c r="F43" s="457"/>
      <c r="G43" s="455"/>
      <c r="H43" s="457"/>
      <c r="I43" s="455"/>
      <c r="J43" s="457"/>
      <c r="K43" s="455"/>
      <c r="L43" s="465"/>
      <c r="M43" s="20"/>
      <c r="N43" s="20"/>
      <c r="O43" s="20"/>
    </row>
    <row r="44" spans="1:21" ht="16.149999999999999" customHeight="1" x14ac:dyDescent="0.35">
      <c r="A44" s="20"/>
      <c r="B44" s="26"/>
      <c r="C44" s="298"/>
      <c r="D44" s="117"/>
      <c r="E44" s="293"/>
      <c r="F44" s="117"/>
      <c r="G44" s="293"/>
      <c r="H44" s="117"/>
      <c r="I44" s="293"/>
      <c r="J44" s="117"/>
      <c r="K44" s="117"/>
      <c r="L44" s="306"/>
      <c r="M44" s="20"/>
      <c r="N44" s="639" t="s">
        <v>348</v>
      </c>
      <c r="O44" s="639"/>
      <c r="P44" s="639"/>
      <c r="Q44" s="639"/>
    </row>
    <row r="45" spans="1:21" ht="16.149999999999999" customHeight="1" x14ac:dyDescent="0.35">
      <c r="A45" s="20"/>
      <c r="B45" s="26"/>
      <c r="C45" s="662" t="s">
        <v>349</v>
      </c>
      <c r="D45" s="676"/>
      <c r="E45" s="676"/>
      <c r="F45" s="676"/>
      <c r="G45" s="676"/>
      <c r="H45" s="676"/>
      <c r="I45" s="676"/>
      <c r="J45" s="676"/>
      <c r="K45" s="676"/>
      <c r="L45" s="324"/>
      <c r="M45" s="20"/>
      <c r="N45" s="639"/>
      <c r="O45" s="639"/>
      <c r="P45" s="639"/>
      <c r="Q45" s="639"/>
    </row>
    <row r="46" spans="1:21" ht="16.149999999999999" customHeight="1" x14ac:dyDescent="0.35">
      <c r="A46" s="20"/>
      <c r="B46" s="224"/>
      <c r="C46" s="677"/>
      <c r="D46" s="677"/>
      <c r="E46" s="677"/>
      <c r="F46" s="677"/>
      <c r="G46" s="677"/>
      <c r="H46" s="677"/>
      <c r="I46" s="677"/>
      <c r="J46" s="677"/>
      <c r="K46" s="677"/>
      <c r="L46" s="325"/>
      <c r="M46" s="20"/>
      <c r="N46" s="639"/>
      <c r="O46" s="639"/>
      <c r="P46" s="639"/>
      <c r="Q46" s="639"/>
    </row>
  </sheetData>
  <sheetProtection sheet="1" selectLockedCells="1"/>
  <mergeCells count="8">
    <mergeCell ref="N44:Q46"/>
    <mergeCell ref="C45:K46"/>
    <mergeCell ref="B3:L3"/>
    <mergeCell ref="B4:L4"/>
    <mergeCell ref="N5:P5"/>
    <mergeCell ref="C12:J13"/>
    <mergeCell ref="C26:K26"/>
    <mergeCell ref="C42:K42"/>
  </mergeCells>
  <hyperlinks>
    <hyperlink ref="N5:P5" location="'Aloita tästä'!A1" display="PALAA TÄSTÄ KANSISIVULLE" xr:uid="{CC84D254-AD12-44AB-8BD9-121173E6602C}"/>
  </hyperlinks>
  <pageMargins left="0.39370078740157483" right="0.70866141732283472" top="0.39370078740157483" bottom="0.78740157480314965" header="0.31496062992125984" footer="0.31496062992125984"/>
  <pageSetup paperSize="9"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753D3-8B8B-4AC0-A76D-6B0FFA4843A7}">
  <dimension ref="A1:Y36"/>
  <sheetViews>
    <sheetView showGridLines="0" zoomScaleNormal="100" workbookViewId="0">
      <selection activeCell="N5" sqref="N5:P5"/>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5" ht="16.149999999999999" customHeight="1" x14ac:dyDescent="0.2">
      <c r="A1" s="14" t="s">
        <v>376</v>
      </c>
      <c r="B1" s="14"/>
      <c r="D1" s="7"/>
      <c r="E1" s="6"/>
      <c r="F1" s="7"/>
      <c r="G1" s="6"/>
      <c r="H1" s="7"/>
      <c r="I1" s="6"/>
      <c r="J1" s="7"/>
      <c r="K1" s="7"/>
      <c r="L1" s="6"/>
    </row>
    <row r="2" spans="1:25" ht="16.149999999999999" customHeight="1" x14ac:dyDescent="0.35">
      <c r="A2" s="20"/>
      <c r="B2" s="20"/>
      <c r="C2" s="124"/>
      <c r="D2" s="125"/>
      <c r="E2" s="126"/>
      <c r="F2" s="125"/>
      <c r="G2" s="126"/>
      <c r="H2" s="125"/>
      <c r="I2" s="126"/>
      <c r="J2" s="125"/>
      <c r="K2" s="125"/>
      <c r="L2" s="126"/>
      <c r="M2" s="20"/>
      <c r="N2" s="20"/>
      <c r="O2" s="20"/>
      <c r="P2" s="20"/>
      <c r="Q2" s="20"/>
      <c r="R2" s="20"/>
      <c r="S2" s="20"/>
      <c r="T2" s="20"/>
      <c r="U2" s="20"/>
    </row>
    <row r="3" spans="1:25" ht="70.900000000000006" customHeight="1" x14ac:dyDescent="0.35">
      <c r="A3" s="20"/>
      <c r="B3" s="664" t="s">
        <v>331</v>
      </c>
      <c r="C3" s="664"/>
      <c r="D3" s="664"/>
      <c r="E3" s="664"/>
      <c r="F3" s="664"/>
      <c r="G3" s="664"/>
      <c r="H3" s="664"/>
      <c r="I3" s="664"/>
      <c r="J3" s="664"/>
      <c r="K3" s="664"/>
      <c r="L3" s="664"/>
      <c r="M3" s="20"/>
      <c r="Q3" s="20"/>
      <c r="R3" s="20"/>
      <c r="S3" s="20"/>
      <c r="T3" s="20"/>
      <c r="U3" s="20"/>
    </row>
    <row r="4" spans="1:25" ht="19.5" customHeight="1" x14ac:dyDescent="0.35">
      <c r="B4" s="223"/>
      <c r="C4" s="302"/>
      <c r="D4" s="302"/>
      <c r="E4" s="302"/>
      <c r="F4" s="302"/>
      <c r="G4" s="302"/>
      <c r="H4" s="302"/>
      <c r="I4" s="302"/>
      <c r="J4" s="302"/>
      <c r="K4" s="302"/>
      <c r="L4" s="303"/>
      <c r="M4" s="460"/>
      <c r="N4" s="466"/>
      <c r="O4" s="466"/>
      <c r="P4" s="55"/>
      <c r="T4" s="20"/>
      <c r="U4" s="20"/>
      <c r="V4" s="20"/>
      <c r="W4" s="20"/>
      <c r="X4" s="20"/>
      <c r="Y4" s="20"/>
    </row>
    <row r="5" spans="1:25" ht="16.149999999999999" customHeight="1" x14ac:dyDescent="0.35">
      <c r="A5" s="20"/>
      <c r="B5" s="26"/>
      <c r="C5" s="301"/>
      <c r="D5" s="238" t="s">
        <v>377</v>
      </c>
      <c r="E5" s="301"/>
      <c r="F5" s="301"/>
      <c r="G5" s="301"/>
      <c r="H5" s="301"/>
      <c r="I5" s="301"/>
      <c r="J5" s="301"/>
      <c r="K5" s="301"/>
      <c r="L5" s="305"/>
      <c r="M5" s="460"/>
      <c r="N5" s="545" t="s">
        <v>158</v>
      </c>
      <c r="O5" s="546"/>
      <c r="P5" s="547"/>
      <c r="Q5" s="20"/>
      <c r="R5" s="20"/>
      <c r="S5" s="20"/>
      <c r="T5" s="20"/>
      <c r="U5" s="20"/>
    </row>
    <row r="6" spans="1:25" ht="16.149999999999999" customHeight="1" x14ac:dyDescent="0.35">
      <c r="A6" s="20"/>
      <c r="B6" s="26"/>
      <c r="C6" s="301"/>
      <c r="D6" s="299"/>
      <c r="E6" s="304"/>
      <c r="F6" s="299"/>
      <c r="G6" s="304"/>
      <c r="H6" s="299"/>
      <c r="I6" s="304"/>
      <c r="J6" s="299"/>
      <c r="K6" s="299"/>
      <c r="L6" s="305"/>
      <c r="M6" s="460"/>
      <c r="N6" s="20"/>
      <c r="O6" s="20"/>
      <c r="P6" s="20"/>
      <c r="Q6" s="20"/>
      <c r="R6" s="20"/>
      <c r="S6" s="20"/>
      <c r="T6" s="20"/>
      <c r="U6" s="20"/>
    </row>
    <row r="7" spans="1:25" ht="16.149999999999999" customHeight="1" x14ac:dyDescent="0.35">
      <c r="A7" s="20"/>
      <c r="B7" s="26"/>
      <c r="C7" s="288" t="s">
        <v>378</v>
      </c>
      <c r="D7" s="27"/>
      <c r="E7" s="289"/>
      <c r="F7" s="27"/>
      <c r="G7" s="289"/>
      <c r="H7" s="27"/>
      <c r="I7" s="289"/>
      <c r="J7" s="27"/>
      <c r="K7" s="525"/>
      <c r="L7" s="306"/>
      <c r="M7" s="23"/>
      <c r="N7" s="20"/>
      <c r="O7" s="20"/>
      <c r="P7" s="20"/>
      <c r="Q7" s="20"/>
      <c r="R7" s="20"/>
      <c r="S7" s="20"/>
      <c r="T7" s="20"/>
      <c r="U7" s="20"/>
    </row>
    <row r="8" spans="1:25" ht="16.149999999999999" customHeight="1" x14ac:dyDescent="0.35">
      <c r="A8" s="20"/>
      <c r="B8" s="26"/>
      <c r="C8" s="27"/>
      <c r="D8" s="95"/>
      <c r="E8" s="27"/>
      <c r="F8" s="289"/>
      <c r="G8" s="27"/>
      <c r="H8" s="289"/>
      <c r="I8" s="27"/>
      <c r="J8" s="289"/>
      <c r="K8" s="289"/>
      <c r="L8" s="28"/>
      <c r="M8" s="20"/>
      <c r="N8" s="20"/>
      <c r="O8" s="20"/>
      <c r="P8" s="20"/>
      <c r="Q8" s="20"/>
      <c r="R8" s="20"/>
      <c r="S8" s="20"/>
      <c r="T8" s="20"/>
      <c r="U8" s="20"/>
    </row>
    <row r="9" spans="1:25" ht="16.149999999999999" customHeight="1" x14ac:dyDescent="0.35">
      <c r="A9" s="20"/>
      <c r="B9" s="224"/>
      <c r="C9" s="297"/>
      <c r="D9" s="122"/>
      <c r="E9" s="290"/>
      <c r="F9" s="122"/>
      <c r="G9" s="290"/>
      <c r="H9" s="122"/>
      <c r="I9" s="290"/>
      <c r="J9" s="122"/>
      <c r="K9" s="518"/>
      <c r="L9" s="519"/>
      <c r="M9" s="20"/>
      <c r="N9" s="94"/>
      <c r="O9" s="20"/>
      <c r="P9" s="20"/>
      <c r="Q9" s="20"/>
      <c r="R9" s="20"/>
      <c r="S9" s="20"/>
      <c r="T9" s="20"/>
      <c r="U9" s="20"/>
    </row>
    <row r="10" spans="1:25" ht="16.149999999999999" customHeight="1" x14ac:dyDescent="0.35">
      <c r="A10" s="20"/>
      <c r="B10" s="223"/>
      <c r="C10" s="378"/>
      <c r="D10" s="117"/>
      <c r="E10" s="293"/>
      <c r="F10" s="117"/>
      <c r="G10" s="293"/>
      <c r="H10" s="117"/>
      <c r="I10" s="293"/>
      <c r="J10" s="117"/>
      <c r="K10" s="117"/>
      <c r="L10" s="308"/>
      <c r="M10" s="20"/>
      <c r="N10" s="20"/>
      <c r="O10" s="20"/>
      <c r="P10" s="20"/>
      <c r="Q10" s="20"/>
      <c r="R10" s="20"/>
      <c r="S10" s="20"/>
      <c r="T10" s="20"/>
      <c r="U10" s="20"/>
    </row>
    <row r="11" spans="1:25" ht="16.149999999999999" customHeight="1" x14ac:dyDescent="0.35">
      <c r="A11" s="20"/>
      <c r="B11" s="26"/>
      <c r="C11" s="314" t="s">
        <v>379</v>
      </c>
      <c r="D11" s="314"/>
      <c r="E11" s="314"/>
      <c r="F11" s="314"/>
      <c r="G11" s="314"/>
      <c r="H11" s="314"/>
      <c r="I11" s="314"/>
      <c r="J11" s="314"/>
      <c r="K11" s="525"/>
      <c r="L11" s="28"/>
      <c r="M11" s="20"/>
      <c r="N11" s="20"/>
      <c r="O11" s="20"/>
      <c r="P11" s="20"/>
      <c r="Q11" s="20"/>
      <c r="R11" s="20"/>
      <c r="S11" s="20"/>
      <c r="T11" s="20"/>
      <c r="U11" s="20"/>
    </row>
    <row r="12" spans="1:25" ht="16.149999999999999" customHeight="1" x14ac:dyDescent="0.35">
      <c r="A12" s="20"/>
      <c r="B12" s="26"/>
      <c r="C12" s="314"/>
      <c r="D12" s="314"/>
      <c r="E12" s="314"/>
      <c r="F12" s="314"/>
      <c r="G12" s="314"/>
      <c r="H12" s="314"/>
      <c r="I12" s="314"/>
      <c r="J12" s="314"/>
      <c r="K12" s="321"/>
      <c r="L12" s="28"/>
      <c r="M12" s="20"/>
      <c r="N12" s="20"/>
      <c r="O12" s="20"/>
      <c r="P12" s="20"/>
      <c r="Q12" s="20"/>
      <c r="R12" s="20"/>
      <c r="S12" s="20"/>
      <c r="T12" s="20"/>
      <c r="U12" s="20"/>
    </row>
    <row r="13" spans="1:25" ht="16.149999999999999" customHeight="1" x14ac:dyDescent="0.35">
      <c r="A13" s="20"/>
      <c r="B13" s="224"/>
      <c r="C13" s="316"/>
      <c r="D13" s="316"/>
      <c r="E13" s="316"/>
      <c r="F13" s="316"/>
      <c r="G13" s="316"/>
      <c r="H13" s="316"/>
      <c r="I13" s="316"/>
      <c r="J13" s="290"/>
      <c r="K13" s="518"/>
      <c r="L13" s="519"/>
      <c r="M13" s="20"/>
      <c r="N13" s="94"/>
      <c r="O13" s="20"/>
      <c r="P13" s="20"/>
      <c r="Q13" s="20"/>
      <c r="R13" s="20"/>
      <c r="S13" s="20"/>
      <c r="T13" s="20"/>
      <c r="U13" s="20"/>
    </row>
    <row r="14" spans="1:25" ht="16.149999999999999" customHeight="1" x14ac:dyDescent="0.35">
      <c r="A14" s="20"/>
      <c r="B14" s="26"/>
      <c r="C14" s="288"/>
      <c r="D14" s="27"/>
      <c r="E14" s="289"/>
      <c r="F14" s="27"/>
      <c r="G14" s="289"/>
      <c r="H14" s="27"/>
      <c r="I14" s="289"/>
      <c r="J14" s="27"/>
      <c r="K14" s="27"/>
      <c r="L14" s="306"/>
      <c r="M14" s="20"/>
      <c r="N14" s="20"/>
      <c r="O14" s="20"/>
      <c r="P14" s="20"/>
      <c r="Q14" s="20"/>
      <c r="R14" s="20"/>
      <c r="S14" s="20"/>
      <c r="T14" s="20"/>
      <c r="U14" s="20"/>
    </row>
    <row r="15" spans="1:25" ht="16.149999999999999" customHeight="1" x14ac:dyDescent="0.35">
      <c r="A15" s="20"/>
      <c r="B15" s="26"/>
      <c r="C15" s="294" t="s">
        <v>380</v>
      </c>
      <c r="D15" s="27" t="s">
        <v>381</v>
      </c>
      <c r="E15" s="289"/>
      <c r="F15" s="27"/>
      <c r="G15" s="289"/>
      <c r="H15" s="27"/>
      <c r="I15" s="289"/>
      <c r="J15" s="27"/>
      <c r="K15" s="27"/>
      <c r="L15" s="306"/>
      <c r="M15" s="20"/>
      <c r="N15" s="20"/>
      <c r="O15" s="20"/>
      <c r="P15" s="20"/>
      <c r="Q15" s="20"/>
      <c r="R15" s="20"/>
      <c r="S15" s="20"/>
      <c r="T15" s="20"/>
      <c r="U15" s="20"/>
    </row>
    <row r="16" spans="1:25" ht="16.149999999999999" customHeight="1" x14ac:dyDescent="0.35">
      <c r="A16" s="20"/>
      <c r="B16" s="26"/>
      <c r="C16" s="27"/>
      <c r="D16" s="95"/>
      <c r="E16" s="27"/>
      <c r="F16" s="289"/>
      <c r="G16" s="27"/>
      <c r="H16" s="289"/>
      <c r="I16" s="27"/>
      <c r="J16" s="289"/>
      <c r="K16" s="525"/>
      <c r="L16" s="28"/>
      <c r="M16" s="20"/>
      <c r="N16" s="20"/>
      <c r="O16" s="20"/>
      <c r="P16" s="20"/>
      <c r="Q16" s="20"/>
      <c r="R16" s="20"/>
      <c r="S16" s="20"/>
      <c r="T16" s="20"/>
      <c r="U16" s="20"/>
    </row>
    <row r="17" spans="1:21" ht="16.149999999999999" customHeight="1" x14ac:dyDescent="0.35">
      <c r="A17" s="20"/>
      <c r="B17" s="224"/>
      <c r="C17" s="297"/>
      <c r="D17" s="122"/>
      <c r="E17" s="290"/>
      <c r="F17" s="122"/>
      <c r="G17" s="290"/>
      <c r="H17" s="122"/>
      <c r="I17" s="290"/>
      <c r="J17" s="122"/>
      <c r="K17" s="518"/>
      <c r="L17" s="519"/>
      <c r="M17" s="20"/>
      <c r="N17" s="94"/>
      <c r="O17" s="20"/>
      <c r="P17" s="20"/>
      <c r="Q17" s="20"/>
      <c r="R17" s="20"/>
      <c r="S17" s="20"/>
      <c r="T17" s="20"/>
      <c r="U17" s="20"/>
    </row>
    <row r="18" spans="1:21" ht="16.149999999999999" customHeight="1" x14ac:dyDescent="0.35">
      <c r="A18" s="20"/>
      <c r="B18" s="26"/>
      <c r="C18" s="307"/>
      <c r="D18" s="117"/>
      <c r="E18" s="293"/>
      <c r="F18" s="117"/>
      <c r="G18" s="293"/>
      <c r="H18" s="117"/>
      <c r="I18" s="293"/>
      <c r="J18" s="117"/>
      <c r="K18" s="117"/>
      <c r="L18" s="306"/>
      <c r="M18" s="20"/>
      <c r="N18" s="20"/>
      <c r="O18" s="20"/>
      <c r="P18" s="20"/>
      <c r="Q18" s="20"/>
      <c r="R18" s="20"/>
      <c r="S18" s="20"/>
      <c r="T18" s="20"/>
      <c r="U18" s="20"/>
    </row>
    <row r="19" spans="1:21" ht="16.149999999999999" customHeight="1" x14ac:dyDescent="0.35">
      <c r="A19" s="20"/>
      <c r="B19" s="26"/>
      <c r="C19" s="662" t="s">
        <v>382</v>
      </c>
      <c r="D19" s="662"/>
      <c r="E19" s="662"/>
      <c r="F19" s="662"/>
      <c r="G19" s="662"/>
      <c r="H19" s="662"/>
      <c r="I19" s="662"/>
      <c r="J19" s="662"/>
      <c r="K19" s="662"/>
      <c r="L19" s="520"/>
      <c r="M19" s="20"/>
      <c r="N19" s="20"/>
      <c r="O19" s="20"/>
      <c r="P19" s="20"/>
      <c r="Q19" s="20"/>
      <c r="R19" s="20"/>
      <c r="S19" s="20"/>
      <c r="T19" s="20"/>
      <c r="U19" s="20"/>
    </row>
    <row r="20" spans="1:21" ht="16.149999999999999" customHeight="1" x14ac:dyDescent="0.35">
      <c r="A20" s="20"/>
      <c r="B20" s="26"/>
      <c r="C20" s="27"/>
      <c r="D20" s="95"/>
      <c r="E20" s="27"/>
      <c r="F20" s="289"/>
      <c r="G20" s="27"/>
      <c r="H20" s="289"/>
      <c r="I20" s="27"/>
      <c r="J20" s="289"/>
      <c r="K20" s="525"/>
      <c r="L20" s="28"/>
      <c r="M20" s="20"/>
      <c r="N20" s="20"/>
      <c r="O20" s="20"/>
      <c r="P20" s="20"/>
      <c r="Q20" s="20"/>
      <c r="R20" s="20"/>
      <c r="S20" s="20"/>
      <c r="T20" s="20"/>
      <c r="U20" s="20"/>
    </row>
    <row r="21" spans="1:21" ht="16.149999999999999" customHeight="1" x14ac:dyDescent="0.35">
      <c r="A21" s="20"/>
      <c r="B21" s="224"/>
      <c r="C21" s="297"/>
      <c r="D21" s="122"/>
      <c r="E21" s="290"/>
      <c r="F21" s="122"/>
      <c r="G21" s="290"/>
      <c r="H21" s="122"/>
      <c r="I21" s="290"/>
      <c r="J21" s="122"/>
      <c r="K21" s="518"/>
      <c r="L21" s="519"/>
      <c r="M21" s="20"/>
      <c r="N21" s="94"/>
      <c r="O21" s="20"/>
      <c r="P21" s="20"/>
      <c r="Q21" s="20"/>
      <c r="R21" s="20"/>
      <c r="S21" s="20"/>
      <c r="T21" s="20"/>
      <c r="U21" s="20"/>
    </row>
    <row r="22" spans="1:21" ht="16.149999999999999" customHeight="1" x14ac:dyDescent="0.35">
      <c r="A22" s="20"/>
      <c r="B22" s="26"/>
      <c r="C22" s="307"/>
      <c r="D22" s="117"/>
      <c r="E22" s="293"/>
      <c r="F22" s="117"/>
      <c r="G22" s="293"/>
      <c r="H22" s="117"/>
      <c r="I22" s="293"/>
      <c r="J22" s="117"/>
      <c r="K22" s="117"/>
      <c r="L22" s="306"/>
      <c r="M22" s="20"/>
      <c r="N22" s="20"/>
      <c r="O22" s="20"/>
      <c r="P22" s="20"/>
      <c r="Q22" s="20"/>
      <c r="R22" s="20"/>
      <c r="S22" s="20"/>
      <c r="T22" s="20"/>
      <c r="U22" s="20"/>
    </row>
    <row r="23" spans="1:21" ht="16.149999999999999" customHeight="1" x14ac:dyDescent="0.35">
      <c r="A23" s="20"/>
      <c r="B23" s="26"/>
      <c r="C23" s="294" t="s">
        <v>383</v>
      </c>
      <c r="D23" s="294"/>
      <c r="E23" s="295"/>
      <c r="F23" s="294"/>
      <c r="G23" s="295"/>
      <c r="H23" s="294"/>
      <c r="I23" s="295"/>
      <c r="J23" s="294"/>
      <c r="K23" s="294"/>
      <c r="L23" s="309"/>
      <c r="M23" s="20"/>
      <c r="N23" s="20"/>
      <c r="O23" s="20"/>
      <c r="P23" s="20"/>
      <c r="Q23" s="20"/>
      <c r="R23" s="20"/>
      <c r="S23" s="20"/>
      <c r="T23" s="20"/>
      <c r="U23" s="20"/>
    </row>
    <row r="24" spans="1:21" ht="16.149999999999999" customHeight="1" x14ac:dyDescent="0.35">
      <c r="A24" s="20"/>
      <c r="B24" s="26"/>
      <c r="C24" s="27"/>
      <c r="D24" s="95"/>
      <c r="E24" s="27"/>
      <c r="F24" s="289"/>
      <c r="G24" s="27"/>
      <c r="H24" s="289"/>
      <c r="I24" s="27"/>
      <c r="J24" s="289"/>
      <c r="K24" s="525"/>
      <c r="L24" s="28"/>
      <c r="M24" s="20"/>
      <c r="N24" s="20"/>
      <c r="O24" s="20"/>
      <c r="P24" s="20"/>
      <c r="Q24" s="20"/>
      <c r="R24" s="20"/>
      <c r="S24" s="20"/>
      <c r="T24" s="20"/>
      <c r="U24" s="20"/>
    </row>
    <row r="25" spans="1:21" ht="16.149999999999999" customHeight="1" x14ac:dyDescent="0.35">
      <c r="A25" s="20"/>
      <c r="B25" s="224"/>
      <c r="C25" s="297"/>
      <c r="D25" s="122"/>
      <c r="E25" s="290"/>
      <c r="F25" s="122"/>
      <c r="G25" s="290"/>
      <c r="H25" s="122"/>
      <c r="I25" s="290"/>
      <c r="J25" s="122"/>
      <c r="K25" s="518"/>
      <c r="L25" s="519"/>
      <c r="M25" s="20"/>
      <c r="N25" s="94"/>
      <c r="O25" s="20"/>
      <c r="P25" s="20"/>
      <c r="Q25" s="20"/>
      <c r="R25" s="20"/>
      <c r="S25" s="20"/>
      <c r="T25" s="20"/>
      <c r="U25" s="20"/>
    </row>
    <row r="26" spans="1:21" ht="16.149999999999999" customHeight="1" x14ac:dyDescent="0.35">
      <c r="A26" s="20"/>
      <c r="B26" s="340"/>
      <c r="C26" s="444"/>
      <c r="D26" s="445"/>
      <c r="E26" s="444"/>
      <c r="F26" s="446"/>
      <c r="G26" s="444"/>
      <c r="H26" s="446"/>
      <c r="I26" s="444"/>
      <c r="J26" s="446"/>
      <c r="K26" s="444"/>
      <c r="L26" s="462"/>
      <c r="M26" s="20"/>
      <c r="N26" s="20"/>
      <c r="O26" s="20"/>
      <c r="P26" s="20"/>
      <c r="Q26" s="20"/>
      <c r="R26" s="20"/>
      <c r="S26" s="20"/>
      <c r="T26" s="20"/>
      <c r="U26" s="20"/>
    </row>
    <row r="27" spans="1:21" ht="15.75" customHeight="1" x14ac:dyDescent="0.35">
      <c r="B27" s="341"/>
      <c r="C27" s="448" t="s">
        <v>346</v>
      </c>
      <c r="D27" s="449"/>
      <c r="E27" s="450"/>
      <c r="F27" s="451"/>
      <c r="G27" s="450"/>
      <c r="H27" s="451"/>
      <c r="I27" s="450"/>
      <c r="J27" s="452"/>
      <c r="K27" s="450"/>
      <c r="L27" s="463"/>
      <c r="M27" s="20"/>
      <c r="N27" s="20"/>
      <c r="O27" s="20"/>
    </row>
    <row r="28" spans="1:21" ht="15.5" x14ac:dyDescent="0.35">
      <c r="B28" s="341"/>
      <c r="C28" s="454" t="s">
        <v>347</v>
      </c>
      <c r="D28" s="106"/>
      <c r="E28" s="105"/>
      <c r="F28" s="464"/>
      <c r="G28" s="105"/>
      <c r="H28" s="464"/>
      <c r="I28" s="105"/>
      <c r="J28" s="464"/>
      <c r="K28" s="450"/>
      <c r="L28" s="453"/>
      <c r="M28" s="20"/>
      <c r="N28" s="20"/>
      <c r="O28" s="20"/>
    </row>
    <row r="29" spans="1:21" ht="15.5" x14ac:dyDescent="0.35">
      <c r="B29" s="341"/>
      <c r="C29" s="454"/>
      <c r="D29" s="106"/>
      <c r="E29" s="105"/>
      <c r="F29" s="464"/>
      <c r="G29" s="105"/>
      <c r="H29" s="464"/>
      <c r="I29" s="105"/>
      <c r="J29" s="464"/>
      <c r="K29" s="450"/>
      <c r="L29" s="453"/>
      <c r="M29" s="20"/>
      <c r="N29" s="20"/>
      <c r="O29" s="20"/>
    </row>
    <row r="30" spans="1:21" ht="15.5" x14ac:dyDescent="0.35">
      <c r="B30" s="341"/>
      <c r="C30" s="454"/>
      <c r="D30" s="106"/>
      <c r="E30" s="105"/>
      <c r="F30" s="464"/>
      <c r="G30" s="105"/>
      <c r="H30" s="464"/>
      <c r="I30" s="105"/>
      <c r="J30" s="108" t="str">
        <f>"500 merkkiä 
("&amp;TEXT(LEN(C31),"0")&amp;" käytetty)"</f>
        <v>500 merkkiä 
(0 käytetty)</v>
      </c>
      <c r="K30" s="450"/>
      <c r="L30" s="453"/>
      <c r="M30" s="20"/>
      <c r="N30" s="20"/>
      <c r="O30" s="20"/>
    </row>
    <row r="31" spans="1:21" ht="118.5" customHeight="1" x14ac:dyDescent="0.35">
      <c r="B31" s="104"/>
      <c r="C31" s="668"/>
      <c r="D31" s="669"/>
      <c r="E31" s="669"/>
      <c r="F31" s="669"/>
      <c r="G31" s="669"/>
      <c r="H31" s="669"/>
      <c r="I31" s="669"/>
      <c r="J31" s="669"/>
      <c r="K31" s="670"/>
      <c r="L31" s="453"/>
      <c r="M31" s="20"/>
      <c r="N31" s="20"/>
      <c r="O31" s="20"/>
    </row>
    <row r="32" spans="1:21" s="103" customFormat="1" ht="11.5" customHeight="1" x14ac:dyDescent="0.35">
      <c r="B32" s="342"/>
      <c r="C32" s="455"/>
      <c r="D32" s="456"/>
      <c r="E32" s="455"/>
      <c r="F32" s="457"/>
      <c r="G32" s="455"/>
      <c r="H32" s="457"/>
      <c r="I32" s="455"/>
      <c r="J32" s="457"/>
      <c r="K32" s="455"/>
      <c r="L32" s="465"/>
      <c r="M32" s="20"/>
      <c r="N32" s="20"/>
      <c r="O32" s="20"/>
      <c r="P32" s="3"/>
      <c r="Q32" s="3"/>
      <c r="R32" s="3"/>
      <c r="S32" s="3"/>
      <c r="T32" s="110"/>
    </row>
    <row r="33" spans="1:17" ht="15.5" x14ac:dyDescent="0.35">
      <c r="B33" s="26"/>
      <c r="C33" s="298"/>
      <c r="D33" s="117"/>
      <c r="E33" s="293"/>
      <c r="F33" s="117"/>
      <c r="G33" s="293"/>
      <c r="H33" s="117"/>
      <c r="I33" s="293"/>
      <c r="J33" s="117"/>
      <c r="K33" s="117"/>
      <c r="L33" s="306"/>
      <c r="M33" s="20"/>
      <c r="N33" s="20"/>
      <c r="O33" s="20"/>
    </row>
    <row r="34" spans="1:17" ht="16.149999999999999" customHeight="1" x14ac:dyDescent="0.35">
      <c r="A34" s="20"/>
      <c r="B34" s="26"/>
      <c r="C34" s="662" t="s">
        <v>349</v>
      </c>
      <c r="D34" s="676"/>
      <c r="E34" s="676"/>
      <c r="F34" s="676"/>
      <c r="G34" s="676"/>
      <c r="H34" s="676"/>
      <c r="I34" s="676"/>
      <c r="J34" s="676"/>
      <c r="K34" s="676"/>
      <c r="L34" s="324"/>
      <c r="M34" s="20"/>
      <c r="N34" s="661" t="s">
        <v>348</v>
      </c>
      <c r="O34" s="661"/>
      <c r="P34" s="661"/>
      <c r="Q34" s="661"/>
    </row>
    <row r="35" spans="1:17" ht="16.149999999999999" customHeight="1" x14ac:dyDescent="0.35">
      <c r="A35" s="20"/>
      <c r="B35" s="224"/>
      <c r="C35" s="677"/>
      <c r="D35" s="677"/>
      <c r="E35" s="677"/>
      <c r="F35" s="677"/>
      <c r="G35" s="677"/>
      <c r="H35" s="677"/>
      <c r="I35" s="677"/>
      <c r="J35" s="677"/>
      <c r="K35" s="677"/>
      <c r="L35" s="325"/>
      <c r="M35" s="20"/>
      <c r="N35" s="661"/>
      <c r="O35" s="661"/>
      <c r="P35" s="661"/>
      <c r="Q35" s="661"/>
    </row>
    <row r="36" spans="1:17" ht="16.149999999999999" customHeight="1" x14ac:dyDescent="0.35">
      <c r="A36" s="20"/>
      <c r="M36" s="20"/>
      <c r="N36" s="661"/>
      <c r="O36" s="661"/>
      <c r="P36" s="661"/>
      <c r="Q36" s="661"/>
    </row>
  </sheetData>
  <sheetProtection sheet="1" selectLockedCells="1"/>
  <mergeCells count="6">
    <mergeCell ref="N34:Q36"/>
    <mergeCell ref="C34:K35"/>
    <mergeCell ref="B3:L3"/>
    <mergeCell ref="N5:P5"/>
    <mergeCell ref="C19:K19"/>
    <mergeCell ref="C31:K31"/>
  </mergeCells>
  <hyperlinks>
    <hyperlink ref="N5:P5" location="'Aloita tästä'!A1" display="PALAA TÄSTÄ KANSISIVULLE" xr:uid="{DC5E0722-8647-499F-A6BB-8F199615A3AF}"/>
  </hyperlinks>
  <pageMargins left="0.39370078740157483" right="0.70866141732283472" top="0.39370078740157483" bottom="0.78740157480314965" header="0.31496062992125984" footer="0.31496062992125984"/>
  <pageSetup paperSize="9"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622E1-0184-4CA7-83A5-5707439A02AD}">
  <dimension ref="A1:U46"/>
  <sheetViews>
    <sheetView zoomScaleNormal="100" workbookViewId="0">
      <selection activeCell="C23" sqref="C23:K23"/>
    </sheetView>
  </sheetViews>
  <sheetFormatPr defaultColWidth="8.765625" defaultRowHeight="15.5" x14ac:dyDescent="0.35"/>
  <cols>
    <col min="1" max="1" width="6.53515625" style="468" customWidth="1"/>
    <col min="2" max="12" width="8.765625" style="468"/>
    <col min="13" max="13" width="3.53515625" style="468" customWidth="1"/>
    <col min="14" max="16384" width="8.765625" style="468"/>
  </cols>
  <sheetData>
    <row r="1" spans="1:21" x14ac:dyDescent="0.35">
      <c r="A1" s="467"/>
      <c r="B1" s="467"/>
      <c r="C1" s="467"/>
      <c r="D1" s="467"/>
      <c r="E1" s="467"/>
      <c r="F1" s="467"/>
      <c r="G1" s="467"/>
      <c r="H1" s="467"/>
      <c r="I1" s="467"/>
      <c r="J1" s="467"/>
      <c r="K1" s="467"/>
      <c r="L1" s="467"/>
      <c r="M1" s="467"/>
      <c r="N1" s="467"/>
      <c r="O1" s="467"/>
      <c r="P1" s="467"/>
      <c r="Q1" s="467"/>
      <c r="R1" s="467"/>
      <c r="S1" s="467"/>
      <c r="T1" s="467"/>
      <c r="U1" s="467"/>
    </row>
    <row r="2" spans="1:21" x14ac:dyDescent="0.35">
      <c r="A2" s="467"/>
      <c r="B2" s="467"/>
      <c r="C2" s="467"/>
      <c r="D2" s="467"/>
      <c r="E2" s="467"/>
      <c r="F2" s="467"/>
      <c r="G2" s="467"/>
      <c r="H2" s="467"/>
      <c r="I2" s="467"/>
      <c r="J2" s="467"/>
      <c r="K2" s="467"/>
      <c r="L2" s="467"/>
      <c r="M2" s="467"/>
      <c r="N2" s="467"/>
      <c r="O2" s="467"/>
      <c r="P2" s="467"/>
      <c r="Q2" s="467"/>
      <c r="R2" s="467"/>
      <c r="S2" s="467"/>
      <c r="T2" s="467"/>
      <c r="U2" s="467"/>
    </row>
    <row r="3" spans="1:21" x14ac:dyDescent="0.35">
      <c r="A3" s="467"/>
      <c r="B3" s="469"/>
      <c r="C3" s="470"/>
      <c r="D3" s="470"/>
      <c r="E3" s="470"/>
      <c r="F3" s="470"/>
      <c r="G3" s="470"/>
      <c r="H3" s="470"/>
      <c r="I3" s="470"/>
      <c r="J3" s="470"/>
      <c r="K3" s="470"/>
      <c r="L3" s="471"/>
      <c r="M3" s="467"/>
      <c r="N3" s="545" t="s">
        <v>158</v>
      </c>
      <c r="O3" s="546"/>
      <c r="P3" s="547"/>
      <c r="Q3" s="467"/>
      <c r="R3" s="467"/>
      <c r="S3" s="467"/>
      <c r="T3" s="467"/>
      <c r="U3" s="467"/>
    </row>
    <row r="4" spans="1:21" x14ac:dyDescent="0.35">
      <c r="A4" s="467"/>
      <c r="B4" s="472"/>
      <c r="C4" s="473" t="s">
        <v>384</v>
      </c>
      <c r="D4" s="474"/>
      <c r="E4" s="474"/>
      <c r="F4" s="474"/>
      <c r="G4" s="474"/>
      <c r="H4" s="474"/>
      <c r="I4" s="474"/>
      <c r="J4" s="474"/>
      <c r="K4" s="474"/>
      <c r="L4" s="475"/>
      <c r="M4" s="467"/>
      <c r="N4" s="467"/>
      <c r="O4" s="467"/>
      <c r="P4" s="467"/>
      <c r="Q4" s="467"/>
      <c r="R4" s="467"/>
      <c r="S4" s="467"/>
      <c r="T4" s="467"/>
      <c r="U4" s="467"/>
    </row>
    <row r="5" spans="1:21" x14ac:dyDescent="0.35">
      <c r="A5" s="467"/>
      <c r="B5" s="472"/>
      <c r="C5" s="474"/>
      <c r="D5" s="474"/>
      <c r="E5" s="474"/>
      <c r="F5" s="474"/>
      <c r="G5" s="474"/>
      <c r="H5" s="474"/>
      <c r="I5" s="474"/>
      <c r="J5" s="474"/>
      <c r="K5" s="474"/>
      <c r="L5" s="475"/>
      <c r="M5" s="467"/>
      <c r="N5" s="467"/>
      <c r="O5" s="467"/>
      <c r="P5" s="467"/>
      <c r="Q5" s="467"/>
      <c r="R5" s="467"/>
      <c r="S5" s="467"/>
      <c r="T5" s="467"/>
      <c r="U5" s="467"/>
    </row>
    <row r="6" spans="1:21" x14ac:dyDescent="0.35">
      <c r="A6" s="467"/>
      <c r="B6" s="472"/>
      <c r="C6" s="474"/>
      <c r="D6" s="474"/>
      <c r="E6" s="474"/>
      <c r="F6" s="474"/>
      <c r="G6" s="474"/>
      <c r="H6" s="474"/>
      <c r="I6" s="474"/>
      <c r="J6" s="474"/>
      <c r="K6" s="474"/>
      <c r="L6" s="475"/>
      <c r="M6" s="467"/>
      <c r="N6" s="467"/>
      <c r="O6" s="467"/>
      <c r="P6" s="467"/>
      <c r="Q6" s="467"/>
      <c r="R6" s="467"/>
      <c r="S6" s="467"/>
      <c r="T6" s="467"/>
      <c r="U6" s="467"/>
    </row>
    <row r="7" spans="1:21" x14ac:dyDescent="0.35">
      <c r="A7" s="467"/>
      <c r="B7" s="472"/>
      <c r="C7" s="473" t="s">
        <v>385</v>
      </c>
      <c r="D7" s="474"/>
      <c r="E7" s="474"/>
      <c r="F7" s="474"/>
      <c r="G7" s="474"/>
      <c r="H7" s="474"/>
      <c r="I7" s="474"/>
      <c r="J7" s="474"/>
      <c r="K7" s="474"/>
      <c r="L7" s="475"/>
      <c r="M7" s="678"/>
      <c r="N7" s="679"/>
      <c r="O7" s="679"/>
      <c r="P7" s="679"/>
      <c r="Q7" s="679"/>
      <c r="R7" s="679"/>
      <c r="S7" s="679"/>
      <c r="T7" s="679"/>
      <c r="U7" s="679"/>
    </row>
    <row r="8" spans="1:21" x14ac:dyDescent="0.35">
      <c r="A8" s="467"/>
      <c r="B8" s="472"/>
      <c r="C8" s="473"/>
      <c r="D8" s="474"/>
      <c r="E8" s="474"/>
      <c r="F8" s="474"/>
      <c r="G8" s="474"/>
      <c r="H8" s="474"/>
      <c r="I8" s="474"/>
      <c r="J8" s="474"/>
      <c r="K8" s="474"/>
      <c r="L8" s="475"/>
      <c r="M8" s="678"/>
      <c r="N8" s="679"/>
      <c r="O8" s="679"/>
      <c r="P8" s="679"/>
      <c r="Q8" s="679"/>
      <c r="R8" s="679"/>
      <c r="S8" s="679"/>
      <c r="T8" s="679"/>
      <c r="U8" s="679"/>
    </row>
    <row r="9" spans="1:21" ht="33" customHeight="1" x14ac:dyDescent="0.35">
      <c r="A9" s="467"/>
      <c r="B9" s="472"/>
      <c r="C9" s="474"/>
      <c r="D9" s="680" t="s">
        <v>386</v>
      </c>
      <c r="E9" s="680"/>
      <c r="F9" s="680"/>
      <c r="G9" s="680"/>
      <c r="H9" s="680"/>
      <c r="I9" s="680"/>
      <c r="J9" s="680"/>
      <c r="K9" s="680"/>
      <c r="L9" s="681"/>
      <c r="M9" s="678"/>
      <c r="N9" s="679"/>
      <c r="O9" s="679"/>
      <c r="P9" s="679"/>
      <c r="Q9" s="679"/>
      <c r="R9" s="679"/>
      <c r="S9" s="679"/>
      <c r="T9" s="679"/>
      <c r="U9" s="679"/>
    </row>
    <row r="10" spans="1:21" x14ac:dyDescent="0.35">
      <c r="A10" s="467"/>
      <c r="B10" s="472"/>
      <c r="C10" s="474"/>
      <c r="D10" s="474"/>
      <c r="E10" s="474"/>
      <c r="F10" s="474"/>
      <c r="G10" s="474"/>
      <c r="H10" s="474"/>
      <c r="I10" s="474"/>
      <c r="J10" s="474"/>
      <c r="K10" s="474"/>
      <c r="L10" s="475"/>
      <c r="M10" s="678"/>
      <c r="N10" s="679"/>
      <c r="O10" s="679"/>
      <c r="P10" s="679"/>
      <c r="Q10" s="679"/>
      <c r="R10" s="679"/>
      <c r="S10" s="679"/>
      <c r="T10" s="679"/>
      <c r="U10" s="679"/>
    </row>
    <row r="11" spans="1:21" ht="15" customHeight="1" x14ac:dyDescent="0.35">
      <c r="A11" s="467"/>
      <c r="B11" s="472"/>
      <c r="C11" s="682" t="s">
        <v>387</v>
      </c>
      <c r="D11" s="682"/>
      <c r="E11" s="682"/>
      <c r="F11" s="682"/>
      <c r="G11" s="682"/>
      <c r="H11" s="682"/>
      <c r="I11" s="682"/>
      <c r="J11" s="682"/>
      <c r="K11" s="682"/>
      <c r="L11" s="683"/>
      <c r="M11" s="684"/>
      <c r="N11" s="685"/>
      <c r="O11" s="685"/>
      <c r="P11" s="685"/>
      <c r="Q11" s="685"/>
      <c r="R11" s="685"/>
      <c r="S11" s="685"/>
      <c r="T11" s="685"/>
      <c r="U11" s="467"/>
    </row>
    <row r="12" spans="1:21" x14ac:dyDescent="0.35">
      <c r="A12" s="467"/>
      <c r="B12" s="472"/>
      <c r="C12" s="474"/>
      <c r="D12" s="474" t="s">
        <v>388</v>
      </c>
      <c r="E12" s="474"/>
      <c r="F12" s="474"/>
      <c r="G12" s="474"/>
      <c r="H12" s="474"/>
      <c r="I12" s="474"/>
      <c r="J12" s="474"/>
      <c r="K12" s="474"/>
      <c r="L12" s="475"/>
      <c r="M12" s="684"/>
      <c r="N12" s="685"/>
      <c r="O12" s="685"/>
      <c r="P12" s="685"/>
      <c r="Q12" s="685"/>
      <c r="R12" s="685"/>
      <c r="S12" s="685"/>
      <c r="T12" s="685"/>
      <c r="U12" s="467"/>
    </row>
    <row r="13" spans="1:21" x14ac:dyDescent="0.35">
      <c r="A13" s="467"/>
      <c r="B13" s="472"/>
      <c r="C13" s="474"/>
      <c r="D13" s="474" t="s">
        <v>389</v>
      </c>
      <c r="E13" s="474"/>
      <c r="F13" s="474"/>
      <c r="G13" s="474"/>
      <c r="H13" s="474"/>
      <c r="I13" s="474"/>
      <c r="J13" s="474"/>
      <c r="K13" s="474"/>
      <c r="L13" s="475"/>
      <c r="M13" s="684"/>
      <c r="N13" s="685"/>
      <c r="O13" s="685"/>
      <c r="P13" s="685"/>
      <c r="Q13" s="685"/>
      <c r="R13" s="685"/>
      <c r="S13" s="685"/>
      <c r="T13" s="685"/>
      <c r="U13" s="467"/>
    </row>
    <row r="14" spans="1:21" x14ac:dyDescent="0.35">
      <c r="A14" s="467"/>
      <c r="B14" s="472"/>
      <c r="C14" s="474"/>
      <c r="D14" s="680" t="s">
        <v>390</v>
      </c>
      <c r="E14" s="680"/>
      <c r="F14" s="680"/>
      <c r="G14" s="680"/>
      <c r="H14" s="680"/>
      <c r="I14" s="680"/>
      <c r="J14" s="680"/>
      <c r="K14" s="680"/>
      <c r="L14" s="681"/>
      <c r="M14" s="684"/>
      <c r="N14" s="685"/>
      <c r="O14" s="685"/>
      <c r="P14" s="685"/>
      <c r="Q14" s="685"/>
      <c r="R14" s="685"/>
      <c r="S14" s="685"/>
      <c r="T14" s="685"/>
      <c r="U14" s="467"/>
    </row>
    <row r="15" spans="1:21" x14ac:dyDescent="0.35">
      <c r="A15" s="467"/>
      <c r="B15" s="472"/>
      <c r="C15" s="474"/>
      <c r="D15" s="686"/>
      <c r="E15" s="686"/>
      <c r="F15" s="686"/>
      <c r="G15" s="686"/>
      <c r="H15" s="686"/>
      <c r="I15" s="686"/>
      <c r="J15" s="686"/>
      <c r="K15" s="686"/>
      <c r="L15" s="687"/>
      <c r="M15" s="521"/>
      <c r="N15" s="522"/>
      <c r="O15" s="522"/>
      <c r="P15" s="522"/>
      <c r="Q15" s="522"/>
      <c r="R15" s="522"/>
      <c r="S15" s="522"/>
      <c r="T15" s="522"/>
      <c r="U15" s="467"/>
    </row>
    <row r="16" spans="1:21" x14ac:dyDescent="0.35">
      <c r="A16" s="467"/>
      <c r="B16" s="472"/>
      <c r="C16" s="474"/>
      <c r="D16" s="474" t="s">
        <v>391</v>
      </c>
      <c r="E16" s="474"/>
      <c r="F16" s="474"/>
      <c r="G16" s="474"/>
      <c r="H16" s="474"/>
      <c r="I16" s="474"/>
      <c r="J16" s="474"/>
      <c r="K16" s="474"/>
      <c r="L16" s="475"/>
      <c r="M16" s="467"/>
      <c r="N16" s="467"/>
      <c r="O16" s="467"/>
      <c r="P16" s="467"/>
      <c r="Q16" s="467"/>
      <c r="R16" s="467"/>
      <c r="S16" s="467"/>
      <c r="T16" s="467"/>
      <c r="U16" s="467"/>
    </row>
    <row r="17" spans="1:21" x14ac:dyDescent="0.35">
      <c r="A17" s="467"/>
      <c r="B17" s="472"/>
      <c r="C17" s="474"/>
      <c r="D17" s="474" t="s">
        <v>392</v>
      </c>
      <c r="E17" s="474"/>
      <c r="F17" s="474"/>
      <c r="G17" s="474"/>
      <c r="H17" s="474"/>
      <c r="I17" s="474"/>
      <c r="J17" s="474"/>
      <c r="K17" s="474"/>
      <c r="L17" s="475"/>
      <c r="M17" s="467"/>
      <c r="N17" s="467"/>
      <c r="O17" s="467"/>
      <c r="P17" s="467"/>
      <c r="Q17" s="467"/>
      <c r="R17" s="467"/>
      <c r="S17" s="467"/>
      <c r="T17" s="467"/>
      <c r="U17" s="467"/>
    </row>
    <row r="18" spans="1:21" x14ac:dyDescent="0.35">
      <c r="A18" s="467"/>
      <c r="B18" s="472"/>
      <c r="C18" s="474"/>
      <c r="D18" s="474" t="s">
        <v>393</v>
      </c>
      <c r="E18" s="474"/>
      <c r="F18" s="474"/>
      <c r="G18" s="474"/>
      <c r="H18" s="474"/>
      <c r="I18" s="474"/>
      <c r="J18" s="474"/>
      <c r="K18" s="474"/>
      <c r="L18" s="475"/>
      <c r="M18" s="467"/>
      <c r="N18" s="467"/>
      <c r="O18" s="467"/>
      <c r="P18" s="467"/>
      <c r="Q18" s="467"/>
      <c r="R18" s="467"/>
      <c r="S18" s="467"/>
      <c r="T18" s="467"/>
      <c r="U18" s="467"/>
    </row>
    <row r="19" spans="1:21" x14ac:dyDescent="0.35">
      <c r="A19" s="467"/>
      <c r="B19" s="472"/>
      <c r="C19" s="474"/>
      <c r="D19" s="474"/>
      <c r="E19" s="474"/>
      <c r="F19" s="474"/>
      <c r="G19" s="474"/>
      <c r="H19" s="474"/>
      <c r="I19" s="474"/>
      <c r="J19" s="474"/>
      <c r="K19" s="474"/>
      <c r="L19" s="475"/>
      <c r="M19" s="467"/>
      <c r="N19" s="467"/>
      <c r="O19" s="467"/>
      <c r="P19" s="467"/>
      <c r="Q19" s="467"/>
      <c r="R19" s="467"/>
      <c r="S19" s="467"/>
      <c r="T19" s="467"/>
      <c r="U19" s="467"/>
    </row>
    <row r="20" spans="1:21" ht="15.75" customHeight="1" x14ac:dyDescent="0.35">
      <c r="A20" s="467"/>
      <c r="B20" s="472"/>
      <c r="C20" s="473"/>
      <c r="D20" s="474"/>
      <c r="E20" s="474"/>
      <c r="F20" s="474"/>
      <c r="G20" s="474"/>
      <c r="H20" s="474"/>
      <c r="I20" s="474"/>
      <c r="J20" s="474"/>
      <c r="K20" s="474"/>
      <c r="L20" s="475"/>
      <c r="M20" s="467"/>
      <c r="N20" s="691" t="s">
        <v>394</v>
      </c>
      <c r="O20" s="691"/>
      <c r="P20" s="691"/>
      <c r="Q20" s="691"/>
      <c r="R20" s="467"/>
      <c r="S20" s="467"/>
      <c r="T20" s="467"/>
      <c r="U20" s="467"/>
    </row>
    <row r="21" spans="1:21" ht="15.75" customHeight="1" x14ac:dyDescent="0.35">
      <c r="A21" s="467"/>
      <c r="B21" s="472"/>
      <c r="C21" s="692" t="s">
        <v>395</v>
      </c>
      <c r="D21" s="692"/>
      <c r="E21" s="692"/>
      <c r="F21" s="692"/>
      <c r="G21" s="692"/>
      <c r="H21" s="692"/>
      <c r="I21" s="692"/>
      <c r="J21" s="692"/>
      <c r="K21" s="692"/>
      <c r="L21" s="475"/>
      <c r="M21" s="467"/>
      <c r="N21" s="691"/>
      <c r="O21" s="691"/>
      <c r="P21" s="691"/>
      <c r="Q21" s="691"/>
      <c r="R21" s="467"/>
      <c r="S21" s="467"/>
      <c r="T21" s="467"/>
      <c r="U21" s="467"/>
    </row>
    <row r="22" spans="1:21" x14ac:dyDescent="0.35">
      <c r="A22" s="467"/>
      <c r="B22" s="472"/>
      <c r="C22" s="476"/>
      <c r="D22" s="476"/>
      <c r="E22" s="476"/>
      <c r="F22" s="476"/>
      <c r="G22" s="476"/>
      <c r="H22" s="476"/>
      <c r="I22" s="476"/>
      <c r="J22" s="95" t="str">
        <f>"1000 merkkiä 
("&amp;TEXT(LEN(C23),"0")&amp;" käytetty)"</f>
        <v>1000 merkkiä 
(0 käytetty)</v>
      </c>
      <c r="K22" s="476"/>
      <c r="L22" s="475"/>
      <c r="M22" s="467"/>
      <c r="N22" s="691"/>
      <c r="O22" s="691"/>
      <c r="P22" s="691"/>
      <c r="Q22" s="691"/>
      <c r="R22" s="467"/>
      <c r="S22" s="467"/>
      <c r="T22" s="467"/>
      <c r="U22" s="467"/>
    </row>
    <row r="23" spans="1:21" ht="246" customHeight="1" x14ac:dyDescent="0.35">
      <c r="A23" s="467"/>
      <c r="B23" s="472"/>
      <c r="C23" s="633"/>
      <c r="D23" s="633"/>
      <c r="E23" s="633"/>
      <c r="F23" s="633"/>
      <c r="G23" s="633"/>
      <c r="H23" s="633"/>
      <c r="I23" s="633"/>
      <c r="J23" s="633"/>
      <c r="K23" s="633"/>
      <c r="L23" s="475"/>
      <c r="M23" s="467"/>
      <c r="N23" s="691"/>
      <c r="O23" s="691"/>
      <c r="P23" s="691"/>
      <c r="Q23" s="691"/>
      <c r="R23" s="467"/>
      <c r="S23" s="467"/>
      <c r="T23" s="477"/>
      <c r="U23" s="467"/>
    </row>
    <row r="24" spans="1:21" x14ac:dyDescent="0.35">
      <c r="A24" s="467"/>
      <c r="B24" s="472"/>
      <c r="C24" s="474"/>
      <c r="D24" s="474"/>
      <c r="E24" s="474"/>
      <c r="F24" s="474"/>
      <c r="G24" s="474"/>
      <c r="H24" s="474"/>
      <c r="I24" s="474"/>
      <c r="J24" s="474"/>
      <c r="K24" s="474"/>
      <c r="L24" s="475"/>
      <c r="M24" s="477"/>
      <c r="N24" s="477"/>
      <c r="O24" s="477"/>
      <c r="P24" s="477"/>
      <c r="Q24" s="477"/>
      <c r="R24" s="477"/>
      <c r="S24" s="477"/>
      <c r="T24" s="477"/>
      <c r="U24" s="467"/>
    </row>
    <row r="25" spans="1:21" ht="29.65" customHeight="1" x14ac:dyDescent="0.35">
      <c r="A25" s="467"/>
      <c r="B25" s="472"/>
      <c r="C25" s="692" t="s">
        <v>396</v>
      </c>
      <c r="D25" s="692"/>
      <c r="E25" s="692"/>
      <c r="F25" s="692"/>
      <c r="G25" s="692"/>
      <c r="H25" s="692"/>
      <c r="I25" s="692"/>
      <c r="J25" s="692"/>
      <c r="K25" s="692"/>
      <c r="L25" s="475"/>
      <c r="M25" s="467"/>
      <c r="N25" s="691" t="s">
        <v>397</v>
      </c>
      <c r="O25" s="691"/>
      <c r="P25" s="691"/>
      <c r="Q25" s="691"/>
      <c r="R25" s="477"/>
      <c r="S25" s="477"/>
      <c r="T25" s="477"/>
      <c r="U25" s="477"/>
    </row>
    <row r="26" spans="1:21" x14ac:dyDescent="0.35">
      <c r="A26" s="467"/>
      <c r="B26" s="472"/>
      <c r="C26" s="524"/>
      <c r="D26" s="524"/>
      <c r="E26" s="524"/>
      <c r="F26" s="524"/>
      <c r="G26" s="524"/>
      <c r="H26" s="524"/>
      <c r="I26" s="524"/>
      <c r="J26" s="95" t="str">
        <f>"1000 merkkiä 
("&amp;TEXT(LEN(C27),"0")&amp;" käytetty)"</f>
        <v>1000 merkkiä 
(0 käytetty)</v>
      </c>
      <c r="K26" s="524"/>
      <c r="L26" s="475"/>
      <c r="M26" s="467"/>
      <c r="N26" s="691"/>
      <c r="O26" s="691"/>
      <c r="P26" s="691"/>
      <c r="Q26" s="691"/>
      <c r="R26" s="477"/>
      <c r="S26" s="477"/>
      <c r="T26" s="477"/>
      <c r="U26" s="477"/>
    </row>
    <row r="27" spans="1:21" ht="246" customHeight="1" x14ac:dyDescent="0.35">
      <c r="A27" s="467"/>
      <c r="B27" s="472"/>
      <c r="C27" s="633"/>
      <c r="D27" s="633"/>
      <c r="E27" s="633"/>
      <c r="F27" s="633"/>
      <c r="G27" s="633"/>
      <c r="H27" s="633"/>
      <c r="I27" s="633"/>
      <c r="J27" s="633"/>
      <c r="K27" s="633"/>
      <c r="L27" s="475"/>
      <c r="M27" s="467"/>
      <c r="N27" s="691"/>
      <c r="O27" s="691"/>
      <c r="P27" s="691"/>
      <c r="Q27" s="691"/>
      <c r="R27" s="477"/>
      <c r="S27" s="477"/>
      <c r="T27" s="467"/>
      <c r="U27" s="467"/>
    </row>
    <row r="28" spans="1:21" x14ac:dyDescent="0.35">
      <c r="A28" s="467"/>
      <c r="B28" s="472"/>
      <c r="C28" s="478"/>
      <c r="D28" s="474"/>
      <c r="E28" s="474"/>
      <c r="F28" s="474"/>
      <c r="G28" s="474"/>
      <c r="H28" s="474"/>
      <c r="I28" s="474"/>
      <c r="J28" s="474"/>
      <c r="K28" s="474"/>
      <c r="L28" s="475"/>
      <c r="M28" s="479"/>
      <c r="N28" s="479"/>
      <c r="O28" s="479"/>
      <c r="P28" s="479"/>
      <c r="Q28" s="479"/>
      <c r="R28" s="477"/>
      <c r="S28" s="477"/>
      <c r="T28" s="479"/>
      <c r="U28" s="467"/>
    </row>
    <row r="29" spans="1:21" x14ac:dyDescent="0.35">
      <c r="A29" s="467"/>
      <c r="B29" s="472"/>
      <c r="C29" s="473" t="s">
        <v>398</v>
      </c>
      <c r="D29" s="474"/>
      <c r="E29" s="474"/>
      <c r="F29" s="474"/>
      <c r="G29" s="474"/>
      <c r="H29" s="474"/>
      <c r="I29" s="474"/>
      <c r="J29" s="474"/>
      <c r="K29" s="474"/>
      <c r="L29" s="475"/>
      <c r="M29" s="467"/>
      <c r="N29" s="477"/>
      <c r="O29" s="477"/>
      <c r="P29" s="477"/>
      <c r="Q29" s="477"/>
      <c r="R29" s="467"/>
      <c r="S29" s="467"/>
      <c r="T29" s="467"/>
      <c r="U29" s="467"/>
    </row>
    <row r="30" spans="1:21" ht="15.75" customHeight="1" x14ac:dyDescent="0.35">
      <c r="A30" s="467"/>
      <c r="B30" s="472"/>
      <c r="C30" s="473"/>
      <c r="D30" s="474"/>
      <c r="E30" s="474"/>
      <c r="F30" s="474"/>
      <c r="G30" s="474"/>
      <c r="H30" s="474"/>
      <c r="I30" s="474"/>
      <c r="J30" s="474"/>
      <c r="K30" s="474"/>
      <c r="L30" s="475"/>
      <c r="M30" s="467"/>
      <c r="N30" s="477"/>
      <c r="O30" s="477"/>
      <c r="P30" s="477"/>
      <c r="Q30" s="477"/>
      <c r="R30" s="467"/>
      <c r="S30" s="467"/>
      <c r="T30" s="467"/>
      <c r="U30" s="467"/>
    </row>
    <row r="31" spans="1:21" ht="15.75" customHeight="1" x14ac:dyDescent="0.35">
      <c r="A31" s="467"/>
      <c r="B31" s="472"/>
      <c r="C31" s="688" t="s">
        <v>399</v>
      </c>
      <c r="D31" s="688"/>
      <c r="E31" s="688"/>
      <c r="F31" s="688"/>
      <c r="G31" s="688"/>
      <c r="H31" s="688"/>
      <c r="I31" s="688"/>
      <c r="J31" s="688"/>
      <c r="K31" s="688"/>
      <c r="L31" s="689"/>
      <c r="M31" s="467"/>
      <c r="N31" s="477"/>
      <c r="O31" s="477"/>
      <c r="P31" s="477"/>
      <c r="Q31" s="477"/>
      <c r="R31" s="467"/>
      <c r="S31" s="467"/>
      <c r="T31" s="467"/>
      <c r="U31" s="467"/>
    </row>
    <row r="32" spans="1:21" ht="31.5" customHeight="1" x14ac:dyDescent="0.35">
      <c r="A32" s="467"/>
      <c r="B32" s="472"/>
      <c r="C32" s="690" t="s">
        <v>400</v>
      </c>
      <c r="D32" s="690"/>
      <c r="E32" s="690"/>
      <c r="F32" s="690"/>
      <c r="G32" s="690"/>
      <c r="H32" s="690"/>
      <c r="I32" s="690"/>
      <c r="J32" s="690"/>
      <c r="K32" s="474"/>
      <c r="L32" s="480"/>
      <c r="M32" s="467"/>
      <c r="N32" s="477"/>
      <c r="O32" s="477"/>
      <c r="P32" s="477"/>
      <c r="Q32" s="477"/>
      <c r="R32" s="467"/>
      <c r="S32" s="467"/>
      <c r="T32" s="477"/>
      <c r="U32" s="467"/>
    </row>
    <row r="33" spans="1:21" x14ac:dyDescent="0.35">
      <c r="A33" s="467"/>
      <c r="B33" s="472"/>
      <c r="C33" s="523"/>
      <c r="D33" s="523"/>
      <c r="E33" s="523"/>
      <c r="F33" s="523"/>
      <c r="G33" s="523"/>
      <c r="H33" s="523"/>
      <c r="I33" s="523"/>
      <c r="J33" s="95" t="str">
        <f>"1000 merkkiä 
("&amp;TEXT(LEN(C34),"0")&amp;" käytetty)"</f>
        <v>1000 merkkiä 
(0 käytetty)</v>
      </c>
      <c r="K33" s="474"/>
      <c r="L33" s="480"/>
      <c r="M33" s="467"/>
      <c r="N33" s="477"/>
      <c r="O33" s="477"/>
      <c r="P33" s="477"/>
      <c r="Q33" s="477"/>
      <c r="R33" s="467"/>
      <c r="S33" s="467"/>
      <c r="T33" s="477"/>
      <c r="U33" s="467"/>
    </row>
    <row r="34" spans="1:21" ht="246" customHeight="1" x14ac:dyDescent="0.35">
      <c r="A34" s="467"/>
      <c r="B34" s="472"/>
      <c r="C34" s="633"/>
      <c r="D34" s="633"/>
      <c r="E34" s="633"/>
      <c r="F34" s="633"/>
      <c r="G34" s="633"/>
      <c r="H34" s="633"/>
      <c r="I34" s="633"/>
      <c r="J34" s="633"/>
      <c r="K34" s="633"/>
      <c r="L34" s="475"/>
      <c r="M34" s="477"/>
      <c r="N34" s="691" t="s">
        <v>401</v>
      </c>
      <c r="O34" s="691"/>
      <c r="P34" s="691"/>
      <c r="Q34" s="691"/>
      <c r="R34" s="467"/>
      <c r="S34" s="467"/>
      <c r="T34" s="477"/>
      <c r="U34" s="467"/>
    </row>
    <row r="35" spans="1:21" x14ac:dyDescent="0.35">
      <c r="A35" s="467"/>
      <c r="B35" s="472"/>
      <c r="C35" s="474"/>
      <c r="D35" s="474"/>
      <c r="E35" s="474"/>
      <c r="F35" s="474"/>
      <c r="G35" s="474"/>
      <c r="H35" s="474"/>
      <c r="I35" s="474"/>
      <c r="J35" s="474"/>
      <c r="K35" s="474"/>
      <c r="L35" s="475"/>
      <c r="M35" s="477"/>
      <c r="N35" s="691"/>
      <c r="O35" s="691"/>
      <c r="P35" s="691"/>
      <c r="Q35" s="691"/>
      <c r="R35" s="467"/>
      <c r="S35" s="467"/>
      <c r="T35" s="477"/>
      <c r="U35" s="467"/>
    </row>
    <row r="36" spans="1:21" x14ac:dyDescent="0.35">
      <c r="A36" s="467"/>
      <c r="B36" s="481"/>
      <c r="C36" s="482"/>
      <c r="D36" s="482"/>
      <c r="E36" s="482"/>
      <c r="F36" s="482"/>
      <c r="G36" s="482"/>
      <c r="H36" s="482"/>
      <c r="I36" s="482"/>
      <c r="J36" s="482"/>
      <c r="K36" s="482"/>
      <c r="L36" s="483"/>
      <c r="M36" s="477"/>
      <c r="N36" s="691"/>
      <c r="O36" s="691"/>
      <c r="P36" s="691"/>
      <c r="Q36" s="691"/>
      <c r="R36" s="467"/>
      <c r="S36" s="467"/>
      <c r="T36" s="477"/>
      <c r="U36" s="467"/>
    </row>
    <row r="37" spans="1:21" x14ac:dyDescent="0.35">
      <c r="A37" s="467"/>
      <c r="B37" s="467"/>
      <c r="C37" s="467"/>
      <c r="D37" s="467"/>
      <c r="E37" s="467"/>
      <c r="F37" s="467"/>
      <c r="G37" s="467"/>
      <c r="H37" s="467"/>
      <c r="I37" s="467"/>
      <c r="J37" s="467"/>
      <c r="K37" s="467"/>
      <c r="L37" s="467"/>
      <c r="M37" s="467"/>
      <c r="N37" s="691"/>
      <c r="O37" s="691"/>
      <c r="P37" s="691"/>
      <c r="Q37" s="691"/>
      <c r="R37" s="467"/>
      <c r="S37" s="467"/>
      <c r="T37" s="467"/>
      <c r="U37" s="467"/>
    </row>
    <row r="38" spans="1:21" x14ac:dyDescent="0.35">
      <c r="A38" s="467"/>
      <c r="B38" s="467"/>
      <c r="C38" s="467"/>
      <c r="D38" s="467"/>
      <c r="E38" s="467"/>
      <c r="F38" s="467"/>
      <c r="G38" s="467"/>
      <c r="H38" s="467"/>
      <c r="I38" s="467"/>
      <c r="J38" s="467"/>
      <c r="K38" s="467"/>
      <c r="L38" s="467"/>
      <c r="M38" s="477"/>
      <c r="N38" s="691"/>
      <c r="O38" s="691"/>
      <c r="P38" s="691"/>
      <c r="Q38" s="691"/>
      <c r="R38" s="467"/>
      <c r="S38" s="467"/>
      <c r="T38" s="477"/>
      <c r="U38" s="467"/>
    </row>
    <row r="39" spans="1:21" x14ac:dyDescent="0.35">
      <c r="A39" s="467"/>
      <c r="B39" s="467"/>
      <c r="C39" s="467"/>
      <c r="D39" s="467"/>
      <c r="E39" s="467"/>
      <c r="F39" s="467"/>
      <c r="G39" s="467"/>
      <c r="H39" s="467"/>
      <c r="I39" s="467"/>
      <c r="J39" s="467"/>
      <c r="K39" s="467"/>
      <c r="L39" s="467"/>
      <c r="M39" s="477"/>
      <c r="N39" s="691"/>
      <c r="O39" s="691"/>
      <c r="P39" s="691"/>
      <c r="Q39" s="691"/>
      <c r="R39" s="467"/>
      <c r="S39" s="467"/>
      <c r="T39" s="477"/>
      <c r="U39" s="467"/>
    </row>
    <row r="40" spans="1:21" x14ac:dyDescent="0.35">
      <c r="A40" s="467"/>
      <c r="B40" s="467"/>
      <c r="C40" s="467"/>
      <c r="D40" s="467"/>
      <c r="E40" s="467"/>
      <c r="F40" s="467"/>
      <c r="G40" s="467"/>
      <c r="H40" s="467"/>
      <c r="I40" s="467"/>
      <c r="J40" s="467"/>
      <c r="K40" s="467"/>
      <c r="L40" s="467"/>
      <c r="M40" s="467"/>
      <c r="N40" s="691"/>
      <c r="O40" s="691"/>
      <c r="P40" s="691"/>
      <c r="Q40" s="691"/>
      <c r="R40" s="467"/>
      <c r="S40" s="467"/>
      <c r="T40" s="467"/>
      <c r="U40" s="467"/>
    </row>
    <row r="41" spans="1:21" x14ac:dyDescent="0.35">
      <c r="A41" s="467"/>
      <c r="B41" s="467"/>
      <c r="C41" s="467"/>
      <c r="D41" s="467"/>
      <c r="E41" s="467"/>
      <c r="F41" s="467"/>
      <c r="G41" s="467"/>
      <c r="H41" s="467"/>
      <c r="I41" s="467"/>
      <c r="J41" s="467"/>
      <c r="K41" s="467"/>
      <c r="L41" s="467"/>
      <c r="M41" s="467"/>
      <c r="N41" s="467"/>
      <c r="O41" s="467"/>
      <c r="P41" s="467"/>
      <c r="Q41" s="467"/>
      <c r="R41" s="467"/>
      <c r="S41" s="467"/>
      <c r="T41" s="467"/>
      <c r="U41" s="467"/>
    </row>
    <row r="42" spans="1:21" x14ac:dyDescent="0.35">
      <c r="A42" s="467"/>
      <c r="M42" s="467"/>
      <c r="N42" s="467"/>
      <c r="O42" s="467"/>
      <c r="P42" s="467"/>
      <c r="Q42" s="467"/>
      <c r="R42" s="467"/>
      <c r="S42" s="467"/>
      <c r="T42" s="467"/>
      <c r="U42" s="467"/>
    </row>
    <row r="43" spans="1:21" x14ac:dyDescent="0.35">
      <c r="A43" s="467"/>
      <c r="M43" s="467"/>
      <c r="N43" s="467"/>
      <c r="O43" s="467"/>
      <c r="P43" s="467"/>
      <c r="Q43" s="467"/>
      <c r="R43" s="467"/>
      <c r="S43" s="467"/>
      <c r="T43" s="467"/>
      <c r="U43" s="467"/>
    </row>
    <row r="44" spans="1:21" x14ac:dyDescent="0.35">
      <c r="A44" s="467"/>
      <c r="M44" s="467"/>
      <c r="N44" s="467"/>
      <c r="O44" s="467"/>
      <c r="P44" s="467"/>
      <c r="Q44" s="467"/>
      <c r="R44" s="467"/>
      <c r="S44" s="467"/>
      <c r="T44" s="467"/>
      <c r="U44" s="467"/>
    </row>
    <row r="45" spans="1:21" x14ac:dyDescent="0.35">
      <c r="A45" s="467"/>
      <c r="M45" s="467"/>
      <c r="N45" s="467"/>
      <c r="O45" s="467"/>
      <c r="P45" s="467"/>
      <c r="Q45" s="467"/>
      <c r="R45" s="467"/>
      <c r="S45" s="467"/>
      <c r="T45" s="467"/>
      <c r="U45" s="467"/>
    </row>
    <row r="46" spans="1:21" x14ac:dyDescent="0.35">
      <c r="A46" s="467"/>
      <c r="M46" s="467"/>
      <c r="N46" s="467"/>
      <c r="O46" s="467"/>
      <c r="P46" s="467"/>
      <c r="Q46" s="467"/>
      <c r="R46" s="467"/>
      <c r="S46" s="467"/>
      <c r="T46" s="467"/>
      <c r="U46" s="467"/>
    </row>
  </sheetData>
  <sheetProtection sheet="1" selectLockedCells="1"/>
  <mergeCells count="16">
    <mergeCell ref="C31:L31"/>
    <mergeCell ref="C32:J32"/>
    <mergeCell ref="C34:K34"/>
    <mergeCell ref="N34:Q40"/>
    <mergeCell ref="N20:Q23"/>
    <mergeCell ref="C21:K21"/>
    <mergeCell ref="C23:K23"/>
    <mergeCell ref="C25:K25"/>
    <mergeCell ref="N25:Q27"/>
    <mergeCell ref="C27:K27"/>
    <mergeCell ref="N3:P3"/>
    <mergeCell ref="M7:U10"/>
    <mergeCell ref="D9:L9"/>
    <mergeCell ref="C11:L11"/>
    <mergeCell ref="M11:T14"/>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BC2E47E6-927E-499B-9B07-B5CC6DE0F1CE}">
      <formula1>1000</formula1>
    </dataValidation>
  </dataValidations>
  <hyperlinks>
    <hyperlink ref="N3:P3" location="'Aloita tästä'!A1" display="PALAA TÄSTÄ KANSISIVULLE" xr:uid="{E0139502-D6F7-4B3E-9396-E28E638A7088}"/>
  </hyperlinks>
  <pageMargins left="0.7" right="0.7" top="0.75" bottom="0.75" header="0.3" footer="0.3"/>
  <pageSetup paperSize="9" orientation="landscape" horizontalDpi="30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6472-1BF9-47AA-833E-76F5EAC539FB}">
  <dimension ref="A1:AA201"/>
  <sheetViews>
    <sheetView showGridLines="0" topLeftCell="B1" zoomScaleNormal="100" workbookViewId="0">
      <selection activeCell="O2" sqref="O2:Q2"/>
    </sheetView>
  </sheetViews>
  <sheetFormatPr defaultColWidth="9.23046875" defaultRowHeight="15.5" x14ac:dyDescent="0.35"/>
  <cols>
    <col min="1" max="2" width="3.765625" style="20" customWidth="1"/>
    <col min="3" max="10" width="9.23046875" style="20"/>
    <col min="11" max="11" width="2.765625" style="20" customWidth="1"/>
    <col min="12" max="12" width="3.07421875" style="20" customWidth="1"/>
    <col min="13" max="16384" width="9.23046875" style="20"/>
  </cols>
  <sheetData>
    <row r="1" spans="1:27" ht="16.149999999999999" customHeight="1" x14ac:dyDescent="0.35">
      <c r="A1" s="3" t="s">
        <v>402</v>
      </c>
      <c r="B1" s="3"/>
    </row>
    <row r="2" spans="1:27" ht="16.149999999999999" customHeight="1" x14ac:dyDescent="0.35">
      <c r="A2" s="3"/>
      <c r="B2" s="3"/>
      <c r="O2" s="545" t="s">
        <v>158</v>
      </c>
      <c r="P2" s="546"/>
      <c r="Q2" s="547"/>
    </row>
    <row r="3" spans="1:27" ht="34.5" customHeight="1" x14ac:dyDescent="0.35">
      <c r="B3" s="350"/>
      <c r="C3" s="693" t="s">
        <v>403</v>
      </c>
      <c r="D3" s="693"/>
      <c r="E3" s="693"/>
      <c r="F3" s="693"/>
      <c r="G3" s="693"/>
      <c r="H3" s="693"/>
      <c r="I3" s="693"/>
      <c r="J3" s="693"/>
      <c r="K3" s="694"/>
    </row>
    <row r="4" spans="1:27" ht="35.25" customHeight="1" x14ac:dyDescent="0.35">
      <c r="B4" s="128"/>
      <c r="C4" s="352"/>
      <c r="D4" s="50"/>
      <c r="E4" s="50"/>
      <c r="F4" s="50"/>
      <c r="G4" s="50"/>
      <c r="H4" s="50"/>
      <c r="I4" s="50"/>
      <c r="J4" s="50"/>
      <c r="K4" s="47"/>
      <c r="M4" s="575" t="s">
        <v>404</v>
      </c>
      <c r="N4" s="575"/>
      <c r="O4" s="575"/>
      <c r="P4" s="575"/>
      <c r="Q4" s="575"/>
      <c r="R4" s="575"/>
    </row>
    <row r="5" spans="1:27" ht="16.149999999999999" customHeight="1" x14ac:dyDescent="0.35">
      <c r="B5" s="128"/>
      <c r="C5" s="50"/>
      <c r="D5" s="50"/>
      <c r="E5" s="50"/>
      <c r="F5" s="50"/>
      <c r="G5" s="50"/>
      <c r="H5" s="50"/>
      <c r="I5" s="50"/>
      <c r="J5" s="50"/>
      <c r="K5" s="47"/>
    </row>
    <row r="6" spans="1:27" ht="16.149999999999999" customHeight="1" x14ac:dyDescent="0.35">
      <c r="B6" s="128"/>
      <c r="C6" s="50" t="s">
        <v>405</v>
      </c>
      <c r="D6" s="50"/>
      <c r="E6" s="50"/>
      <c r="F6" s="50"/>
      <c r="G6" s="138"/>
      <c r="H6" s="50"/>
      <c r="I6" s="50"/>
      <c r="J6" s="50"/>
      <c r="K6" s="47"/>
      <c r="M6" s="695" t="s">
        <v>406</v>
      </c>
      <c r="N6" s="695"/>
      <c r="O6" s="695"/>
      <c r="P6" s="695"/>
      <c r="Q6" s="695"/>
      <c r="R6" s="695"/>
      <c r="S6" s="139"/>
      <c r="T6" s="139"/>
      <c r="U6" s="139"/>
      <c r="V6" s="125"/>
      <c r="W6" s="125"/>
      <c r="X6" s="125"/>
      <c r="Y6" s="125"/>
      <c r="Z6" s="125"/>
      <c r="AA6" s="125"/>
    </row>
    <row r="7" spans="1:27" s="114" customFormat="1" ht="16.149999999999999" customHeight="1" x14ac:dyDescent="0.35">
      <c r="B7" s="351"/>
      <c r="C7" s="500" t="s">
        <v>65</v>
      </c>
      <c r="D7" s="500"/>
      <c r="E7" s="96"/>
      <c r="F7" s="500" t="s">
        <v>79</v>
      </c>
      <c r="G7" s="82"/>
      <c r="H7" s="82"/>
      <c r="I7" s="82"/>
      <c r="J7" s="82"/>
      <c r="K7" s="83"/>
      <c r="L7" s="20"/>
      <c r="M7" s="695"/>
      <c r="N7" s="695"/>
      <c r="O7" s="695"/>
      <c r="P7" s="695"/>
      <c r="Q7" s="695"/>
      <c r="R7" s="695"/>
    </row>
    <row r="8" spans="1:27" s="114" customFormat="1" ht="16.149999999999999" customHeight="1" x14ac:dyDescent="0.35">
      <c r="B8" s="351"/>
      <c r="C8" s="500"/>
      <c r="D8" s="500"/>
      <c r="E8" s="96"/>
      <c r="F8" s="500"/>
      <c r="G8" s="82"/>
      <c r="H8" s="82"/>
      <c r="I8" s="82"/>
      <c r="J8" s="82"/>
      <c r="K8" s="83"/>
      <c r="L8" s="20"/>
      <c r="M8" s="695"/>
      <c r="N8" s="695"/>
      <c r="O8" s="695"/>
      <c r="P8" s="695"/>
      <c r="Q8" s="695"/>
      <c r="R8" s="695"/>
    </row>
    <row r="9" spans="1:27" s="114" customFormat="1" ht="16.149999999999999" customHeight="1" x14ac:dyDescent="0.35">
      <c r="B9" s="351"/>
      <c r="C9" s="50" t="s">
        <v>407</v>
      </c>
      <c r="D9" s="50"/>
      <c r="E9" s="50"/>
      <c r="F9" s="50"/>
      <c r="G9" s="50"/>
      <c r="H9" s="82"/>
      <c r="I9" s="82"/>
      <c r="J9" s="82"/>
      <c r="K9" s="83"/>
      <c r="L9" s="20"/>
      <c r="M9" s="695"/>
      <c r="N9" s="695"/>
      <c r="O9" s="695"/>
      <c r="P9" s="695"/>
      <c r="Q9" s="695"/>
      <c r="R9" s="695"/>
    </row>
    <row r="10" spans="1:27" s="114" customFormat="1" ht="16.149999999999999" customHeight="1" x14ac:dyDescent="0.35">
      <c r="B10" s="351"/>
      <c r="C10" s="500" t="s">
        <v>65</v>
      </c>
      <c r="D10" s="500"/>
      <c r="E10" s="96"/>
      <c r="F10" s="500" t="s">
        <v>79</v>
      </c>
      <c r="G10" s="82"/>
      <c r="H10" s="82"/>
      <c r="I10" s="82"/>
      <c r="J10" s="82"/>
      <c r="K10" s="83"/>
      <c r="L10" s="20"/>
      <c r="M10" s="695"/>
      <c r="N10" s="695"/>
      <c r="O10" s="695"/>
      <c r="P10" s="695"/>
      <c r="Q10" s="695"/>
      <c r="R10" s="695"/>
    </row>
    <row r="11" spans="1:27" s="114" customFormat="1" ht="16.149999999999999" customHeight="1" x14ac:dyDescent="0.35">
      <c r="B11" s="351"/>
      <c r="C11" s="500"/>
      <c r="D11" s="500"/>
      <c r="E11" s="96"/>
      <c r="F11" s="500"/>
      <c r="G11" s="82"/>
      <c r="H11" s="82"/>
      <c r="I11" s="82"/>
      <c r="J11" s="82"/>
      <c r="K11" s="83"/>
      <c r="L11" s="20"/>
      <c r="M11" s="695"/>
      <c r="N11" s="695"/>
      <c r="O11" s="695"/>
      <c r="P11" s="695"/>
      <c r="Q11" s="695"/>
      <c r="R11" s="695"/>
    </row>
    <row r="12" spans="1:27" s="114" customFormat="1" ht="16.149999999999999" customHeight="1" x14ac:dyDescent="0.35">
      <c r="B12" s="351"/>
      <c r="C12" s="50" t="s">
        <v>408</v>
      </c>
      <c r="D12" s="50"/>
      <c r="E12" s="50"/>
      <c r="F12" s="50"/>
      <c r="G12" s="50"/>
      <c r="H12" s="82"/>
      <c r="I12" s="82"/>
      <c r="J12" s="82"/>
      <c r="K12" s="83"/>
      <c r="L12" s="20"/>
      <c r="M12" s="695"/>
      <c r="N12" s="695"/>
      <c r="O12" s="695"/>
      <c r="P12" s="695"/>
      <c r="Q12" s="695"/>
      <c r="R12" s="695"/>
    </row>
    <row r="13" spans="1:27" s="114" customFormat="1" ht="16.149999999999999" customHeight="1" x14ac:dyDescent="0.35">
      <c r="B13" s="351"/>
      <c r="C13" s="500" t="s">
        <v>65</v>
      </c>
      <c r="D13" s="500"/>
      <c r="E13" s="96"/>
      <c r="F13" s="500" t="s">
        <v>79</v>
      </c>
      <c r="G13" s="82"/>
      <c r="H13" s="82"/>
      <c r="I13" s="82"/>
      <c r="J13" s="82"/>
      <c r="K13" s="83"/>
      <c r="L13" s="20"/>
      <c r="M13" s="695"/>
      <c r="N13" s="695"/>
      <c r="O13" s="695"/>
      <c r="P13" s="695"/>
      <c r="Q13" s="695"/>
      <c r="R13" s="695"/>
    </row>
    <row r="14" spans="1:27" ht="16.149999999999999" customHeight="1" x14ac:dyDescent="0.35">
      <c r="B14" s="128"/>
      <c r="C14" s="50"/>
      <c r="D14" s="50"/>
      <c r="E14" s="50"/>
      <c r="F14" s="50"/>
      <c r="G14" s="50"/>
      <c r="H14" s="50"/>
      <c r="I14" s="50"/>
      <c r="J14" s="50"/>
      <c r="K14" s="47"/>
      <c r="M14" s="94"/>
    </row>
    <row r="15" spans="1:27" ht="16.149999999999999" customHeight="1" x14ac:dyDescent="0.35">
      <c r="B15" s="128"/>
      <c r="C15" s="50"/>
      <c r="D15" s="50"/>
      <c r="E15" s="50"/>
      <c r="F15" s="50"/>
      <c r="G15" s="50"/>
      <c r="H15" s="50"/>
      <c r="I15" s="50"/>
      <c r="J15" s="50"/>
      <c r="K15" s="47"/>
      <c r="M15" s="575" t="s">
        <v>409</v>
      </c>
      <c r="N15" s="575"/>
      <c r="O15" s="575"/>
      <c r="P15" s="575"/>
      <c r="Q15" s="575"/>
      <c r="R15" s="575"/>
    </row>
    <row r="16" spans="1:27" ht="16.149999999999999" customHeight="1" x14ac:dyDescent="0.35">
      <c r="B16" s="128"/>
      <c r="C16" s="50" t="s">
        <v>410</v>
      </c>
      <c r="D16" s="50"/>
      <c r="E16" s="570"/>
      <c r="F16" s="571"/>
      <c r="G16" s="571"/>
      <c r="H16" s="571"/>
      <c r="I16" s="571"/>
      <c r="J16" s="572"/>
      <c r="K16" s="47"/>
      <c r="M16" s="575"/>
      <c r="N16" s="575"/>
      <c r="O16" s="575"/>
      <c r="P16" s="575"/>
      <c r="Q16" s="575"/>
      <c r="R16" s="575"/>
    </row>
    <row r="17" spans="2:18" ht="16.149999999999999" customHeight="1" x14ac:dyDescent="0.35">
      <c r="B17" s="128"/>
      <c r="C17" s="50"/>
      <c r="D17" s="50"/>
      <c r="E17" s="50"/>
      <c r="F17" s="50"/>
      <c r="G17" s="50"/>
      <c r="H17" s="50"/>
      <c r="I17" s="50"/>
      <c r="J17" s="50"/>
      <c r="K17" s="47"/>
    </row>
    <row r="18" spans="2:18" ht="16.149999999999999" customHeight="1" x14ac:dyDescent="0.35">
      <c r="B18" s="128"/>
      <c r="C18" s="50" t="s">
        <v>411</v>
      </c>
      <c r="D18" s="50"/>
      <c r="E18" s="570"/>
      <c r="F18" s="571"/>
      <c r="G18" s="571"/>
      <c r="H18" s="571"/>
      <c r="I18" s="571"/>
      <c r="J18" s="572"/>
      <c r="K18" s="47"/>
      <c r="M18" s="555" t="s">
        <v>412</v>
      </c>
      <c r="N18" s="555"/>
      <c r="O18" s="555"/>
      <c r="P18" s="555"/>
      <c r="Q18" s="555"/>
      <c r="R18" s="555"/>
    </row>
    <row r="19" spans="2:18" ht="16.149999999999999" customHeight="1" x14ac:dyDescent="0.35">
      <c r="B19" s="128"/>
      <c r="C19" s="50"/>
      <c r="D19" s="50"/>
      <c r="E19" s="50"/>
      <c r="F19" s="50"/>
      <c r="G19" s="50"/>
      <c r="H19" s="50"/>
      <c r="I19" s="50"/>
      <c r="J19" s="50"/>
      <c r="K19" s="47"/>
      <c r="M19" s="555"/>
      <c r="N19" s="555"/>
      <c r="O19" s="555"/>
      <c r="P19" s="555"/>
      <c r="Q19" s="555"/>
      <c r="R19" s="555"/>
    </row>
    <row r="20" spans="2:18" ht="16.149999999999999" customHeight="1" x14ac:dyDescent="0.35">
      <c r="B20" s="128"/>
      <c r="C20" s="50" t="s">
        <v>413</v>
      </c>
      <c r="D20" s="50"/>
      <c r="E20" s="50"/>
      <c r="F20" s="50"/>
      <c r="G20" s="50"/>
      <c r="H20" s="50"/>
      <c r="I20" s="50"/>
      <c r="J20" s="50"/>
      <c r="K20" s="47"/>
    </row>
    <row r="21" spans="2:18" ht="16.149999999999999" customHeight="1" x14ac:dyDescent="0.35">
      <c r="B21" s="128"/>
      <c r="C21" s="699"/>
      <c r="D21" s="700"/>
      <c r="E21" s="700"/>
      <c r="F21" s="701"/>
      <c r="G21" s="50"/>
      <c r="H21" s="50"/>
      <c r="I21" s="50"/>
      <c r="J21" s="50"/>
      <c r="K21" s="47"/>
      <c r="M21" s="555" t="s">
        <v>414</v>
      </c>
      <c r="N21" s="555"/>
      <c r="O21" s="555"/>
      <c r="P21" s="555"/>
      <c r="Q21" s="555"/>
      <c r="R21" s="555"/>
    </row>
    <row r="22" spans="2:18" ht="16.149999999999999" customHeight="1" x14ac:dyDescent="0.35">
      <c r="B22" s="128"/>
      <c r="C22" s="50"/>
      <c r="D22" s="50"/>
      <c r="E22" s="50"/>
      <c r="F22" s="50"/>
      <c r="G22" s="50"/>
      <c r="H22" s="50"/>
      <c r="I22" s="50"/>
      <c r="J22" s="50"/>
      <c r="K22" s="47"/>
    </row>
    <row r="23" spans="2:18" ht="16.149999999999999" customHeight="1" x14ac:dyDescent="0.35">
      <c r="B23" s="128"/>
      <c r="C23" s="50"/>
      <c r="D23" s="50"/>
      <c r="E23" s="50"/>
      <c r="F23" s="50"/>
      <c r="G23" s="50"/>
      <c r="H23" s="50"/>
      <c r="I23" s="50"/>
      <c r="J23" s="50"/>
      <c r="K23" s="47"/>
    </row>
    <row r="24" spans="2:18" ht="24.75" customHeight="1" x14ac:dyDescent="0.35">
      <c r="B24" s="128"/>
      <c r="C24" s="50" t="s">
        <v>415</v>
      </c>
      <c r="D24" s="50"/>
      <c r="E24" s="50"/>
      <c r="F24" s="50"/>
      <c r="G24" s="50"/>
      <c r="H24" s="50"/>
      <c r="I24" s="50" t="str">
        <f>"500 merkkiä 
("&amp;TEXT(LEN(C25),"0")&amp;" käytetty)"</f>
        <v>500 merkkiä 
(0 käytetty)</v>
      </c>
      <c r="J24" s="50"/>
      <c r="K24" s="47"/>
    </row>
    <row r="25" spans="2:18" ht="95.25" customHeight="1" x14ac:dyDescent="0.35">
      <c r="B25" s="128"/>
      <c r="C25" s="696"/>
      <c r="D25" s="697"/>
      <c r="E25" s="697"/>
      <c r="F25" s="697"/>
      <c r="G25" s="697"/>
      <c r="H25" s="697"/>
      <c r="I25" s="697"/>
      <c r="J25" s="698"/>
      <c r="K25" s="28"/>
      <c r="M25" s="555" t="s">
        <v>416</v>
      </c>
      <c r="N25" s="555"/>
      <c r="O25" s="555"/>
      <c r="P25" s="555"/>
      <c r="Q25" s="555"/>
      <c r="R25" s="555"/>
    </row>
    <row r="26" spans="2:18" ht="16.149999999999999" customHeight="1" x14ac:dyDescent="0.35">
      <c r="B26" s="128"/>
      <c r="C26" s="50"/>
      <c r="D26" s="50"/>
      <c r="E26" s="50"/>
      <c r="F26" s="50"/>
      <c r="G26" s="50"/>
      <c r="H26" s="50"/>
      <c r="I26" s="50"/>
      <c r="J26" s="50"/>
      <c r="K26" s="47"/>
    </row>
    <row r="27" spans="2:18" ht="16.149999999999999" customHeight="1" x14ac:dyDescent="0.35">
      <c r="B27" s="128"/>
      <c r="C27" s="50" t="s">
        <v>417</v>
      </c>
      <c r="D27" s="50"/>
      <c r="E27" s="50"/>
      <c r="F27" s="50"/>
      <c r="G27" s="50"/>
      <c r="H27" s="50"/>
      <c r="I27" s="50" t="str">
        <f>"500 merkkiä 
("&amp;TEXT(LEN(C28),"0")&amp;" käytetty)"</f>
        <v>500 merkkiä 
(0 käytetty)</v>
      </c>
      <c r="J27" s="50"/>
      <c r="K27" s="47"/>
    </row>
    <row r="28" spans="2:18" ht="95.25" customHeight="1" x14ac:dyDescent="0.35">
      <c r="B28" s="128"/>
      <c r="C28" s="696"/>
      <c r="D28" s="697"/>
      <c r="E28" s="697"/>
      <c r="F28" s="697"/>
      <c r="G28" s="697"/>
      <c r="H28" s="697"/>
      <c r="I28" s="697"/>
      <c r="J28" s="698"/>
      <c r="K28" s="28"/>
      <c r="M28" s="555" t="s">
        <v>418</v>
      </c>
      <c r="N28" s="555"/>
      <c r="O28" s="555"/>
      <c r="P28" s="555"/>
      <c r="Q28" s="555"/>
      <c r="R28" s="555"/>
    </row>
    <row r="29" spans="2:18" ht="16.149999999999999" customHeight="1" x14ac:dyDescent="0.35">
      <c r="B29" s="128"/>
      <c r="C29" s="50"/>
      <c r="D29" s="50"/>
      <c r="E29" s="50"/>
      <c r="F29" s="50"/>
      <c r="G29" s="50"/>
      <c r="H29" s="50"/>
      <c r="I29" s="50"/>
      <c r="J29" s="50"/>
      <c r="K29" s="47"/>
    </row>
    <row r="30" spans="2:18" ht="16.149999999999999" customHeight="1" x14ac:dyDescent="0.35">
      <c r="B30" s="128"/>
      <c r="C30" s="505"/>
      <c r="D30" s="505"/>
      <c r="E30" s="141"/>
      <c r="F30" s="505"/>
      <c r="G30" s="27"/>
      <c r="H30" s="27"/>
      <c r="I30" s="27"/>
      <c r="J30" s="27"/>
      <c r="K30" s="28"/>
    </row>
    <row r="31" spans="2:18" ht="16.149999999999999" customHeight="1" x14ac:dyDescent="0.35">
      <c r="B31" s="128"/>
      <c r="C31" s="130" t="s">
        <v>419</v>
      </c>
      <c r="D31" s="130"/>
      <c r="E31" s="130"/>
      <c r="F31" s="130"/>
      <c r="G31" s="130"/>
      <c r="H31" s="130"/>
      <c r="I31" s="130"/>
      <c r="J31" s="130"/>
      <c r="K31" s="132"/>
      <c r="L31" s="139"/>
      <c r="M31" s="139"/>
      <c r="N31" s="139"/>
      <c r="O31" s="139"/>
      <c r="P31" s="139"/>
      <c r="Q31" s="139"/>
      <c r="R31" s="139"/>
    </row>
    <row r="32" spans="2:18" ht="16.149999999999999" customHeight="1" x14ac:dyDescent="0.35">
      <c r="B32" s="128"/>
      <c r="C32" s="130" t="s">
        <v>420</v>
      </c>
      <c r="D32" s="130"/>
      <c r="E32" s="130"/>
      <c r="F32" s="130"/>
      <c r="G32" s="130"/>
      <c r="H32" s="130"/>
      <c r="I32" s="130"/>
      <c r="J32" s="130"/>
      <c r="K32" s="132"/>
      <c r="L32" s="139"/>
      <c r="M32" s="573" t="s">
        <v>421</v>
      </c>
      <c r="N32" s="573"/>
      <c r="O32" s="573"/>
      <c r="P32" s="573"/>
      <c r="Q32" s="573"/>
      <c r="R32" s="573"/>
    </row>
    <row r="33" spans="2:27" ht="16.149999999999999" customHeight="1" x14ac:dyDescent="0.35">
      <c r="B33" s="128"/>
      <c r="C33" s="130" t="s">
        <v>422</v>
      </c>
      <c r="D33" s="130"/>
      <c r="E33" s="130"/>
      <c r="F33" s="130"/>
      <c r="G33" s="130"/>
      <c r="H33" s="130"/>
      <c r="I33" s="130"/>
      <c r="J33" s="130"/>
      <c r="K33" s="132"/>
      <c r="L33" s="139"/>
      <c r="M33" s="573"/>
      <c r="N33" s="573"/>
      <c r="O33" s="573"/>
      <c r="P33" s="573"/>
      <c r="Q33" s="573"/>
      <c r="R33" s="573"/>
    </row>
    <row r="34" spans="2:27" ht="16.149999999999999" customHeight="1" x14ac:dyDescent="0.35">
      <c r="B34" s="128"/>
      <c r="C34" s="130" t="s">
        <v>423</v>
      </c>
      <c r="D34" s="130"/>
      <c r="E34" s="130"/>
      <c r="F34" s="130"/>
      <c r="G34" s="130"/>
      <c r="H34" s="130"/>
      <c r="I34" s="130"/>
      <c r="J34" s="130"/>
      <c r="K34" s="132"/>
      <c r="L34" s="139"/>
      <c r="M34" s="573"/>
      <c r="N34" s="573"/>
      <c r="O34" s="573"/>
      <c r="P34" s="573"/>
      <c r="Q34" s="573"/>
      <c r="R34" s="573"/>
    </row>
    <row r="35" spans="2:27" ht="16.149999999999999" customHeight="1" x14ac:dyDescent="0.35">
      <c r="B35" s="128"/>
      <c r="C35" s="130" t="s">
        <v>424</v>
      </c>
      <c r="D35" s="130"/>
      <c r="E35" s="130"/>
      <c r="F35" s="130"/>
      <c r="G35" s="130"/>
      <c r="H35" s="130"/>
      <c r="I35" s="130"/>
      <c r="J35" s="130"/>
      <c r="K35" s="132"/>
      <c r="L35" s="139"/>
      <c r="M35" s="573"/>
      <c r="N35" s="573"/>
      <c r="O35" s="573"/>
      <c r="P35" s="573"/>
      <c r="Q35" s="573"/>
      <c r="R35" s="573"/>
    </row>
    <row r="36" spans="2:27" ht="16.149999999999999" customHeight="1" x14ac:dyDescent="0.35">
      <c r="B36" s="128"/>
      <c r="C36" s="130" t="s">
        <v>425</v>
      </c>
      <c r="D36" s="130"/>
      <c r="E36" s="130"/>
      <c r="F36" s="130"/>
      <c r="G36" s="130"/>
      <c r="H36" s="130"/>
      <c r="I36" s="130"/>
      <c r="J36" s="130"/>
      <c r="K36" s="132"/>
      <c r="L36" s="139"/>
      <c r="M36" s="139"/>
      <c r="N36" s="139"/>
      <c r="O36" s="139"/>
      <c r="P36" s="139"/>
      <c r="Q36" s="139"/>
      <c r="R36" s="139"/>
    </row>
    <row r="37" spans="2:27" ht="16.149999999999999" customHeight="1" x14ac:dyDescent="0.35">
      <c r="B37" s="128"/>
      <c r="C37" s="130" t="s">
        <v>426</v>
      </c>
      <c r="D37" s="130"/>
      <c r="E37" s="130"/>
      <c r="F37" s="130"/>
      <c r="G37" s="130"/>
      <c r="H37" s="130"/>
      <c r="I37" s="130"/>
      <c r="J37" s="130"/>
      <c r="K37" s="132"/>
      <c r="L37" s="139"/>
      <c r="M37" s="139"/>
      <c r="N37" s="139"/>
      <c r="O37" s="139"/>
      <c r="P37" s="139"/>
      <c r="Q37" s="139"/>
      <c r="R37" s="139"/>
    </row>
    <row r="38" spans="2:27" ht="16.149999999999999" customHeight="1" x14ac:dyDescent="0.35">
      <c r="B38" s="128"/>
      <c r="C38" s="130" t="s">
        <v>427</v>
      </c>
      <c r="D38" s="130"/>
      <c r="E38" s="130"/>
      <c r="F38" s="130"/>
      <c r="G38" s="130"/>
      <c r="H38" s="130" t="s">
        <v>428</v>
      </c>
      <c r="I38" s="702"/>
      <c r="J38" s="702"/>
      <c r="K38" s="132"/>
      <c r="L38" s="139"/>
      <c r="M38" s="139"/>
      <c r="N38" s="139"/>
      <c r="O38" s="139"/>
      <c r="P38" s="139"/>
      <c r="Q38" s="139"/>
      <c r="R38" s="139"/>
    </row>
    <row r="39" spans="2:27" ht="16.149999999999999" customHeight="1" x14ac:dyDescent="0.35">
      <c r="B39" s="128"/>
      <c r="C39" s="130" t="s">
        <v>427</v>
      </c>
      <c r="D39" s="130"/>
      <c r="E39" s="130"/>
      <c r="F39" s="130"/>
      <c r="G39" s="130"/>
      <c r="H39" s="130" t="s">
        <v>428</v>
      </c>
      <c r="I39" s="702"/>
      <c r="J39" s="702"/>
      <c r="K39" s="132"/>
      <c r="L39" s="139"/>
      <c r="M39" s="139"/>
      <c r="N39" s="139"/>
      <c r="O39" s="139"/>
      <c r="P39" s="139"/>
      <c r="Q39" s="139"/>
      <c r="R39" s="139"/>
    </row>
    <row r="40" spans="2:27" ht="16.149999999999999" customHeight="1" x14ac:dyDescent="0.35">
      <c r="B40" s="128"/>
      <c r="C40" s="130" t="s">
        <v>427</v>
      </c>
      <c r="D40" s="130"/>
      <c r="E40" s="130"/>
      <c r="F40" s="130"/>
      <c r="G40" s="130"/>
      <c r="H40" s="130" t="s">
        <v>428</v>
      </c>
      <c r="I40" s="702"/>
      <c r="J40" s="702"/>
      <c r="K40" s="132"/>
      <c r="L40" s="139"/>
      <c r="M40" s="139"/>
      <c r="N40" s="139"/>
      <c r="O40" s="139"/>
      <c r="P40" s="139"/>
      <c r="Q40" s="139"/>
      <c r="R40" s="139"/>
    </row>
    <row r="41" spans="2:27" ht="16.149999999999999" customHeight="1" x14ac:dyDescent="0.35">
      <c r="B41" s="210"/>
      <c r="C41" s="211"/>
      <c r="D41" s="211"/>
      <c r="E41" s="211"/>
      <c r="F41" s="211"/>
      <c r="G41" s="211"/>
      <c r="H41" s="211"/>
      <c r="I41" s="211"/>
      <c r="J41" s="211"/>
      <c r="K41" s="212"/>
      <c r="L41" s="139"/>
      <c r="M41" s="139"/>
      <c r="N41" s="139"/>
      <c r="O41" s="139"/>
      <c r="P41" s="139"/>
      <c r="Q41" s="139"/>
      <c r="R41" s="139"/>
    </row>
    <row r="42" spans="2:27" ht="16.149999999999999" customHeight="1" x14ac:dyDescent="0.35"/>
    <row r="43" spans="2:27" ht="34.5" customHeight="1" x14ac:dyDescent="0.35">
      <c r="B43" s="350"/>
      <c r="C43" s="693" t="s">
        <v>429</v>
      </c>
      <c r="D43" s="693"/>
      <c r="E43" s="693"/>
      <c r="F43" s="693"/>
      <c r="G43" s="693"/>
      <c r="H43" s="693"/>
      <c r="I43" s="693"/>
      <c r="J43" s="693"/>
      <c r="K43" s="694"/>
      <c r="O43" s="703" t="s">
        <v>158</v>
      </c>
      <c r="P43" s="704"/>
      <c r="Q43" s="705"/>
    </row>
    <row r="44" spans="2:27" ht="54" customHeight="1" x14ac:dyDescent="0.35">
      <c r="B44" s="128"/>
      <c r="C44" s="352"/>
      <c r="D44" s="50"/>
      <c r="E44" s="50"/>
      <c r="F44" s="50"/>
      <c r="G44" s="50"/>
      <c r="H44" s="50"/>
      <c r="I44" s="50"/>
      <c r="J44" s="50"/>
      <c r="K44" s="47"/>
    </row>
    <row r="45" spans="2:27" ht="16.149999999999999" customHeight="1" x14ac:dyDescent="0.35">
      <c r="B45" s="128"/>
      <c r="C45" s="50"/>
      <c r="D45" s="50"/>
      <c r="E45" s="50"/>
      <c r="F45" s="50"/>
      <c r="G45" s="50"/>
      <c r="H45" s="50"/>
      <c r="I45" s="50"/>
      <c r="J45" s="50"/>
      <c r="K45" s="47"/>
    </row>
    <row r="46" spans="2:27" ht="16.149999999999999" customHeight="1" x14ac:dyDescent="0.35">
      <c r="B46" s="128"/>
      <c r="C46" s="50" t="s">
        <v>430</v>
      </c>
      <c r="D46" s="50"/>
      <c r="E46" s="50"/>
      <c r="F46" s="50"/>
      <c r="G46" s="138"/>
      <c r="H46" s="50"/>
      <c r="I46" s="50"/>
      <c r="J46" s="50"/>
      <c r="K46" s="47"/>
      <c r="M46" s="695" t="s">
        <v>431</v>
      </c>
      <c r="N46" s="695"/>
      <c r="O46" s="695"/>
      <c r="P46" s="695"/>
      <c r="Q46" s="695"/>
      <c r="R46" s="695"/>
      <c r="S46" s="139"/>
      <c r="T46" s="139"/>
      <c r="U46" s="139"/>
      <c r="V46" s="125"/>
      <c r="W46" s="125"/>
      <c r="X46" s="125"/>
      <c r="Y46" s="125"/>
      <c r="Z46" s="125"/>
      <c r="AA46" s="125"/>
    </row>
    <row r="47" spans="2:27" s="114" customFormat="1" ht="16.149999999999999" customHeight="1" x14ac:dyDescent="0.35">
      <c r="B47" s="351"/>
      <c r="C47" s="500" t="s">
        <v>65</v>
      </c>
      <c r="D47" s="500"/>
      <c r="E47" s="96"/>
      <c r="F47" s="500" t="s">
        <v>79</v>
      </c>
      <c r="G47" s="82"/>
      <c r="H47" s="82"/>
      <c r="I47" s="82"/>
      <c r="J47" s="82"/>
      <c r="K47" s="83"/>
      <c r="L47" s="20"/>
      <c r="M47" s="695"/>
      <c r="N47" s="695"/>
      <c r="O47" s="695"/>
      <c r="P47" s="695"/>
      <c r="Q47" s="695"/>
      <c r="R47" s="695"/>
    </row>
    <row r="48" spans="2:27" s="114" customFormat="1" ht="16.149999999999999" customHeight="1" x14ac:dyDescent="0.35">
      <c r="B48" s="351"/>
      <c r="C48" s="500"/>
      <c r="D48" s="500"/>
      <c r="E48" s="96"/>
      <c r="F48" s="500"/>
      <c r="G48" s="82"/>
      <c r="H48" s="82"/>
      <c r="I48" s="82"/>
      <c r="J48" s="82"/>
      <c r="K48" s="83"/>
      <c r="L48" s="20"/>
      <c r="M48" s="695"/>
      <c r="N48" s="695"/>
      <c r="O48" s="695"/>
      <c r="P48" s="695"/>
      <c r="Q48" s="695"/>
      <c r="R48" s="695"/>
    </row>
    <row r="49" spans="2:18" s="114" customFormat="1" ht="16.149999999999999" customHeight="1" x14ac:dyDescent="0.35">
      <c r="B49" s="351"/>
      <c r="C49" s="50" t="s">
        <v>407</v>
      </c>
      <c r="D49" s="50"/>
      <c r="E49" s="50"/>
      <c r="F49" s="50"/>
      <c r="G49" s="50"/>
      <c r="H49" s="82"/>
      <c r="I49" s="82"/>
      <c r="J49" s="82"/>
      <c r="K49" s="83"/>
      <c r="L49" s="20"/>
      <c r="M49" s="695"/>
      <c r="N49" s="695"/>
      <c r="O49" s="695"/>
      <c r="P49" s="695"/>
      <c r="Q49" s="695"/>
      <c r="R49" s="695"/>
    </row>
    <row r="50" spans="2:18" s="114" customFormat="1" ht="16.149999999999999" customHeight="1" x14ac:dyDescent="0.35">
      <c r="B50" s="351"/>
      <c r="C50" s="500" t="s">
        <v>65</v>
      </c>
      <c r="D50" s="500"/>
      <c r="E50" s="96"/>
      <c r="F50" s="500" t="s">
        <v>79</v>
      </c>
      <c r="G50" s="82"/>
      <c r="H50" s="82"/>
      <c r="I50" s="82"/>
      <c r="J50" s="82"/>
      <c r="K50" s="83"/>
      <c r="L50" s="20"/>
      <c r="M50" s="695"/>
      <c r="N50" s="695"/>
      <c r="O50" s="695"/>
      <c r="P50" s="695"/>
      <c r="Q50" s="695"/>
      <c r="R50" s="695"/>
    </row>
    <row r="51" spans="2:18" s="114" customFormat="1" ht="16.149999999999999" customHeight="1" x14ac:dyDescent="0.35">
      <c r="B51" s="351"/>
      <c r="C51" s="500"/>
      <c r="D51" s="500"/>
      <c r="E51" s="96"/>
      <c r="F51" s="500"/>
      <c r="G51" s="82"/>
      <c r="H51" s="82"/>
      <c r="I51" s="82"/>
      <c r="J51" s="82"/>
      <c r="K51" s="83"/>
      <c r="L51" s="20"/>
      <c r="M51" s="695"/>
      <c r="N51" s="695"/>
      <c r="O51" s="695"/>
      <c r="P51" s="695"/>
      <c r="Q51" s="695"/>
      <c r="R51" s="695"/>
    </row>
    <row r="52" spans="2:18" s="114" customFormat="1" ht="16.149999999999999" customHeight="1" x14ac:dyDescent="0.35">
      <c r="B52" s="351"/>
      <c r="C52" s="50" t="s">
        <v>408</v>
      </c>
      <c r="D52" s="50"/>
      <c r="E52" s="50"/>
      <c r="F52" s="50"/>
      <c r="G52" s="50"/>
      <c r="H52" s="82"/>
      <c r="I52" s="82"/>
      <c r="J52" s="82"/>
      <c r="K52" s="83"/>
      <c r="L52" s="20"/>
      <c r="M52" s="695"/>
      <c r="N52" s="695"/>
      <c r="O52" s="695"/>
      <c r="P52" s="695"/>
      <c r="Q52" s="695"/>
      <c r="R52" s="695"/>
    </row>
    <row r="53" spans="2:18" s="114" customFormat="1" ht="16.149999999999999" customHeight="1" x14ac:dyDescent="0.35">
      <c r="B53" s="351"/>
      <c r="C53" s="500" t="s">
        <v>65</v>
      </c>
      <c r="D53" s="500"/>
      <c r="E53" s="96"/>
      <c r="F53" s="500" t="s">
        <v>79</v>
      </c>
      <c r="G53" s="82"/>
      <c r="H53" s="82"/>
      <c r="I53" s="82"/>
      <c r="J53" s="82"/>
      <c r="K53" s="83"/>
      <c r="L53" s="20"/>
      <c r="M53" s="695"/>
      <c r="N53" s="695"/>
      <c r="O53" s="695"/>
      <c r="P53" s="695"/>
      <c r="Q53" s="695"/>
      <c r="R53" s="695"/>
    </row>
    <row r="54" spans="2:18" ht="16.149999999999999" customHeight="1" x14ac:dyDescent="0.35">
      <c r="B54" s="128"/>
      <c r="C54" s="50"/>
      <c r="D54" s="50"/>
      <c r="E54" s="50"/>
      <c r="F54" s="50"/>
      <c r="G54" s="50"/>
      <c r="H54" s="50"/>
      <c r="I54" s="50"/>
      <c r="J54" s="50"/>
      <c r="K54" s="47"/>
      <c r="M54" s="94"/>
    </row>
    <row r="55" spans="2:18" ht="16.149999999999999" customHeight="1" x14ac:dyDescent="0.35">
      <c r="B55" s="128"/>
      <c r="C55" s="50"/>
      <c r="D55" s="50"/>
      <c r="E55" s="50"/>
      <c r="F55" s="50"/>
      <c r="G55" s="50"/>
      <c r="H55" s="50"/>
      <c r="I55" s="50"/>
      <c r="J55" s="50"/>
      <c r="K55" s="47"/>
      <c r="M55" s="575" t="s">
        <v>409</v>
      </c>
      <c r="N55" s="575"/>
      <c r="O55" s="575"/>
      <c r="P55" s="575"/>
      <c r="Q55" s="575"/>
      <c r="R55" s="575"/>
    </row>
    <row r="56" spans="2:18" ht="16.149999999999999" customHeight="1" x14ac:dyDescent="0.35">
      <c r="B56" s="128"/>
      <c r="C56" s="50" t="s">
        <v>410</v>
      </c>
      <c r="D56" s="50"/>
      <c r="E56" s="570"/>
      <c r="F56" s="571"/>
      <c r="G56" s="571"/>
      <c r="H56" s="571"/>
      <c r="I56" s="571"/>
      <c r="J56" s="572"/>
      <c r="K56" s="47"/>
      <c r="M56" s="575"/>
      <c r="N56" s="575"/>
      <c r="O56" s="575"/>
      <c r="P56" s="575"/>
      <c r="Q56" s="575"/>
      <c r="R56" s="575"/>
    </row>
    <row r="57" spans="2:18" ht="16.149999999999999" customHeight="1" x14ac:dyDescent="0.35">
      <c r="B57" s="128"/>
      <c r="C57" s="50"/>
      <c r="D57" s="50"/>
      <c r="E57" s="50"/>
      <c r="F57" s="50"/>
      <c r="G57" s="50"/>
      <c r="H57" s="50"/>
      <c r="I57" s="50"/>
      <c r="J57" s="50"/>
      <c r="K57" s="47"/>
    </row>
    <row r="58" spans="2:18" ht="16.149999999999999" customHeight="1" x14ac:dyDescent="0.35">
      <c r="B58" s="128"/>
      <c r="C58" s="50" t="s">
        <v>411</v>
      </c>
      <c r="D58" s="50"/>
      <c r="E58" s="570"/>
      <c r="F58" s="571"/>
      <c r="G58" s="571"/>
      <c r="H58" s="571"/>
      <c r="I58" s="571"/>
      <c r="J58" s="572"/>
      <c r="K58" s="47"/>
      <c r="M58" s="575" t="s">
        <v>412</v>
      </c>
      <c r="N58" s="575"/>
      <c r="O58" s="575"/>
      <c r="P58" s="575"/>
      <c r="Q58" s="575"/>
      <c r="R58" s="575"/>
    </row>
    <row r="59" spans="2:18" ht="16.149999999999999" customHeight="1" x14ac:dyDescent="0.35">
      <c r="B59" s="128"/>
      <c r="C59" s="50"/>
      <c r="D59" s="50"/>
      <c r="E59" s="50"/>
      <c r="F59" s="50"/>
      <c r="G59" s="50"/>
      <c r="H59" s="50"/>
      <c r="I59" s="50"/>
      <c r="J59" s="50"/>
      <c r="K59" s="47"/>
      <c r="M59" s="575"/>
      <c r="N59" s="575"/>
      <c r="O59" s="575"/>
      <c r="P59" s="575"/>
      <c r="Q59" s="575"/>
      <c r="R59" s="575"/>
    </row>
    <row r="60" spans="2:18" ht="16.149999999999999" customHeight="1" x14ac:dyDescent="0.35">
      <c r="B60" s="128"/>
      <c r="C60" s="50" t="s">
        <v>413</v>
      </c>
      <c r="D60" s="50"/>
      <c r="E60" s="50"/>
      <c r="F60" s="50"/>
      <c r="G60" s="50"/>
      <c r="H60" s="50"/>
      <c r="I60" s="50"/>
      <c r="J60" s="50"/>
      <c r="K60" s="47"/>
    </row>
    <row r="61" spans="2:18" ht="16.149999999999999" customHeight="1" x14ac:dyDescent="0.35">
      <c r="B61" s="128"/>
      <c r="C61" s="699"/>
      <c r="D61" s="700"/>
      <c r="E61" s="700"/>
      <c r="F61" s="701"/>
      <c r="G61" s="50"/>
      <c r="H61" s="50"/>
      <c r="I61" s="50"/>
      <c r="J61" s="50"/>
      <c r="K61" s="47"/>
      <c r="M61" s="39" t="s">
        <v>414</v>
      </c>
      <c r="N61" s="30"/>
      <c r="O61" s="30"/>
      <c r="P61" s="30"/>
      <c r="Q61" s="30"/>
      <c r="R61" s="30"/>
    </row>
    <row r="62" spans="2:18" ht="16.149999999999999" customHeight="1" x14ac:dyDescent="0.35">
      <c r="B62" s="128"/>
      <c r="C62" s="50"/>
      <c r="D62" s="50"/>
      <c r="E62" s="50"/>
      <c r="F62" s="50"/>
      <c r="G62" s="50"/>
      <c r="H62" s="50"/>
      <c r="I62" s="50"/>
      <c r="J62" s="50"/>
      <c r="K62" s="47"/>
    </row>
    <row r="63" spans="2:18" ht="16.149999999999999" customHeight="1" x14ac:dyDescent="0.35">
      <c r="B63" s="128"/>
      <c r="C63" s="50"/>
      <c r="D63" s="50"/>
      <c r="E63" s="50"/>
      <c r="F63" s="50"/>
      <c r="G63" s="50"/>
      <c r="H63" s="50"/>
      <c r="I63" s="50"/>
      <c r="J63" s="50"/>
      <c r="K63" s="47"/>
    </row>
    <row r="64" spans="2:18" ht="24.75" customHeight="1" x14ac:dyDescent="0.35">
      <c r="B64" s="128"/>
      <c r="C64" s="50" t="s">
        <v>415</v>
      </c>
      <c r="D64" s="50"/>
      <c r="E64" s="50"/>
      <c r="F64" s="50"/>
      <c r="G64" s="50"/>
      <c r="H64" s="50"/>
      <c r="I64" s="50" t="str">
        <f>"500 merkkiä 
("&amp;TEXT(LEN(C65),"0")&amp;" käytetty)"</f>
        <v>500 merkkiä 
(0 käytetty)</v>
      </c>
      <c r="J64" s="50"/>
      <c r="K64" s="47"/>
    </row>
    <row r="65" spans="2:18" ht="95.25" customHeight="1" x14ac:dyDescent="0.35">
      <c r="B65" s="128"/>
      <c r="C65" s="696"/>
      <c r="D65" s="697"/>
      <c r="E65" s="697"/>
      <c r="F65" s="697"/>
      <c r="G65" s="697"/>
      <c r="H65" s="697"/>
      <c r="I65" s="697"/>
      <c r="J65" s="698"/>
      <c r="K65" s="28"/>
      <c r="M65" s="555" t="s">
        <v>416</v>
      </c>
      <c r="N65" s="555"/>
      <c r="O65" s="555"/>
      <c r="P65" s="555"/>
      <c r="Q65" s="555"/>
      <c r="R65" s="555"/>
    </row>
    <row r="66" spans="2:18" ht="16.149999999999999" customHeight="1" x14ac:dyDescent="0.35">
      <c r="B66" s="128"/>
      <c r="C66" s="50"/>
      <c r="D66" s="50"/>
      <c r="E66" s="50"/>
      <c r="F66" s="50"/>
      <c r="G66" s="50"/>
      <c r="H66" s="50"/>
      <c r="I66" s="50"/>
      <c r="J66" s="50"/>
      <c r="K66" s="47"/>
    </row>
    <row r="67" spans="2:18" ht="16.149999999999999" customHeight="1" x14ac:dyDescent="0.35">
      <c r="B67" s="128"/>
      <c r="C67" s="50" t="s">
        <v>417</v>
      </c>
      <c r="D67" s="50"/>
      <c r="E67" s="50"/>
      <c r="F67" s="50"/>
      <c r="G67" s="50"/>
      <c r="H67" s="50"/>
      <c r="I67" s="50" t="str">
        <f>"500 merkkiä 
("&amp;TEXT(LEN(C68),"0")&amp;" käytetty)"</f>
        <v>500 merkkiä 
(0 käytetty)</v>
      </c>
      <c r="J67" s="50"/>
      <c r="K67" s="47"/>
    </row>
    <row r="68" spans="2:18" ht="95.25" customHeight="1" x14ac:dyDescent="0.35">
      <c r="B68" s="128"/>
      <c r="C68" s="696"/>
      <c r="D68" s="697"/>
      <c r="E68" s="697"/>
      <c r="F68" s="697"/>
      <c r="G68" s="697"/>
      <c r="H68" s="697"/>
      <c r="I68" s="697"/>
      <c r="J68" s="698"/>
      <c r="K68" s="28"/>
      <c r="M68" s="555" t="s">
        <v>418</v>
      </c>
      <c r="N68" s="555"/>
      <c r="O68" s="555"/>
      <c r="P68" s="555"/>
      <c r="Q68" s="555"/>
      <c r="R68" s="555"/>
    </row>
    <row r="69" spans="2:18" ht="16.149999999999999" customHeight="1" x14ac:dyDescent="0.35">
      <c r="B69" s="128"/>
      <c r="C69" s="50"/>
      <c r="D69" s="50"/>
      <c r="E69" s="50"/>
      <c r="F69" s="50"/>
      <c r="G69" s="50"/>
      <c r="H69" s="50"/>
      <c r="I69" s="50"/>
      <c r="J69" s="50"/>
      <c r="K69" s="47"/>
    </row>
    <row r="70" spans="2:18" ht="16.149999999999999" customHeight="1" x14ac:dyDescent="0.35">
      <c r="B70" s="128"/>
      <c r="C70" s="505"/>
      <c r="D70" s="505"/>
      <c r="E70" s="141"/>
      <c r="F70" s="505"/>
      <c r="G70" s="27"/>
      <c r="H70" s="27"/>
      <c r="I70" s="27"/>
      <c r="J70" s="27"/>
      <c r="K70" s="28"/>
    </row>
    <row r="71" spans="2:18" ht="16.149999999999999" customHeight="1" x14ac:dyDescent="0.35">
      <c r="B71" s="128"/>
      <c r="C71" s="50" t="s">
        <v>419</v>
      </c>
      <c r="D71" s="50"/>
      <c r="E71" s="50"/>
      <c r="F71" s="50"/>
      <c r="G71" s="50"/>
      <c r="H71" s="50"/>
      <c r="I71" s="50"/>
      <c r="J71" s="50"/>
      <c r="K71" s="47"/>
      <c r="M71" s="125"/>
      <c r="N71" s="125"/>
      <c r="O71" s="125"/>
      <c r="P71" s="125"/>
      <c r="Q71" s="125"/>
    </row>
    <row r="72" spans="2:18" ht="16.149999999999999" customHeight="1" x14ac:dyDescent="0.35">
      <c r="B72" s="128"/>
      <c r="C72" s="50" t="s">
        <v>420</v>
      </c>
      <c r="D72" s="50"/>
      <c r="E72" s="50"/>
      <c r="F72" s="50"/>
      <c r="G72" s="50"/>
      <c r="H72" s="50"/>
      <c r="I72" s="50"/>
      <c r="J72" s="50"/>
      <c r="K72" s="47"/>
      <c r="M72" s="573" t="s">
        <v>421</v>
      </c>
      <c r="N72" s="573"/>
      <c r="O72" s="573"/>
      <c r="P72" s="573"/>
      <c r="Q72" s="573"/>
      <c r="R72" s="573"/>
    </row>
    <row r="73" spans="2:18" ht="16.149999999999999" customHeight="1" x14ac:dyDescent="0.35">
      <c r="B73" s="128"/>
      <c r="C73" s="50" t="s">
        <v>422</v>
      </c>
      <c r="D73" s="50"/>
      <c r="E73" s="50"/>
      <c r="F73" s="50"/>
      <c r="G73" s="50"/>
      <c r="H73" s="50"/>
      <c r="I73" s="50"/>
      <c r="J73" s="50"/>
      <c r="K73" s="47"/>
      <c r="M73" s="573"/>
      <c r="N73" s="573"/>
      <c r="O73" s="573"/>
      <c r="P73" s="573"/>
      <c r="Q73" s="573"/>
      <c r="R73" s="573"/>
    </row>
    <row r="74" spans="2:18" ht="16.149999999999999" customHeight="1" x14ac:dyDescent="0.35">
      <c r="B74" s="128"/>
      <c r="C74" s="50" t="s">
        <v>423</v>
      </c>
      <c r="D74" s="50"/>
      <c r="E74" s="50"/>
      <c r="F74" s="50"/>
      <c r="G74" s="50"/>
      <c r="H74" s="50"/>
      <c r="I74" s="50"/>
      <c r="J74" s="50"/>
      <c r="K74" s="47"/>
      <c r="M74" s="573"/>
      <c r="N74" s="573"/>
      <c r="O74" s="573"/>
      <c r="P74" s="573"/>
      <c r="Q74" s="573"/>
      <c r="R74" s="573"/>
    </row>
    <row r="75" spans="2:18" ht="16.149999999999999" customHeight="1" x14ac:dyDescent="0.35">
      <c r="B75" s="128"/>
      <c r="C75" s="50" t="s">
        <v>424</v>
      </c>
      <c r="D75" s="50"/>
      <c r="E75" s="50"/>
      <c r="F75" s="50"/>
      <c r="G75" s="50"/>
      <c r="H75" s="50"/>
      <c r="I75" s="50"/>
      <c r="J75" s="50"/>
      <c r="K75" s="47"/>
      <c r="M75" s="573"/>
      <c r="N75" s="573"/>
      <c r="O75" s="573"/>
      <c r="P75" s="573"/>
      <c r="Q75" s="573"/>
      <c r="R75" s="573"/>
    </row>
    <row r="76" spans="2:18" ht="16.149999999999999" customHeight="1" x14ac:dyDescent="0.35">
      <c r="B76" s="128"/>
      <c r="C76" s="50" t="s">
        <v>425</v>
      </c>
      <c r="D76" s="50"/>
      <c r="E76" s="50"/>
      <c r="F76" s="50"/>
      <c r="G76" s="50"/>
      <c r="H76" s="50"/>
      <c r="I76" s="50"/>
      <c r="J76" s="50"/>
      <c r="K76" s="47"/>
    </row>
    <row r="77" spans="2:18" ht="16.149999999999999" customHeight="1" x14ac:dyDescent="0.35">
      <c r="B77" s="128"/>
      <c r="C77" s="50" t="s">
        <v>426</v>
      </c>
      <c r="D77" s="50"/>
      <c r="E77" s="50"/>
      <c r="F77" s="50"/>
      <c r="G77" s="50"/>
      <c r="H77" s="50"/>
      <c r="I77" s="50"/>
      <c r="J77" s="50"/>
      <c r="K77" s="47"/>
    </row>
    <row r="78" spans="2:18" ht="16.149999999999999" customHeight="1" x14ac:dyDescent="0.35">
      <c r="B78" s="128"/>
      <c r="C78" s="50" t="s">
        <v>427</v>
      </c>
      <c r="D78" s="50"/>
      <c r="E78" s="50"/>
      <c r="F78" s="50"/>
      <c r="G78" s="50"/>
      <c r="H78" s="50" t="s">
        <v>428</v>
      </c>
      <c r="I78" s="702"/>
      <c r="J78" s="702"/>
      <c r="K78" s="47"/>
    </row>
    <row r="79" spans="2:18" ht="16.149999999999999" customHeight="1" x14ac:dyDescent="0.35">
      <c r="B79" s="128"/>
      <c r="C79" s="50" t="s">
        <v>427</v>
      </c>
      <c r="D79" s="50"/>
      <c r="E79" s="50"/>
      <c r="F79" s="50"/>
      <c r="G79" s="50"/>
      <c r="H79" s="50" t="s">
        <v>428</v>
      </c>
      <c r="I79" s="702"/>
      <c r="J79" s="702"/>
      <c r="K79" s="47"/>
    </row>
    <row r="80" spans="2:18" ht="16.149999999999999" customHeight="1" x14ac:dyDescent="0.35">
      <c r="B80" s="128"/>
      <c r="C80" s="50" t="s">
        <v>427</v>
      </c>
      <c r="D80" s="50"/>
      <c r="E80" s="50"/>
      <c r="F80" s="50"/>
      <c r="G80" s="50"/>
      <c r="H80" s="50" t="s">
        <v>428</v>
      </c>
      <c r="I80" s="702"/>
      <c r="J80" s="702"/>
      <c r="K80" s="47"/>
    </row>
    <row r="81" spans="2:27" ht="16.149999999999999" customHeight="1" x14ac:dyDescent="0.35">
      <c r="B81" s="210"/>
      <c r="C81" s="61"/>
      <c r="D81" s="61"/>
      <c r="E81" s="61"/>
      <c r="F81" s="61"/>
      <c r="G81" s="61"/>
      <c r="H81" s="61"/>
      <c r="I81" s="61"/>
      <c r="J81" s="61"/>
      <c r="K81" s="80"/>
    </row>
    <row r="82" spans="2:27" ht="16.149999999999999" customHeight="1" x14ac:dyDescent="0.35"/>
    <row r="83" spans="2:27" ht="34.5" customHeight="1" x14ac:dyDescent="0.35">
      <c r="B83" s="350"/>
      <c r="C83" s="693" t="s">
        <v>432</v>
      </c>
      <c r="D83" s="693"/>
      <c r="E83" s="693"/>
      <c r="F83" s="693"/>
      <c r="G83" s="693"/>
      <c r="H83" s="693"/>
      <c r="I83" s="693"/>
      <c r="J83" s="693"/>
      <c r="K83" s="694"/>
      <c r="O83" s="703" t="s">
        <v>158</v>
      </c>
      <c r="P83" s="704"/>
      <c r="Q83" s="705"/>
    </row>
    <row r="84" spans="2:27" ht="54" customHeight="1" x14ac:dyDescent="0.35">
      <c r="B84" s="128"/>
      <c r="C84" s="352"/>
      <c r="D84" s="50"/>
      <c r="E84" s="50"/>
      <c r="F84" s="50"/>
      <c r="G84" s="50"/>
      <c r="H84" s="50"/>
      <c r="I84" s="50"/>
      <c r="J84" s="50"/>
      <c r="K84" s="47"/>
    </row>
    <row r="85" spans="2:27" ht="16.149999999999999" customHeight="1" x14ac:dyDescent="0.35">
      <c r="B85" s="128"/>
      <c r="C85" s="50"/>
      <c r="D85" s="50"/>
      <c r="E85" s="50"/>
      <c r="F85" s="50"/>
      <c r="G85" s="50"/>
      <c r="H85" s="50"/>
      <c r="I85" s="50"/>
      <c r="J85" s="50"/>
      <c r="K85" s="47"/>
    </row>
    <row r="86" spans="2:27" ht="16.149999999999999" customHeight="1" x14ac:dyDescent="0.35">
      <c r="B86" s="128"/>
      <c r="C86" s="50" t="s">
        <v>430</v>
      </c>
      <c r="D86" s="50"/>
      <c r="E86" s="50"/>
      <c r="F86" s="50"/>
      <c r="G86" s="138"/>
      <c r="H86" s="50"/>
      <c r="I86" s="50"/>
      <c r="J86" s="50"/>
      <c r="K86" s="47"/>
      <c r="M86" s="695" t="s">
        <v>433</v>
      </c>
      <c r="N86" s="695"/>
      <c r="O86" s="695"/>
      <c r="P86" s="695"/>
      <c r="Q86" s="695"/>
      <c r="R86" s="695"/>
      <c r="S86" s="139"/>
      <c r="T86" s="139"/>
      <c r="U86" s="139"/>
      <c r="V86" s="125"/>
      <c r="W86" s="125"/>
      <c r="X86" s="125"/>
      <c r="Y86" s="125"/>
      <c r="Z86" s="125"/>
      <c r="AA86" s="125"/>
    </row>
    <row r="87" spans="2:27" s="114" customFormat="1" ht="16.149999999999999" customHeight="1" x14ac:dyDescent="0.35">
      <c r="B87" s="351"/>
      <c r="C87" s="500" t="s">
        <v>65</v>
      </c>
      <c r="D87" s="500"/>
      <c r="E87" s="96"/>
      <c r="F87" s="500" t="s">
        <v>79</v>
      </c>
      <c r="G87" s="82"/>
      <c r="H87" s="82"/>
      <c r="I87" s="82"/>
      <c r="J87" s="82"/>
      <c r="K87" s="83"/>
      <c r="L87" s="20"/>
      <c r="M87" s="695"/>
      <c r="N87" s="695"/>
      <c r="O87" s="695"/>
      <c r="P87" s="695"/>
      <c r="Q87" s="695"/>
      <c r="R87" s="695"/>
    </row>
    <row r="88" spans="2:27" s="114" customFormat="1" ht="16.149999999999999" customHeight="1" x14ac:dyDescent="0.35">
      <c r="B88" s="351"/>
      <c r="C88" s="500"/>
      <c r="D88" s="500"/>
      <c r="E88" s="96"/>
      <c r="F88" s="500"/>
      <c r="G88" s="82"/>
      <c r="H88" s="82"/>
      <c r="I88" s="82"/>
      <c r="J88" s="82"/>
      <c r="K88" s="83"/>
      <c r="L88" s="20"/>
      <c r="M88" s="695"/>
      <c r="N88" s="695"/>
      <c r="O88" s="695"/>
      <c r="P88" s="695"/>
      <c r="Q88" s="695"/>
      <c r="R88" s="695"/>
    </row>
    <row r="89" spans="2:27" s="114" customFormat="1" ht="16.149999999999999" customHeight="1" x14ac:dyDescent="0.35">
      <c r="B89" s="351"/>
      <c r="C89" s="50" t="s">
        <v>407</v>
      </c>
      <c r="D89" s="50"/>
      <c r="E89" s="50"/>
      <c r="F89" s="50"/>
      <c r="G89" s="50"/>
      <c r="H89" s="82"/>
      <c r="I89" s="82"/>
      <c r="J89" s="82"/>
      <c r="K89" s="83"/>
      <c r="L89" s="20"/>
      <c r="M89" s="695"/>
      <c r="N89" s="695"/>
      <c r="O89" s="695"/>
      <c r="P89" s="695"/>
      <c r="Q89" s="695"/>
      <c r="R89" s="695"/>
    </row>
    <row r="90" spans="2:27" s="114" customFormat="1" ht="16.149999999999999" customHeight="1" x14ac:dyDescent="0.35">
      <c r="B90" s="351"/>
      <c r="C90" s="500" t="s">
        <v>65</v>
      </c>
      <c r="D90" s="500"/>
      <c r="E90" s="96"/>
      <c r="F90" s="500" t="s">
        <v>79</v>
      </c>
      <c r="G90" s="82"/>
      <c r="H90" s="82"/>
      <c r="I90" s="82"/>
      <c r="J90" s="82"/>
      <c r="K90" s="83"/>
      <c r="L90" s="20"/>
      <c r="M90" s="695"/>
      <c r="N90" s="695"/>
      <c r="O90" s="695"/>
      <c r="P90" s="695"/>
      <c r="Q90" s="695"/>
      <c r="R90" s="695"/>
    </row>
    <row r="91" spans="2:27" s="114" customFormat="1" ht="16.149999999999999" customHeight="1" x14ac:dyDescent="0.35">
      <c r="B91" s="351"/>
      <c r="C91" s="500"/>
      <c r="D91" s="500"/>
      <c r="E91" s="96"/>
      <c r="F91" s="500"/>
      <c r="G91" s="82"/>
      <c r="H91" s="82"/>
      <c r="I91" s="82"/>
      <c r="J91" s="82"/>
      <c r="K91" s="83"/>
      <c r="L91" s="20"/>
      <c r="M91" s="695"/>
      <c r="N91" s="695"/>
      <c r="O91" s="695"/>
      <c r="P91" s="695"/>
      <c r="Q91" s="695"/>
      <c r="R91" s="695"/>
    </row>
    <row r="92" spans="2:27" s="114" customFormat="1" ht="16.149999999999999" customHeight="1" x14ac:dyDescent="0.35">
      <c r="B92" s="351"/>
      <c r="C92" s="50" t="s">
        <v>408</v>
      </c>
      <c r="D92" s="50"/>
      <c r="E92" s="50"/>
      <c r="F92" s="50"/>
      <c r="G92" s="50"/>
      <c r="H92" s="82"/>
      <c r="I92" s="82"/>
      <c r="J92" s="82"/>
      <c r="K92" s="83"/>
      <c r="L92" s="20"/>
      <c r="M92" s="695"/>
      <c r="N92" s="695"/>
      <c r="O92" s="695"/>
      <c r="P92" s="695"/>
      <c r="Q92" s="695"/>
      <c r="R92" s="695"/>
    </row>
    <row r="93" spans="2:27" s="114" customFormat="1" ht="16.149999999999999" customHeight="1" x14ac:dyDescent="0.35">
      <c r="B93" s="351"/>
      <c r="C93" s="500" t="s">
        <v>65</v>
      </c>
      <c r="D93" s="500"/>
      <c r="E93" s="96"/>
      <c r="F93" s="500" t="s">
        <v>79</v>
      </c>
      <c r="G93" s="82"/>
      <c r="H93" s="82"/>
      <c r="I93" s="82"/>
      <c r="J93" s="82"/>
      <c r="K93" s="83"/>
      <c r="L93" s="20"/>
      <c r="M93" s="695"/>
      <c r="N93" s="695"/>
      <c r="O93" s="695"/>
      <c r="P93" s="695"/>
      <c r="Q93" s="695"/>
      <c r="R93" s="695"/>
    </row>
    <row r="94" spans="2:27" ht="16.149999999999999" customHeight="1" x14ac:dyDescent="0.35">
      <c r="B94" s="128"/>
      <c r="C94" s="50"/>
      <c r="D94" s="50"/>
      <c r="E94" s="50"/>
      <c r="F94" s="50"/>
      <c r="G94" s="50"/>
      <c r="H94" s="50"/>
      <c r="I94" s="50"/>
      <c r="J94" s="50"/>
      <c r="K94" s="47"/>
      <c r="M94" s="94"/>
    </row>
    <row r="95" spans="2:27" ht="16.149999999999999" customHeight="1" x14ac:dyDescent="0.35">
      <c r="B95" s="128"/>
      <c r="C95" s="50"/>
      <c r="D95" s="50"/>
      <c r="E95" s="50"/>
      <c r="F95" s="50"/>
      <c r="G95" s="50"/>
      <c r="H95" s="50"/>
      <c r="I95" s="50"/>
      <c r="J95" s="50"/>
      <c r="K95" s="47"/>
      <c r="M95" s="575" t="s">
        <v>409</v>
      </c>
      <c r="N95" s="575"/>
      <c r="O95" s="575"/>
      <c r="P95" s="575"/>
      <c r="Q95" s="575"/>
      <c r="R95" s="575"/>
    </row>
    <row r="96" spans="2:27" ht="16.149999999999999" customHeight="1" x14ac:dyDescent="0.35">
      <c r="B96" s="128"/>
      <c r="C96" s="50" t="s">
        <v>410</v>
      </c>
      <c r="D96" s="50"/>
      <c r="E96" s="570"/>
      <c r="F96" s="571"/>
      <c r="G96" s="571"/>
      <c r="H96" s="571"/>
      <c r="I96" s="571"/>
      <c r="J96" s="572"/>
      <c r="K96" s="47"/>
      <c r="M96" s="575"/>
      <c r="N96" s="575"/>
      <c r="O96" s="575"/>
      <c r="P96" s="575"/>
      <c r="Q96" s="575"/>
      <c r="R96" s="575"/>
    </row>
    <row r="97" spans="2:18" ht="16.149999999999999" customHeight="1" x14ac:dyDescent="0.35">
      <c r="B97" s="128"/>
      <c r="C97" s="50"/>
      <c r="D97" s="50"/>
      <c r="E97" s="50"/>
      <c r="F97" s="50"/>
      <c r="G97" s="50"/>
      <c r="H97" s="50"/>
      <c r="I97" s="50"/>
      <c r="J97" s="50"/>
      <c r="K97" s="47"/>
    </row>
    <row r="98" spans="2:18" ht="16.149999999999999" customHeight="1" x14ac:dyDescent="0.35">
      <c r="B98" s="128"/>
      <c r="C98" s="50" t="s">
        <v>411</v>
      </c>
      <c r="D98" s="50"/>
      <c r="E98" s="570"/>
      <c r="F98" s="571"/>
      <c r="G98" s="571"/>
      <c r="H98" s="571"/>
      <c r="I98" s="571"/>
      <c r="J98" s="572"/>
      <c r="K98" s="47"/>
      <c r="M98" s="575" t="s">
        <v>412</v>
      </c>
      <c r="N98" s="575"/>
      <c r="O98" s="575"/>
      <c r="P98" s="575"/>
      <c r="Q98" s="575"/>
      <c r="R98" s="575"/>
    </row>
    <row r="99" spans="2:18" ht="16.149999999999999" customHeight="1" x14ac:dyDescent="0.35">
      <c r="B99" s="128"/>
      <c r="C99" s="50"/>
      <c r="D99" s="50"/>
      <c r="E99" s="50"/>
      <c r="F99" s="50"/>
      <c r="G99" s="50"/>
      <c r="H99" s="50"/>
      <c r="I99" s="50"/>
      <c r="J99" s="50"/>
      <c r="K99" s="47"/>
      <c r="M99" s="575"/>
      <c r="N99" s="575"/>
      <c r="O99" s="575"/>
      <c r="P99" s="575"/>
      <c r="Q99" s="575"/>
      <c r="R99" s="575"/>
    </row>
    <row r="100" spans="2:18" ht="16.149999999999999" customHeight="1" x14ac:dyDescent="0.35">
      <c r="B100" s="128"/>
      <c r="C100" s="50" t="s">
        <v>413</v>
      </c>
      <c r="D100" s="50"/>
      <c r="E100" s="50"/>
      <c r="F100" s="50"/>
      <c r="G100" s="50"/>
      <c r="H100" s="50"/>
      <c r="I100" s="50"/>
      <c r="J100" s="50"/>
      <c r="K100" s="47"/>
    </row>
    <row r="101" spans="2:18" ht="16.149999999999999" customHeight="1" x14ac:dyDescent="0.35">
      <c r="B101" s="128"/>
      <c r="C101" s="699"/>
      <c r="D101" s="700"/>
      <c r="E101" s="700"/>
      <c r="F101" s="701"/>
      <c r="G101" s="50"/>
      <c r="H101" s="50"/>
      <c r="I101" s="50"/>
      <c r="J101" s="50"/>
      <c r="K101" s="47"/>
      <c r="M101" s="39" t="s">
        <v>434</v>
      </c>
      <c r="N101" s="39"/>
      <c r="O101" s="39"/>
      <c r="P101" s="39"/>
      <c r="Q101" s="39"/>
      <c r="R101" s="39"/>
    </row>
    <row r="102" spans="2:18" ht="16.149999999999999" customHeight="1" x14ac:dyDescent="0.35">
      <c r="B102" s="128"/>
      <c r="C102" s="50"/>
      <c r="D102" s="50"/>
      <c r="E102" s="50"/>
      <c r="F102" s="50"/>
      <c r="G102" s="50"/>
      <c r="H102" s="50"/>
      <c r="I102" s="50"/>
      <c r="J102" s="50"/>
      <c r="K102" s="47"/>
    </row>
    <row r="103" spans="2:18" ht="16.149999999999999" customHeight="1" x14ac:dyDescent="0.35">
      <c r="B103" s="128"/>
      <c r="C103" s="50"/>
      <c r="D103" s="50"/>
      <c r="E103" s="50"/>
      <c r="F103" s="50"/>
      <c r="G103" s="50"/>
      <c r="H103" s="50"/>
      <c r="I103" s="50"/>
      <c r="J103" s="50"/>
      <c r="K103" s="47"/>
    </row>
    <row r="104" spans="2:18" ht="24.75" customHeight="1" x14ac:dyDescent="0.35">
      <c r="B104" s="128"/>
      <c r="C104" s="50" t="s">
        <v>415</v>
      </c>
      <c r="D104" s="50"/>
      <c r="E104" s="50"/>
      <c r="F104" s="50"/>
      <c r="G104" s="50"/>
      <c r="H104" s="50"/>
      <c r="I104" s="50" t="str">
        <f>"500 merkkiä 
("&amp;TEXT(LEN(C105),"0")&amp;" käytetty)"</f>
        <v>500 merkkiä 
(0 käytetty)</v>
      </c>
      <c r="J104" s="50"/>
      <c r="K104" s="47"/>
    </row>
    <row r="105" spans="2:18" ht="95.25" customHeight="1" x14ac:dyDescent="0.35">
      <c r="B105" s="128"/>
      <c r="C105" s="696"/>
      <c r="D105" s="697"/>
      <c r="E105" s="697"/>
      <c r="F105" s="697"/>
      <c r="G105" s="697"/>
      <c r="H105" s="697"/>
      <c r="I105" s="697"/>
      <c r="J105" s="698"/>
      <c r="K105" s="28"/>
      <c r="M105" s="555" t="s">
        <v>416</v>
      </c>
      <c r="N105" s="555"/>
      <c r="O105" s="555"/>
      <c r="P105" s="555"/>
      <c r="Q105" s="555"/>
      <c r="R105" s="555"/>
    </row>
    <row r="106" spans="2:18" ht="16.149999999999999" customHeight="1" x14ac:dyDescent="0.35">
      <c r="B106" s="128"/>
      <c r="C106" s="50"/>
      <c r="D106" s="50"/>
      <c r="E106" s="50"/>
      <c r="F106" s="50"/>
      <c r="G106" s="50"/>
      <c r="H106" s="50"/>
      <c r="I106" s="50"/>
      <c r="J106" s="50"/>
      <c r="K106" s="47"/>
    </row>
    <row r="107" spans="2:18" ht="16.149999999999999" customHeight="1" x14ac:dyDescent="0.35">
      <c r="B107" s="128"/>
      <c r="C107" s="50" t="s">
        <v>417</v>
      </c>
      <c r="D107" s="50"/>
      <c r="E107" s="50"/>
      <c r="F107" s="50"/>
      <c r="G107" s="50"/>
      <c r="H107" s="50"/>
      <c r="I107" s="50" t="str">
        <f>"500 merkkiä 
("&amp;TEXT(LEN(C108),"0")&amp;" käytetty)"</f>
        <v>500 merkkiä 
(0 käytetty)</v>
      </c>
      <c r="J107" s="50"/>
      <c r="K107" s="47"/>
    </row>
    <row r="108" spans="2:18" ht="95.25" customHeight="1" x14ac:dyDescent="0.35">
      <c r="B108" s="128"/>
      <c r="C108" s="696"/>
      <c r="D108" s="697"/>
      <c r="E108" s="697"/>
      <c r="F108" s="697"/>
      <c r="G108" s="697"/>
      <c r="H108" s="697"/>
      <c r="I108" s="697"/>
      <c r="J108" s="698"/>
      <c r="K108" s="28"/>
      <c r="M108" s="555" t="s">
        <v>418</v>
      </c>
      <c r="N108" s="555"/>
      <c r="O108" s="555"/>
      <c r="P108" s="555"/>
      <c r="Q108" s="555"/>
      <c r="R108" s="555"/>
    </row>
    <row r="109" spans="2:18" ht="16.149999999999999" customHeight="1" x14ac:dyDescent="0.35">
      <c r="B109" s="128"/>
      <c r="C109" s="50"/>
      <c r="D109" s="50"/>
      <c r="E109" s="50"/>
      <c r="F109" s="50"/>
      <c r="G109" s="50"/>
      <c r="H109" s="50"/>
      <c r="I109" s="50"/>
      <c r="J109" s="50"/>
      <c r="K109" s="47"/>
    </row>
    <row r="110" spans="2:18" ht="16.149999999999999" customHeight="1" x14ac:dyDescent="0.35">
      <c r="B110" s="128"/>
      <c r="C110" s="505"/>
      <c r="D110" s="505"/>
      <c r="E110" s="141"/>
      <c r="F110" s="505"/>
      <c r="G110" s="27"/>
      <c r="H110" s="27"/>
      <c r="I110" s="27"/>
      <c r="J110" s="27"/>
      <c r="K110" s="28"/>
    </row>
    <row r="111" spans="2:18" ht="16.149999999999999" customHeight="1" x14ac:dyDescent="0.35">
      <c r="B111" s="128"/>
      <c r="C111" s="50" t="s">
        <v>419</v>
      </c>
      <c r="D111" s="50"/>
      <c r="E111" s="50"/>
      <c r="F111" s="50"/>
      <c r="G111" s="50"/>
      <c r="H111" s="50"/>
      <c r="I111" s="50"/>
      <c r="J111" s="50"/>
      <c r="K111" s="47"/>
      <c r="M111" s="125"/>
      <c r="N111" s="125"/>
      <c r="O111" s="125"/>
      <c r="P111" s="125"/>
      <c r="Q111" s="125"/>
    </row>
    <row r="112" spans="2:18" ht="16.149999999999999" customHeight="1" x14ac:dyDescent="0.35">
      <c r="B112" s="128"/>
      <c r="C112" s="50" t="s">
        <v>420</v>
      </c>
      <c r="D112" s="50"/>
      <c r="E112" s="50"/>
      <c r="F112" s="50"/>
      <c r="G112" s="50"/>
      <c r="H112" s="50"/>
      <c r="I112" s="50"/>
      <c r="J112" s="50"/>
      <c r="K112" s="47"/>
      <c r="M112" s="573" t="s">
        <v>421</v>
      </c>
      <c r="N112" s="573"/>
      <c r="O112" s="573"/>
      <c r="P112" s="573"/>
      <c r="Q112" s="573"/>
      <c r="R112" s="573"/>
    </row>
    <row r="113" spans="2:27" ht="16.149999999999999" customHeight="1" x14ac:dyDescent="0.35">
      <c r="B113" s="128"/>
      <c r="C113" s="50" t="s">
        <v>422</v>
      </c>
      <c r="D113" s="50"/>
      <c r="E113" s="50"/>
      <c r="F113" s="50"/>
      <c r="G113" s="50"/>
      <c r="H113" s="50"/>
      <c r="I113" s="50"/>
      <c r="J113" s="50"/>
      <c r="K113" s="47"/>
      <c r="M113" s="573"/>
      <c r="N113" s="573"/>
      <c r="O113" s="573"/>
      <c r="P113" s="573"/>
      <c r="Q113" s="573"/>
      <c r="R113" s="573"/>
    </row>
    <row r="114" spans="2:27" ht="16.149999999999999" customHeight="1" x14ac:dyDescent="0.35">
      <c r="B114" s="128"/>
      <c r="C114" s="50" t="s">
        <v>423</v>
      </c>
      <c r="D114" s="50"/>
      <c r="E114" s="50"/>
      <c r="F114" s="50"/>
      <c r="G114" s="50"/>
      <c r="H114" s="50"/>
      <c r="I114" s="50"/>
      <c r="J114" s="50"/>
      <c r="K114" s="47"/>
      <c r="M114" s="573"/>
      <c r="N114" s="573"/>
      <c r="O114" s="573"/>
      <c r="P114" s="573"/>
      <c r="Q114" s="573"/>
      <c r="R114" s="573"/>
    </row>
    <row r="115" spans="2:27" ht="16.149999999999999" customHeight="1" x14ac:dyDescent="0.35">
      <c r="B115" s="128"/>
      <c r="C115" s="50" t="s">
        <v>424</v>
      </c>
      <c r="D115" s="50"/>
      <c r="E115" s="50"/>
      <c r="F115" s="50"/>
      <c r="G115" s="50"/>
      <c r="H115" s="50"/>
      <c r="I115" s="50"/>
      <c r="J115" s="50"/>
      <c r="K115" s="47"/>
      <c r="M115" s="573"/>
      <c r="N115" s="573"/>
      <c r="O115" s="573"/>
      <c r="P115" s="573"/>
      <c r="Q115" s="573"/>
      <c r="R115" s="573"/>
    </row>
    <row r="116" spans="2:27" ht="16.149999999999999" customHeight="1" x14ac:dyDescent="0.35">
      <c r="B116" s="128"/>
      <c r="C116" s="50" t="s">
        <v>425</v>
      </c>
      <c r="D116" s="50"/>
      <c r="E116" s="50"/>
      <c r="F116" s="50"/>
      <c r="G116" s="50"/>
      <c r="H116" s="50"/>
      <c r="I116" s="50"/>
      <c r="J116" s="50"/>
      <c r="K116" s="47"/>
    </row>
    <row r="117" spans="2:27" ht="16.149999999999999" customHeight="1" x14ac:dyDescent="0.35">
      <c r="B117" s="128"/>
      <c r="C117" s="50" t="s">
        <v>426</v>
      </c>
      <c r="D117" s="50"/>
      <c r="E117" s="50"/>
      <c r="F117" s="50"/>
      <c r="G117" s="50"/>
      <c r="H117" s="50"/>
      <c r="I117" s="50"/>
      <c r="J117" s="50"/>
      <c r="K117" s="47"/>
    </row>
    <row r="118" spans="2:27" ht="16.149999999999999" customHeight="1" x14ac:dyDescent="0.35">
      <c r="B118" s="128"/>
      <c r="C118" s="50" t="s">
        <v>427</v>
      </c>
      <c r="D118" s="50"/>
      <c r="E118" s="50"/>
      <c r="F118" s="50"/>
      <c r="G118" s="50"/>
      <c r="H118" s="50" t="s">
        <v>428</v>
      </c>
      <c r="I118" s="702"/>
      <c r="J118" s="702"/>
      <c r="K118" s="47"/>
    </row>
    <row r="119" spans="2:27" ht="16.149999999999999" customHeight="1" x14ac:dyDescent="0.35">
      <c r="B119" s="128"/>
      <c r="C119" s="50" t="s">
        <v>427</v>
      </c>
      <c r="D119" s="50"/>
      <c r="E119" s="50"/>
      <c r="F119" s="50"/>
      <c r="G119" s="50"/>
      <c r="H119" s="50" t="s">
        <v>428</v>
      </c>
      <c r="I119" s="702"/>
      <c r="J119" s="702"/>
      <c r="K119" s="47"/>
    </row>
    <row r="120" spans="2:27" ht="16.149999999999999" customHeight="1" x14ac:dyDescent="0.35">
      <c r="B120" s="128"/>
      <c r="C120" s="50" t="s">
        <v>427</v>
      </c>
      <c r="D120" s="50"/>
      <c r="E120" s="50"/>
      <c r="F120" s="50"/>
      <c r="G120" s="50"/>
      <c r="H120" s="50" t="s">
        <v>428</v>
      </c>
      <c r="I120" s="702"/>
      <c r="J120" s="702"/>
      <c r="K120" s="47"/>
    </row>
    <row r="121" spans="2:27" ht="16.149999999999999" customHeight="1" x14ac:dyDescent="0.35">
      <c r="B121" s="210"/>
      <c r="C121" s="61"/>
      <c r="D121" s="61"/>
      <c r="E121" s="61"/>
      <c r="F121" s="61"/>
      <c r="G121" s="61"/>
      <c r="H121" s="61"/>
      <c r="I121" s="61"/>
      <c r="J121" s="61"/>
      <c r="K121" s="80"/>
    </row>
    <row r="123" spans="2:27" ht="34.5" customHeight="1" x14ac:dyDescent="0.35">
      <c r="B123" s="350"/>
      <c r="C123" s="693" t="s">
        <v>435</v>
      </c>
      <c r="D123" s="693"/>
      <c r="E123" s="693"/>
      <c r="F123" s="693"/>
      <c r="G123" s="693"/>
      <c r="H123" s="693"/>
      <c r="I123" s="693"/>
      <c r="J123" s="693"/>
      <c r="K123" s="694"/>
      <c r="O123" s="703" t="s">
        <v>158</v>
      </c>
      <c r="P123" s="704"/>
      <c r="Q123" s="705"/>
    </row>
    <row r="124" spans="2:27" ht="54" customHeight="1" x14ac:dyDescent="0.35">
      <c r="B124" s="128"/>
      <c r="C124" s="352"/>
      <c r="D124" s="50"/>
      <c r="E124" s="50"/>
      <c r="F124" s="50"/>
      <c r="G124" s="50"/>
      <c r="H124" s="50"/>
      <c r="I124" s="50"/>
      <c r="J124" s="50"/>
      <c r="K124" s="47"/>
    </row>
    <row r="125" spans="2:27" ht="16.149999999999999" customHeight="1" x14ac:dyDescent="0.35">
      <c r="B125" s="128"/>
      <c r="C125" s="50"/>
      <c r="D125" s="50"/>
      <c r="E125" s="50"/>
      <c r="F125" s="50"/>
      <c r="G125" s="50"/>
      <c r="H125" s="50"/>
      <c r="I125" s="50"/>
      <c r="J125" s="50"/>
      <c r="K125" s="47"/>
    </row>
    <row r="126" spans="2:27" ht="16.149999999999999" customHeight="1" x14ac:dyDescent="0.35">
      <c r="B126" s="128"/>
      <c r="C126" s="50" t="s">
        <v>430</v>
      </c>
      <c r="D126" s="50"/>
      <c r="E126" s="50"/>
      <c r="F126" s="50"/>
      <c r="G126" s="138"/>
      <c r="H126" s="50"/>
      <c r="I126" s="50"/>
      <c r="J126" s="50"/>
      <c r="K126" s="47"/>
      <c r="M126" s="695" t="s">
        <v>436</v>
      </c>
      <c r="N126" s="695"/>
      <c r="O126" s="695"/>
      <c r="P126" s="695"/>
      <c r="Q126" s="695"/>
      <c r="R126" s="695"/>
      <c r="S126" s="139"/>
      <c r="T126" s="139"/>
      <c r="U126" s="139"/>
      <c r="V126" s="125"/>
      <c r="W126" s="125"/>
      <c r="X126" s="125"/>
      <c r="Y126" s="125"/>
      <c r="Z126" s="125"/>
      <c r="AA126" s="125"/>
    </row>
    <row r="127" spans="2:27" s="114" customFormat="1" ht="16.149999999999999" customHeight="1" x14ac:dyDescent="0.35">
      <c r="B127" s="351"/>
      <c r="C127" s="500" t="s">
        <v>65</v>
      </c>
      <c r="D127" s="500"/>
      <c r="E127" s="96"/>
      <c r="F127" s="500" t="s">
        <v>79</v>
      </c>
      <c r="G127" s="82"/>
      <c r="H127" s="82"/>
      <c r="I127" s="82"/>
      <c r="J127" s="82"/>
      <c r="K127" s="83"/>
      <c r="L127" s="20"/>
      <c r="M127" s="695"/>
      <c r="N127" s="695"/>
      <c r="O127" s="695"/>
      <c r="P127" s="695"/>
      <c r="Q127" s="695"/>
      <c r="R127" s="695"/>
    </row>
    <row r="128" spans="2:27" s="114" customFormat="1" ht="16.149999999999999" customHeight="1" x14ac:dyDescent="0.35">
      <c r="B128" s="351"/>
      <c r="C128" s="500"/>
      <c r="D128" s="500"/>
      <c r="E128" s="96"/>
      <c r="F128" s="500"/>
      <c r="G128" s="82"/>
      <c r="H128" s="82"/>
      <c r="I128" s="82"/>
      <c r="J128" s="82"/>
      <c r="K128" s="83"/>
      <c r="L128" s="20"/>
      <c r="M128" s="695"/>
      <c r="N128" s="695"/>
      <c r="O128" s="695"/>
      <c r="P128" s="695"/>
      <c r="Q128" s="695"/>
      <c r="R128" s="695"/>
    </row>
    <row r="129" spans="2:18" s="114" customFormat="1" ht="16.149999999999999" customHeight="1" x14ac:dyDescent="0.35">
      <c r="B129" s="351"/>
      <c r="C129" s="50" t="s">
        <v>407</v>
      </c>
      <c r="D129" s="50"/>
      <c r="E129" s="50"/>
      <c r="F129" s="50"/>
      <c r="G129" s="50"/>
      <c r="H129" s="82"/>
      <c r="I129" s="82"/>
      <c r="J129" s="82"/>
      <c r="K129" s="83"/>
      <c r="L129" s="20"/>
      <c r="M129" s="695"/>
      <c r="N129" s="695"/>
      <c r="O129" s="695"/>
      <c r="P129" s="695"/>
      <c r="Q129" s="695"/>
      <c r="R129" s="695"/>
    </row>
    <row r="130" spans="2:18" s="114" customFormat="1" ht="16.149999999999999" customHeight="1" x14ac:dyDescent="0.35">
      <c r="B130" s="351"/>
      <c r="C130" s="500" t="s">
        <v>65</v>
      </c>
      <c r="D130" s="500"/>
      <c r="E130" s="96"/>
      <c r="F130" s="500" t="s">
        <v>79</v>
      </c>
      <c r="G130" s="82"/>
      <c r="H130" s="82"/>
      <c r="I130" s="82"/>
      <c r="J130" s="82"/>
      <c r="K130" s="83"/>
      <c r="L130" s="20"/>
      <c r="M130" s="695"/>
      <c r="N130" s="695"/>
      <c r="O130" s="695"/>
      <c r="P130" s="695"/>
      <c r="Q130" s="695"/>
      <c r="R130" s="695"/>
    </row>
    <row r="131" spans="2:18" s="114" customFormat="1" ht="16.149999999999999" customHeight="1" x14ac:dyDescent="0.35">
      <c r="B131" s="351"/>
      <c r="C131" s="500"/>
      <c r="D131" s="500"/>
      <c r="E131" s="96"/>
      <c r="F131" s="500"/>
      <c r="G131" s="82"/>
      <c r="H131" s="82"/>
      <c r="I131" s="82"/>
      <c r="J131" s="82"/>
      <c r="K131" s="83"/>
      <c r="L131" s="20"/>
      <c r="M131" s="695"/>
      <c r="N131" s="695"/>
      <c r="O131" s="695"/>
      <c r="P131" s="695"/>
      <c r="Q131" s="695"/>
      <c r="R131" s="695"/>
    </row>
    <row r="132" spans="2:18" s="114" customFormat="1" ht="16.149999999999999" customHeight="1" x14ac:dyDescent="0.35">
      <c r="B132" s="351"/>
      <c r="C132" s="50" t="s">
        <v>408</v>
      </c>
      <c r="D132" s="50"/>
      <c r="E132" s="50"/>
      <c r="F132" s="50"/>
      <c r="G132" s="50"/>
      <c r="H132" s="82"/>
      <c r="I132" s="82"/>
      <c r="J132" s="82"/>
      <c r="K132" s="83"/>
      <c r="L132" s="20"/>
      <c r="M132" s="695"/>
      <c r="N132" s="695"/>
      <c r="O132" s="695"/>
      <c r="P132" s="695"/>
      <c r="Q132" s="695"/>
      <c r="R132" s="695"/>
    </row>
    <row r="133" spans="2:18" s="114" customFormat="1" ht="16.149999999999999" customHeight="1" x14ac:dyDescent="0.35">
      <c r="B133" s="351"/>
      <c r="C133" s="500" t="s">
        <v>65</v>
      </c>
      <c r="D133" s="500"/>
      <c r="E133" s="96"/>
      <c r="F133" s="500" t="s">
        <v>79</v>
      </c>
      <c r="G133" s="82"/>
      <c r="H133" s="82"/>
      <c r="I133" s="82"/>
      <c r="J133" s="82"/>
      <c r="K133" s="83"/>
      <c r="L133" s="20"/>
      <c r="M133" s="695"/>
      <c r="N133" s="695"/>
      <c r="O133" s="695"/>
      <c r="P133" s="695"/>
      <c r="Q133" s="695"/>
      <c r="R133" s="695"/>
    </row>
    <row r="134" spans="2:18" ht="16.149999999999999" customHeight="1" x14ac:dyDescent="0.35">
      <c r="B134" s="128"/>
      <c r="C134" s="50"/>
      <c r="D134" s="50"/>
      <c r="E134" s="50"/>
      <c r="F134" s="50"/>
      <c r="G134" s="50"/>
      <c r="H134" s="50"/>
      <c r="I134" s="50"/>
      <c r="J134" s="50"/>
      <c r="K134" s="47"/>
      <c r="M134" s="94"/>
    </row>
    <row r="135" spans="2:18" ht="16.149999999999999" customHeight="1" x14ac:dyDescent="0.35">
      <c r="B135" s="128"/>
      <c r="C135" s="50"/>
      <c r="D135" s="50"/>
      <c r="E135" s="50"/>
      <c r="F135" s="50"/>
      <c r="G135" s="50"/>
      <c r="H135" s="50"/>
      <c r="I135" s="50"/>
      <c r="J135" s="50"/>
      <c r="K135" s="47"/>
      <c r="M135" s="575" t="s">
        <v>409</v>
      </c>
      <c r="N135" s="575"/>
      <c r="O135" s="575"/>
      <c r="P135" s="575"/>
      <c r="Q135" s="575"/>
      <c r="R135" s="575"/>
    </row>
    <row r="136" spans="2:18" ht="16.149999999999999" customHeight="1" x14ac:dyDescent="0.35">
      <c r="B136" s="128"/>
      <c r="C136" s="50" t="s">
        <v>410</v>
      </c>
      <c r="D136" s="50"/>
      <c r="E136" s="570"/>
      <c r="F136" s="571"/>
      <c r="G136" s="571"/>
      <c r="H136" s="571"/>
      <c r="I136" s="571"/>
      <c r="J136" s="572"/>
      <c r="K136" s="47"/>
      <c r="M136" s="575"/>
      <c r="N136" s="575"/>
      <c r="O136" s="575"/>
      <c r="P136" s="575"/>
      <c r="Q136" s="575"/>
      <c r="R136" s="575"/>
    </row>
    <row r="137" spans="2:18" ht="16.149999999999999" customHeight="1" x14ac:dyDescent="0.35">
      <c r="B137" s="128"/>
      <c r="C137" s="50"/>
      <c r="D137" s="50"/>
      <c r="E137" s="50"/>
      <c r="F137" s="50"/>
      <c r="G137" s="50"/>
      <c r="H137" s="50"/>
      <c r="I137" s="50"/>
      <c r="J137" s="50"/>
      <c r="K137" s="47"/>
      <c r="M137" s="139"/>
      <c r="N137" s="139"/>
      <c r="O137" s="139"/>
      <c r="P137" s="139"/>
      <c r="Q137" s="139"/>
      <c r="R137" s="139"/>
    </row>
    <row r="138" spans="2:18" ht="16.149999999999999" customHeight="1" x14ac:dyDescent="0.35">
      <c r="B138" s="128"/>
      <c r="C138" s="50" t="s">
        <v>411</v>
      </c>
      <c r="D138" s="50"/>
      <c r="E138" s="570"/>
      <c r="F138" s="571"/>
      <c r="G138" s="571"/>
      <c r="H138" s="571"/>
      <c r="I138" s="571"/>
      <c r="J138" s="572"/>
      <c r="K138" s="47"/>
      <c r="M138" s="575" t="s">
        <v>412</v>
      </c>
      <c r="N138" s="575"/>
      <c r="O138" s="575"/>
      <c r="P138" s="575"/>
      <c r="Q138" s="575"/>
      <c r="R138" s="575"/>
    </row>
    <row r="139" spans="2:18" ht="16.149999999999999" customHeight="1" x14ac:dyDescent="0.35">
      <c r="B139" s="128"/>
      <c r="C139" s="50"/>
      <c r="D139" s="50"/>
      <c r="E139" s="50"/>
      <c r="F139" s="50"/>
      <c r="G139" s="50"/>
      <c r="H139" s="50"/>
      <c r="I139" s="50"/>
      <c r="J139" s="50"/>
      <c r="K139" s="47"/>
      <c r="M139" s="575"/>
      <c r="N139" s="575"/>
      <c r="O139" s="575"/>
      <c r="P139" s="575"/>
      <c r="Q139" s="575"/>
      <c r="R139" s="575"/>
    </row>
    <row r="140" spans="2:18" ht="16.149999999999999" customHeight="1" x14ac:dyDescent="0.35">
      <c r="B140" s="128"/>
      <c r="C140" s="50" t="s">
        <v>413</v>
      </c>
      <c r="D140" s="50"/>
      <c r="E140" s="50"/>
      <c r="F140" s="50"/>
      <c r="G140" s="50"/>
      <c r="H140" s="50"/>
      <c r="I140" s="50"/>
      <c r="J140" s="50"/>
      <c r="K140" s="47"/>
    </row>
    <row r="141" spans="2:18" ht="16.149999999999999" customHeight="1" x14ac:dyDescent="0.35">
      <c r="B141" s="128"/>
      <c r="C141" s="699"/>
      <c r="D141" s="700"/>
      <c r="E141" s="700"/>
      <c r="F141" s="701"/>
      <c r="G141" s="50"/>
      <c r="H141" s="50"/>
      <c r="I141" s="50"/>
      <c r="J141" s="50"/>
      <c r="K141" s="47"/>
      <c r="M141" s="39" t="s">
        <v>414</v>
      </c>
      <c r="N141" s="39"/>
      <c r="O141" s="39"/>
      <c r="P141" s="39"/>
      <c r="Q141" s="39"/>
      <c r="R141" s="39"/>
    </row>
    <row r="142" spans="2:18" ht="16.149999999999999" customHeight="1" x14ac:dyDescent="0.35">
      <c r="B142" s="128"/>
      <c r="C142" s="50"/>
      <c r="D142" s="50"/>
      <c r="E142" s="50"/>
      <c r="F142" s="50"/>
      <c r="G142" s="50"/>
      <c r="H142" s="50"/>
      <c r="I142" s="50"/>
      <c r="J142" s="50"/>
      <c r="K142" s="47"/>
      <c r="M142" s="39"/>
      <c r="N142" s="39"/>
      <c r="O142" s="39"/>
      <c r="P142" s="39"/>
      <c r="Q142" s="39"/>
      <c r="R142" s="39"/>
    </row>
    <row r="143" spans="2:18" ht="16.149999999999999" customHeight="1" x14ac:dyDescent="0.35">
      <c r="B143" s="128"/>
      <c r="C143" s="50"/>
      <c r="D143" s="50"/>
      <c r="E143" s="50"/>
      <c r="F143" s="50"/>
      <c r="G143" s="50"/>
      <c r="H143" s="50"/>
      <c r="I143" s="50"/>
      <c r="J143" s="50"/>
      <c r="K143" s="47"/>
    </row>
    <row r="144" spans="2:18" ht="24.75" customHeight="1" x14ac:dyDescent="0.35">
      <c r="B144" s="128"/>
      <c r="C144" s="50" t="s">
        <v>415</v>
      </c>
      <c r="D144" s="50"/>
      <c r="E144" s="50"/>
      <c r="F144" s="50"/>
      <c r="G144" s="50"/>
      <c r="H144" s="50"/>
      <c r="I144" s="50" t="str">
        <f>"500 merkkiä 
("&amp;TEXT(LEN(C145),"0")&amp;" käytetty)"</f>
        <v>500 merkkiä 
(0 käytetty)</v>
      </c>
      <c r="J144" s="50"/>
      <c r="K144" s="47"/>
    </row>
    <row r="145" spans="2:18" ht="95.25" customHeight="1" x14ac:dyDescent="0.35">
      <c r="B145" s="128"/>
      <c r="C145" s="696"/>
      <c r="D145" s="697"/>
      <c r="E145" s="697"/>
      <c r="F145" s="697"/>
      <c r="G145" s="697"/>
      <c r="H145" s="697"/>
      <c r="I145" s="697"/>
      <c r="J145" s="698"/>
      <c r="K145" s="28"/>
      <c r="M145" s="555" t="s">
        <v>416</v>
      </c>
      <c r="N145" s="555"/>
      <c r="O145" s="555"/>
      <c r="P145" s="555"/>
      <c r="Q145" s="555"/>
      <c r="R145" s="555"/>
    </row>
    <row r="146" spans="2:18" ht="16.149999999999999" customHeight="1" x14ac:dyDescent="0.35">
      <c r="B146" s="128"/>
      <c r="C146" s="50"/>
      <c r="D146" s="50"/>
      <c r="E146" s="50"/>
      <c r="F146" s="50"/>
      <c r="G146" s="50"/>
      <c r="H146" s="50"/>
      <c r="I146" s="50"/>
      <c r="J146" s="50"/>
      <c r="K146" s="47"/>
    </row>
    <row r="147" spans="2:18" ht="16.149999999999999" customHeight="1" x14ac:dyDescent="0.35">
      <c r="B147" s="128"/>
      <c r="C147" s="50" t="s">
        <v>417</v>
      </c>
      <c r="D147" s="50"/>
      <c r="E147" s="50"/>
      <c r="F147" s="50"/>
      <c r="G147" s="50"/>
      <c r="H147" s="50"/>
      <c r="I147" s="50" t="str">
        <f>"500 merkkiä 
("&amp;TEXT(LEN(C148),"0")&amp;" käytetty)"</f>
        <v>500 merkkiä 
(0 käytetty)</v>
      </c>
      <c r="J147" s="50"/>
      <c r="K147" s="47"/>
    </row>
    <row r="148" spans="2:18" ht="95.25" customHeight="1" x14ac:dyDescent="0.35">
      <c r="B148" s="128"/>
      <c r="C148" s="696"/>
      <c r="D148" s="697"/>
      <c r="E148" s="697"/>
      <c r="F148" s="697"/>
      <c r="G148" s="697"/>
      <c r="H148" s="697"/>
      <c r="I148" s="697"/>
      <c r="J148" s="698"/>
      <c r="K148" s="28"/>
      <c r="M148" s="555" t="s">
        <v>418</v>
      </c>
      <c r="N148" s="555"/>
      <c r="O148" s="555"/>
      <c r="P148" s="555"/>
      <c r="Q148" s="555"/>
      <c r="R148" s="555"/>
    </row>
    <row r="149" spans="2:18" ht="16.149999999999999" customHeight="1" x14ac:dyDescent="0.35">
      <c r="B149" s="128"/>
      <c r="C149" s="50"/>
      <c r="D149" s="50"/>
      <c r="E149" s="50"/>
      <c r="F149" s="50"/>
      <c r="G149" s="50"/>
      <c r="H149" s="50"/>
      <c r="I149" s="50"/>
      <c r="J149" s="50"/>
      <c r="K149" s="47"/>
    </row>
    <row r="150" spans="2:18" ht="16.149999999999999" customHeight="1" x14ac:dyDescent="0.35">
      <c r="B150" s="128"/>
      <c r="C150" s="505"/>
      <c r="D150" s="505"/>
      <c r="E150" s="141"/>
      <c r="F150" s="505"/>
      <c r="G150" s="27"/>
      <c r="H150" s="27"/>
      <c r="I150" s="27"/>
      <c r="J150" s="27"/>
      <c r="K150" s="28"/>
    </row>
    <row r="151" spans="2:18" ht="16.149999999999999" customHeight="1" x14ac:dyDescent="0.35">
      <c r="B151" s="128"/>
      <c r="C151" s="50" t="s">
        <v>419</v>
      </c>
      <c r="D151" s="50"/>
      <c r="E151" s="50"/>
      <c r="F151" s="50"/>
      <c r="G151" s="50"/>
      <c r="H151" s="50"/>
      <c r="I151" s="50"/>
      <c r="J151" s="50"/>
      <c r="K151" s="47"/>
      <c r="M151" s="125"/>
      <c r="N151" s="125"/>
      <c r="O151" s="125"/>
      <c r="P151" s="125"/>
      <c r="Q151" s="125"/>
    </row>
    <row r="152" spans="2:18" ht="16.149999999999999" customHeight="1" x14ac:dyDescent="0.35">
      <c r="B152" s="128"/>
      <c r="C152" s="50" t="s">
        <v>420</v>
      </c>
      <c r="D152" s="50"/>
      <c r="E152" s="50"/>
      <c r="F152" s="50"/>
      <c r="G152" s="50"/>
      <c r="H152" s="50"/>
      <c r="I152" s="50"/>
      <c r="J152" s="50"/>
      <c r="K152" s="47"/>
      <c r="M152" s="573" t="s">
        <v>421</v>
      </c>
      <c r="N152" s="573"/>
      <c r="O152" s="573"/>
      <c r="P152" s="573"/>
      <c r="Q152" s="573"/>
      <c r="R152" s="573"/>
    </row>
    <row r="153" spans="2:18" ht="16.149999999999999" customHeight="1" x14ac:dyDescent="0.35">
      <c r="B153" s="128"/>
      <c r="C153" s="50" t="s">
        <v>422</v>
      </c>
      <c r="D153" s="50"/>
      <c r="E153" s="50"/>
      <c r="F153" s="50"/>
      <c r="G153" s="50"/>
      <c r="H153" s="50"/>
      <c r="I153" s="50"/>
      <c r="J153" s="50"/>
      <c r="K153" s="47"/>
      <c r="M153" s="573"/>
      <c r="N153" s="573"/>
      <c r="O153" s="573"/>
      <c r="P153" s="573"/>
      <c r="Q153" s="573"/>
      <c r="R153" s="573"/>
    </row>
    <row r="154" spans="2:18" ht="16.149999999999999" customHeight="1" x14ac:dyDescent="0.35">
      <c r="B154" s="128"/>
      <c r="C154" s="50" t="s">
        <v>423</v>
      </c>
      <c r="D154" s="50"/>
      <c r="E154" s="50"/>
      <c r="F154" s="50"/>
      <c r="G154" s="50"/>
      <c r="H154" s="50"/>
      <c r="I154" s="50"/>
      <c r="J154" s="50"/>
      <c r="K154" s="47"/>
      <c r="M154" s="573"/>
      <c r="N154" s="573"/>
      <c r="O154" s="573"/>
      <c r="P154" s="573"/>
      <c r="Q154" s="573"/>
      <c r="R154" s="573"/>
    </row>
    <row r="155" spans="2:18" ht="16.149999999999999" customHeight="1" x14ac:dyDescent="0.35">
      <c r="B155" s="128"/>
      <c r="C155" s="50" t="s">
        <v>424</v>
      </c>
      <c r="D155" s="50"/>
      <c r="E155" s="50"/>
      <c r="F155" s="50"/>
      <c r="G155" s="50"/>
      <c r="H155" s="50"/>
      <c r="I155" s="50"/>
      <c r="J155" s="50"/>
      <c r="K155" s="47"/>
      <c r="M155" s="573"/>
      <c r="N155" s="573"/>
      <c r="O155" s="573"/>
      <c r="P155" s="573"/>
      <c r="Q155" s="573"/>
      <c r="R155" s="573"/>
    </row>
    <row r="156" spans="2:18" ht="16.149999999999999" customHeight="1" x14ac:dyDescent="0.35">
      <c r="B156" s="128"/>
      <c r="C156" s="50" t="s">
        <v>425</v>
      </c>
      <c r="D156" s="50"/>
      <c r="E156" s="50"/>
      <c r="F156" s="50"/>
      <c r="G156" s="50"/>
      <c r="H156" s="50"/>
      <c r="I156" s="50"/>
      <c r="J156" s="50"/>
      <c r="K156" s="47"/>
    </row>
    <row r="157" spans="2:18" ht="16.149999999999999" customHeight="1" x14ac:dyDescent="0.35">
      <c r="B157" s="128"/>
      <c r="C157" s="50" t="s">
        <v>426</v>
      </c>
      <c r="D157" s="50"/>
      <c r="E157" s="50"/>
      <c r="F157" s="50"/>
      <c r="G157" s="50"/>
      <c r="H157" s="50"/>
      <c r="I157" s="50"/>
      <c r="J157" s="50"/>
      <c r="K157" s="47"/>
    </row>
    <row r="158" spans="2:18" ht="16.149999999999999" customHeight="1" x14ac:dyDescent="0.35">
      <c r="B158" s="128"/>
      <c r="C158" s="50" t="s">
        <v>427</v>
      </c>
      <c r="D158" s="50"/>
      <c r="E158" s="50"/>
      <c r="F158" s="50"/>
      <c r="G158" s="50"/>
      <c r="H158" s="50" t="s">
        <v>428</v>
      </c>
      <c r="I158" s="702"/>
      <c r="J158" s="702"/>
      <c r="K158" s="47"/>
    </row>
    <row r="159" spans="2:18" ht="16.149999999999999" customHeight="1" x14ac:dyDescent="0.35">
      <c r="B159" s="128"/>
      <c r="C159" s="50" t="s">
        <v>427</v>
      </c>
      <c r="D159" s="50"/>
      <c r="E159" s="50"/>
      <c r="F159" s="50"/>
      <c r="G159" s="50"/>
      <c r="H159" s="50" t="s">
        <v>428</v>
      </c>
      <c r="I159" s="702"/>
      <c r="J159" s="702"/>
      <c r="K159" s="47"/>
    </row>
    <row r="160" spans="2:18" ht="16.149999999999999" customHeight="1" x14ac:dyDescent="0.35">
      <c r="B160" s="128"/>
      <c r="C160" s="50" t="s">
        <v>427</v>
      </c>
      <c r="D160" s="50"/>
      <c r="E160" s="50"/>
      <c r="F160" s="50"/>
      <c r="G160" s="50"/>
      <c r="H160" s="50" t="s">
        <v>428</v>
      </c>
      <c r="I160" s="702"/>
      <c r="J160" s="702"/>
      <c r="K160" s="47"/>
    </row>
    <row r="161" spans="2:27" ht="16.149999999999999" customHeight="1" x14ac:dyDescent="0.35">
      <c r="B161" s="210"/>
      <c r="C161" s="61"/>
      <c r="D161" s="61"/>
      <c r="E161" s="61"/>
      <c r="F161" s="61"/>
      <c r="G161" s="61"/>
      <c r="H161" s="61"/>
      <c r="I161" s="61"/>
      <c r="J161" s="61"/>
      <c r="K161" s="80"/>
    </row>
    <row r="163" spans="2:27" ht="34.5" customHeight="1" x14ac:dyDescent="0.35">
      <c r="B163" s="350"/>
      <c r="C163" s="693" t="s">
        <v>437</v>
      </c>
      <c r="D163" s="693"/>
      <c r="E163" s="693"/>
      <c r="F163" s="693"/>
      <c r="G163" s="693"/>
      <c r="H163" s="693"/>
      <c r="I163" s="693"/>
      <c r="J163" s="693"/>
      <c r="K163" s="694"/>
      <c r="O163" s="703" t="s">
        <v>158</v>
      </c>
      <c r="P163" s="704"/>
      <c r="Q163" s="705"/>
    </row>
    <row r="164" spans="2:27" ht="54" customHeight="1" x14ac:dyDescent="0.35">
      <c r="B164" s="128"/>
      <c r="C164" s="352"/>
      <c r="D164" s="50"/>
      <c r="E164" s="50"/>
      <c r="F164" s="50"/>
      <c r="G164" s="50"/>
      <c r="H164" s="50"/>
      <c r="I164" s="50"/>
      <c r="J164" s="50"/>
      <c r="K164" s="47"/>
    </row>
    <row r="165" spans="2:27" ht="16.149999999999999" customHeight="1" x14ac:dyDescent="0.35">
      <c r="B165" s="128"/>
      <c r="C165" s="50"/>
      <c r="D165" s="50"/>
      <c r="E165" s="50"/>
      <c r="F165" s="50"/>
      <c r="G165" s="50"/>
      <c r="H165" s="50"/>
      <c r="I165" s="50"/>
      <c r="J165" s="50"/>
      <c r="K165" s="47"/>
    </row>
    <row r="166" spans="2:27" ht="16.149999999999999" customHeight="1" x14ac:dyDescent="0.35">
      <c r="B166" s="128"/>
      <c r="C166" s="50" t="s">
        <v>405</v>
      </c>
      <c r="D166" s="50"/>
      <c r="E166" s="50"/>
      <c r="F166" s="50"/>
      <c r="G166" s="138"/>
      <c r="H166" s="50"/>
      <c r="I166" s="50"/>
      <c r="J166" s="50"/>
      <c r="K166" s="47"/>
      <c r="M166" s="695" t="s">
        <v>436</v>
      </c>
      <c r="N166" s="695"/>
      <c r="O166" s="695"/>
      <c r="P166" s="695"/>
      <c r="Q166" s="695"/>
      <c r="R166" s="695"/>
      <c r="S166" s="139"/>
      <c r="T166" s="139"/>
      <c r="U166" s="139"/>
      <c r="V166" s="125"/>
      <c r="W166" s="125"/>
      <c r="X166" s="125"/>
      <c r="Y166" s="125"/>
      <c r="Z166" s="125"/>
      <c r="AA166" s="125"/>
    </row>
    <row r="167" spans="2:27" s="114" customFormat="1" ht="16.149999999999999" customHeight="1" x14ac:dyDescent="0.35">
      <c r="B167" s="351"/>
      <c r="C167" s="500" t="s">
        <v>65</v>
      </c>
      <c r="D167" s="500"/>
      <c r="E167" s="96"/>
      <c r="F167" s="500" t="s">
        <v>79</v>
      </c>
      <c r="G167" s="82"/>
      <c r="H167" s="82"/>
      <c r="I167" s="82"/>
      <c r="J167" s="82"/>
      <c r="K167" s="83"/>
      <c r="L167" s="20"/>
      <c r="M167" s="695"/>
      <c r="N167" s="695"/>
      <c r="O167" s="695"/>
      <c r="P167" s="695"/>
      <c r="Q167" s="695"/>
      <c r="R167" s="695"/>
    </row>
    <row r="168" spans="2:27" s="114" customFormat="1" ht="16.149999999999999" customHeight="1" x14ac:dyDescent="0.35">
      <c r="B168" s="351"/>
      <c r="C168" s="500"/>
      <c r="D168" s="500"/>
      <c r="E168" s="96"/>
      <c r="F168" s="500"/>
      <c r="G168" s="82"/>
      <c r="H168" s="82"/>
      <c r="I168" s="82"/>
      <c r="J168" s="82"/>
      <c r="K168" s="83"/>
      <c r="L168" s="20"/>
      <c r="M168" s="695"/>
      <c r="N168" s="695"/>
      <c r="O168" s="695"/>
      <c r="P168" s="695"/>
      <c r="Q168" s="695"/>
      <c r="R168" s="695"/>
    </row>
    <row r="169" spans="2:27" s="114" customFormat="1" ht="16.149999999999999" customHeight="1" x14ac:dyDescent="0.35">
      <c r="B169" s="351"/>
      <c r="C169" s="50" t="s">
        <v>407</v>
      </c>
      <c r="D169" s="50"/>
      <c r="E169" s="50"/>
      <c r="F169" s="50"/>
      <c r="G169" s="50"/>
      <c r="H169" s="82"/>
      <c r="I169" s="82"/>
      <c r="J169" s="82"/>
      <c r="K169" s="83"/>
      <c r="L169" s="20"/>
      <c r="M169" s="695"/>
      <c r="N169" s="695"/>
      <c r="O169" s="695"/>
      <c r="P169" s="695"/>
      <c r="Q169" s="695"/>
      <c r="R169" s="695"/>
    </row>
    <row r="170" spans="2:27" s="114" customFormat="1" ht="16.149999999999999" customHeight="1" x14ac:dyDescent="0.35">
      <c r="B170" s="351"/>
      <c r="C170" s="500" t="s">
        <v>65</v>
      </c>
      <c r="D170" s="500"/>
      <c r="E170" s="96"/>
      <c r="F170" s="500" t="s">
        <v>79</v>
      </c>
      <c r="G170" s="82"/>
      <c r="H170" s="82"/>
      <c r="I170" s="82"/>
      <c r="J170" s="82"/>
      <c r="K170" s="83"/>
      <c r="L170" s="20"/>
      <c r="M170" s="695"/>
      <c r="N170" s="695"/>
      <c r="O170" s="695"/>
      <c r="P170" s="695"/>
      <c r="Q170" s="695"/>
      <c r="R170" s="695"/>
    </row>
    <row r="171" spans="2:27" s="114" customFormat="1" ht="16.149999999999999" customHeight="1" x14ac:dyDescent="0.35">
      <c r="B171" s="351"/>
      <c r="C171" s="500"/>
      <c r="D171" s="500"/>
      <c r="E171" s="96"/>
      <c r="F171" s="500"/>
      <c r="G171" s="82"/>
      <c r="H171" s="82"/>
      <c r="I171" s="82"/>
      <c r="J171" s="82"/>
      <c r="K171" s="83"/>
      <c r="L171" s="20"/>
      <c r="M171" s="695"/>
      <c r="N171" s="695"/>
      <c r="O171" s="695"/>
      <c r="P171" s="695"/>
      <c r="Q171" s="695"/>
      <c r="R171" s="695"/>
    </row>
    <row r="172" spans="2:27" s="114" customFormat="1" ht="16.149999999999999" customHeight="1" x14ac:dyDescent="0.35">
      <c r="B172" s="351"/>
      <c r="C172" s="50" t="s">
        <v>408</v>
      </c>
      <c r="D172" s="50"/>
      <c r="E172" s="50"/>
      <c r="F172" s="50"/>
      <c r="G172" s="50"/>
      <c r="H172" s="82"/>
      <c r="I172" s="82"/>
      <c r="J172" s="82"/>
      <c r="K172" s="83"/>
      <c r="L172" s="20"/>
      <c r="M172" s="695"/>
      <c r="N172" s="695"/>
      <c r="O172" s="695"/>
      <c r="P172" s="695"/>
      <c r="Q172" s="695"/>
      <c r="R172" s="695"/>
    </row>
    <row r="173" spans="2:27" s="114" customFormat="1" ht="16.149999999999999" customHeight="1" x14ac:dyDescent="0.35">
      <c r="B173" s="351"/>
      <c r="C173" s="500" t="s">
        <v>65</v>
      </c>
      <c r="D173" s="500"/>
      <c r="E173" s="96"/>
      <c r="F173" s="500" t="s">
        <v>79</v>
      </c>
      <c r="G173" s="82"/>
      <c r="H173" s="82"/>
      <c r="I173" s="82"/>
      <c r="J173" s="82"/>
      <c r="K173" s="83"/>
      <c r="L173" s="20"/>
      <c r="M173" s="695"/>
      <c r="N173" s="695"/>
      <c r="O173" s="695"/>
      <c r="P173" s="695"/>
      <c r="Q173" s="695"/>
      <c r="R173" s="695"/>
    </row>
    <row r="174" spans="2:27" ht="16.149999999999999" customHeight="1" x14ac:dyDescent="0.35">
      <c r="B174" s="128"/>
      <c r="C174" s="50"/>
      <c r="D174" s="50"/>
      <c r="E174" s="50"/>
      <c r="F174" s="50"/>
      <c r="G174" s="50"/>
      <c r="H174" s="50"/>
      <c r="I174" s="50"/>
      <c r="J174" s="50"/>
      <c r="K174" s="47"/>
      <c r="M174" s="94"/>
    </row>
    <row r="175" spans="2:27" ht="16.149999999999999" customHeight="1" x14ac:dyDescent="0.35">
      <c r="B175" s="128"/>
      <c r="C175" s="50"/>
      <c r="D175" s="50"/>
      <c r="E175" s="50"/>
      <c r="F175" s="50"/>
      <c r="G175" s="50"/>
      <c r="H175" s="50"/>
      <c r="I175" s="50"/>
      <c r="J175" s="50"/>
      <c r="K175" s="47"/>
      <c r="M175" s="575" t="s">
        <v>409</v>
      </c>
      <c r="N175" s="575"/>
      <c r="O175" s="575"/>
      <c r="P175" s="575"/>
      <c r="Q175" s="575"/>
      <c r="R175" s="575"/>
    </row>
    <row r="176" spans="2:27" ht="16.149999999999999" customHeight="1" x14ac:dyDescent="0.35">
      <c r="B176" s="128"/>
      <c r="C176" s="50" t="s">
        <v>410</v>
      </c>
      <c r="D176" s="50"/>
      <c r="E176" s="570"/>
      <c r="F176" s="571"/>
      <c r="G176" s="571"/>
      <c r="H176" s="571"/>
      <c r="I176" s="571"/>
      <c r="J176" s="572"/>
      <c r="K176" s="47"/>
      <c r="M176" s="575"/>
      <c r="N176" s="575"/>
      <c r="O176" s="575"/>
      <c r="P176" s="575"/>
      <c r="Q176" s="575"/>
      <c r="R176" s="575"/>
    </row>
    <row r="177" spans="2:18" ht="16.149999999999999" customHeight="1" x14ac:dyDescent="0.35">
      <c r="B177" s="128"/>
      <c r="C177" s="50"/>
      <c r="D177" s="50"/>
      <c r="E177" s="50"/>
      <c r="F177" s="50"/>
      <c r="G177" s="50"/>
      <c r="H177" s="50"/>
      <c r="I177" s="50"/>
      <c r="J177" s="50"/>
      <c r="K177" s="47"/>
    </row>
    <row r="178" spans="2:18" ht="16.149999999999999" customHeight="1" x14ac:dyDescent="0.35">
      <c r="B178" s="128"/>
      <c r="C178" s="50" t="s">
        <v>411</v>
      </c>
      <c r="D178" s="50"/>
      <c r="E178" s="570"/>
      <c r="F178" s="571"/>
      <c r="G178" s="571"/>
      <c r="H178" s="571"/>
      <c r="I178" s="571"/>
      <c r="J178" s="572"/>
      <c r="K178" s="47"/>
      <c r="M178" s="575" t="s">
        <v>412</v>
      </c>
      <c r="N178" s="575"/>
      <c r="O178" s="575"/>
      <c r="P178" s="575"/>
      <c r="Q178" s="575"/>
      <c r="R178" s="575"/>
    </row>
    <row r="179" spans="2:18" ht="16.149999999999999" customHeight="1" x14ac:dyDescent="0.35">
      <c r="B179" s="128"/>
      <c r="C179" s="50"/>
      <c r="D179" s="50"/>
      <c r="E179" s="50"/>
      <c r="F179" s="50"/>
      <c r="G179" s="50"/>
      <c r="H179" s="50"/>
      <c r="I179" s="50"/>
      <c r="J179" s="50"/>
      <c r="K179" s="47"/>
      <c r="M179" s="575"/>
      <c r="N179" s="575"/>
      <c r="O179" s="575"/>
      <c r="P179" s="575"/>
      <c r="Q179" s="575"/>
      <c r="R179" s="575"/>
    </row>
    <row r="180" spans="2:18" ht="16.149999999999999" customHeight="1" x14ac:dyDescent="0.35">
      <c r="B180" s="128"/>
      <c r="C180" s="50" t="s">
        <v>413</v>
      </c>
      <c r="D180" s="50"/>
      <c r="E180" s="50"/>
      <c r="F180" s="50"/>
      <c r="G180" s="50"/>
      <c r="H180" s="50"/>
      <c r="I180" s="50"/>
      <c r="J180" s="50"/>
      <c r="K180" s="47"/>
    </row>
    <row r="181" spans="2:18" ht="16.149999999999999" customHeight="1" x14ac:dyDescent="0.35">
      <c r="B181" s="128"/>
      <c r="C181" s="699"/>
      <c r="D181" s="700"/>
      <c r="E181" s="700"/>
      <c r="F181" s="701"/>
      <c r="G181" s="50"/>
      <c r="H181" s="50"/>
      <c r="I181" s="50"/>
      <c r="J181" s="50"/>
      <c r="K181" s="47"/>
      <c r="M181" s="39" t="s">
        <v>414</v>
      </c>
      <c r="N181" s="39"/>
      <c r="O181" s="39"/>
      <c r="P181" s="39"/>
      <c r="Q181" s="39"/>
      <c r="R181" s="39"/>
    </row>
    <row r="182" spans="2:18" ht="16.149999999999999" customHeight="1" x14ac:dyDescent="0.35">
      <c r="B182" s="128"/>
      <c r="C182" s="50"/>
      <c r="D182" s="50"/>
      <c r="E182" s="50"/>
      <c r="F182" s="50"/>
      <c r="G182" s="50"/>
      <c r="H182" s="50"/>
      <c r="I182" s="50"/>
      <c r="J182" s="50"/>
      <c r="K182" s="47"/>
      <c r="M182" s="39"/>
      <c r="N182" s="39"/>
      <c r="O182" s="39"/>
      <c r="P182" s="39"/>
      <c r="Q182" s="39"/>
      <c r="R182" s="39"/>
    </row>
    <row r="183" spans="2:18" ht="16.149999999999999" customHeight="1" x14ac:dyDescent="0.35">
      <c r="B183" s="128"/>
      <c r="C183" s="50"/>
      <c r="D183" s="50"/>
      <c r="E183" s="50"/>
      <c r="F183" s="50"/>
      <c r="G183" s="50"/>
      <c r="H183" s="50"/>
      <c r="I183" s="50"/>
      <c r="J183" s="50"/>
      <c r="K183" s="47"/>
    </row>
    <row r="184" spans="2:18" ht="24.75" customHeight="1" x14ac:dyDescent="0.35">
      <c r="B184" s="128"/>
      <c r="C184" s="50" t="s">
        <v>415</v>
      </c>
      <c r="D184" s="50"/>
      <c r="E184" s="50"/>
      <c r="F184" s="50"/>
      <c r="G184" s="50"/>
      <c r="H184" s="50"/>
      <c r="I184" s="50" t="str">
        <f>"500 merkkiä 
("&amp;TEXT(LEN(C185),"0")&amp;" käytetty)"</f>
        <v>500 merkkiä 
(0 käytetty)</v>
      </c>
      <c r="J184" s="50"/>
      <c r="K184" s="47"/>
    </row>
    <row r="185" spans="2:18" ht="95.25" customHeight="1" x14ac:dyDescent="0.35">
      <c r="B185" s="128"/>
      <c r="C185" s="696"/>
      <c r="D185" s="697"/>
      <c r="E185" s="697"/>
      <c r="F185" s="697"/>
      <c r="G185" s="697"/>
      <c r="H185" s="697"/>
      <c r="I185" s="697"/>
      <c r="J185" s="698"/>
      <c r="K185" s="28"/>
      <c r="M185" s="555" t="s">
        <v>416</v>
      </c>
      <c r="N185" s="555"/>
      <c r="O185" s="555"/>
      <c r="P185" s="555"/>
      <c r="Q185" s="555"/>
      <c r="R185" s="555"/>
    </row>
    <row r="186" spans="2:18" ht="16.149999999999999" customHeight="1" x14ac:dyDescent="0.35">
      <c r="B186" s="128"/>
      <c r="C186" s="50"/>
      <c r="D186" s="50"/>
      <c r="E186" s="50"/>
      <c r="F186" s="50"/>
      <c r="G186" s="50"/>
      <c r="H186" s="50"/>
      <c r="I186" s="50"/>
      <c r="J186" s="50"/>
      <c r="K186" s="47"/>
    </row>
    <row r="187" spans="2:18" ht="16.149999999999999" customHeight="1" x14ac:dyDescent="0.35">
      <c r="B187" s="128"/>
      <c r="C187" s="50" t="s">
        <v>417</v>
      </c>
      <c r="D187" s="50"/>
      <c r="E187" s="50"/>
      <c r="F187" s="50"/>
      <c r="G187" s="50"/>
      <c r="H187" s="50"/>
      <c r="I187" s="50" t="str">
        <f>"500 merkkiä 
("&amp;TEXT(LEN(C188),"0")&amp;" käytetty)"</f>
        <v>500 merkkiä 
(0 käytetty)</v>
      </c>
      <c r="J187" s="50"/>
      <c r="K187" s="47"/>
    </row>
    <row r="188" spans="2:18" ht="95.25" customHeight="1" x14ac:dyDescent="0.35">
      <c r="B188" s="128"/>
      <c r="C188" s="696"/>
      <c r="D188" s="697"/>
      <c r="E188" s="697"/>
      <c r="F188" s="697"/>
      <c r="G188" s="697"/>
      <c r="H188" s="697"/>
      <c r="I188" s="697"/>
      <c r="J188" s="698"/>
      <c r="K188" s="28"/>
      <c r="M188" s="555" t="s">
        <v>418</v>
      </c>
      <c r="N188" s="555"/>
      <c r="O188" s="555"/>
      <c r="P188" s="555"/>
      <c r="Q188" s="555"/>
      <c r="R188" s="555"/>
    </row>
    <row r="189" spans="2:18" ht="16.149999999999999" customHeight="1" x14ac:dyDescent="0.35">
      <c r="B189" s="128"/>
      <c r="C189" s="50"/>
      <c r="D189" s="50"/>
      <c r="E189" s="50"/>
      <c r="F189" s="50"/>
      <c r="G189" s="50"/>
      <c r="H189" s="50"/>
      <c r="I189" s="50"/>
      <c r="J189" s="50"/>
      <c r="K189" s="47"/>
    </row>
    <row r="190" spans="2:18" ht="16.149999999999999" customHeight="1" x14ac:dyDescent="0.35">
      <c r="B190" s="128"/>
      <c r="C190" s="505"/>
      <c r="D190" s="505"/>
      <c r="E190" s="141"/>
      <c r="F190" s="505"/>
      <c r="G190" s="27"/>
      <c r="H190" s="27"/>
      <c r="I190" s="27"/>
      <c r="J190" s="27"/>
      <c r="K190" s="28"/>
    </row>
    <row r="191" spans="2:18" ht="16.149999999999999" customHeight="1" x14ac:dyDescent="0.35">
      <c r="B191" s="128"/>
      <c r="C191" s="50" t="s">
        <v>419</v>
      </c>
      <c r="D191" s="50"/>
      <c r="E191" s="50"/>
      <c r="F191" s="50"/>
      <c r="G191" s="50"/>
      <c r="H191" s="50"/>
      <c r="I191" s="50"/>
      <c r="J191" s="50"/>
      <c r="K191" s="47"/>
      <c r="M191" s="125"/>
      <c r="N191" s="125"/>
      <c r="O191" s="125"/>
      <c r="P191" s="125"/>
      <c r="Q191" s="125"/>
    </row>
    <row r="192" spans="2:18" ht="16.149999999999999" customHeight="1" x14ac:dyDescent="0.35">
      <c r="B192" s="128"/>
      <c r="C192" s="50" t="s">
        <v>420</v>
      </c>
      <c r="D192" s="50"/>
      <c r="E192" s="50"/>
      <c r="F192" s="50"/>
      <c r="G192" s="50"/>
      <c r="H192" s="50"/>
      <c r="I192" s="50"/>
      <c r="J192" s="50"/>
      <c r="K192" s="47"/>
      <c r="M192" s="573" t="s">
        <v>421</v>
      </c>
      <c r="N192" s="573"/>
      <c r="O192" s="573"/>
      <c r="P192" s="573"/>
      <c r="Q192" s="573"/>
      <c r="R192" s="573"/>
    </row>
    <row r="193" spans="2:18" ht="16.149999999999999" customHeight="1" x14ac:dyDescent="0.35">
      <c r="B193" s="128"/>
      <c r="C193" s="50" t="s">
        <v>422</v>
      </c>
      <c r="D193" s="50"/>
      <c r="E193" s="50"/>
      <c r="F193" s="50"/>
      <c r="G193" s="50"/>
      <c r="H193" s="50"/>
      <c r="I193" s="50"/>
      <c r="J193" s="50"/>
      <c r="K193" s="47"/>
      <c r="M193" s="573"/>
      <c r="N193" s="573"/>
      <c r="O193" s="573"/>
      <c r="P193" s="573"/>
      <c r="Q193" s="573"/>
      <c r="R193" s="573"/>
    </row>
    <row r="194" spans="2:18" ht="16.149999999999999" customHeight="1" x14ac:dyDescent="0.35">
      <c r="B194" s="128"/>
      <c r="C194" s="50" t="s">
        <v>423</v>
      </c>
      <c r="D194" s="50"/>
      <c r="E194" s="50"/>
      <c r="F194" s="50"/>
      <c r="G194" s="50"/>
      <c r="H194" s="50"/>
      <c r="I194" s="50"/>
      <c r="J194" s="50"/>
      <c r="K194" s="47"/>
      <c r="M194" s="573"/>
      <c r="N194" s="573"/>
      <c r="O194" s="573"/>
      <c r="P194" s="573"/>
      <c r="Q194" s="573"/>
      <c r="R194" s="573"/>
    </row>
    <row r="195" spans="2:18" ht="16.149999999999999" customHeight="1" x14ac:dyDescent="0.35">
      <c r="B195" s="128"/>
      <c r="C195" s="50" t="s">
        <v>424</v>
      </c>
      <c r="D195" s="50"/>
      <c r="E195" s="50"/>
      <c r="F195" s="50"/>
      <c r="G195" s="50"/>
      <c r="H195" s="50"/>
      <c r="I195" s="50"/>
      <c r="J195" s="50"/>
      <c r="K195" s="47"/>
      <c r="M195" s="573"/>
      <c r="N195" s="573"/>
      <c r="O195" s="573"/>
      <c r="P195" s="573"/>
      <c r="Q195" s="573"/>
      <c r="R195" s="573"/>
    </row>
    <row r="196" spans="2:18" ht="16.149999999999999" customHeight="1" x14ac:dyDescent="0.35">
      <c r="B196" s="128"/>
      <c r="C196" s="50" t="s">
        <v>425</v>
      </c>
      <c r="D196" s="50"/>
      <c r="E196" s="50"/>
      <c r="F196" s="50"/>
      <c r="G196" s="50"/>
      <c r="H196" s="50"/>
      <c r="I196" s="50"/>
      <c r="J196" s="50"/>
      <c r="K196" s="47"/>
    </row>
    <row r="197" spans="2:18" ht="16.149999999999999" customHeight="1" x14ac:dyDescent="0.35">
      <c r="B197" s="128"/>
      <c r="C197" s="50" t="s">
        <v>426</v>
      </c>
      <c r="D197" s="50"/>
      <c r="E197" s="50"/>
      <c r="F197" s="50"/>
      <c r="G197" s="50"/>
      <c r="H197" s="50"/>
      <c r="I197" s="50"/>
      <c r="J197" s="50"/>
      <c r="K197" s="47"/>
    </row>
    <row r="198" spans="2:18" ht="16.149999999999999" customHeight="1" x14ac:dyDescent="0.35">
      <c r="B198" s="128"/>
      <c r="C198" s="50" t="s">
        <v>427</v>
      </c>
      <c r="D198" s="50"/>
      <c r="E198" s="50"/>
      <c r="F198" s="50"/>
      <c r="G198" s="50"/>
      <c r="H198" s="50" t="s">
        <v>428</v>
      </c>
      <c r="I198" s="702"/>
      <c r="J198" s="702"/>
      <c r="K198" s="47"/>
    </row>
    <row r="199" spans="2:18" ht="16.149999999999999" customHeight="1" x14ac:dyDescent="0.35">
      <c r="B199" s="128"/>
      <c r="C199" s="50" t="s">
        <v>427</v>
      </c>
      <c r="D199" s="50"/>
      <c r="E199" s="50"/>
      <c r="F199" s="50"/>
      <c r="G199" s="50"/>
      <c r="H199" s="50" t="s">
        <v>428</v>
      </c>
      <c r="I199" s="702"/>
      <c r="J199" s="702"/>
      <c r="K199" s="47"/>
    </row>
    <row r="200" spans="2:18" ht="16.149999999999999" customHeight="1" x14ac:dyDescent="0.35">
      <c r="B200" s="128"/>
      <c r="C200" s="50" t="s">
        <v>427</v>
      </c>
      <c r="D200" s="50"/>
      <c r="E200" s="50"/>
      <c r="F200" s="50"/>
      <c r="G200" s="50"/>
      <c r="H200" s="50" t="s">
        <v>428</v>
      </c>
      <c r="I200" s="702"/>
      <c r="J200" s="702"/>
      <c r="K200" s="47"/>
    </row>
    <row r="201" spans="2:18" ht="16.149999999999999" customHeight="1" x14ac:dyDescent="0.35">
      <c r="B201" s="210"/>
      <c r="C201" s="61"/>
      <c r="D201" s="61"/>
      <c r="E201" s="61"/>
      <c r="F201" s="61"/>
      <c r="G201" s="61"/>
      <c r="H201" s="61"/>
      <c r="I201" s="61"/>
      <c r="J201" s="61"/>
      <c r="K201" s="80"/>
    </row>
  </sheetData>
  <sheetProtection sheet="1" selectLockedCells="1"/>
  <mergeCells count="82">
    <mergeCell ref="I198:J198"/>
    <mergeCell ref="I199:J199"/>
    <mergeCell ref="I200:J200"/>
    <mergeCell ref="M192:R195"/>
    <mergeCell ref="M166:R173"/>
    <mergeCell ref="M152:R155"/>
    <mergeCell ref="C188:J188"/>
    <mergeCell ref="M188:R188"/>
    <mergeCell ref="M175:R176"/>
    <mergeCell ref="E176:J176"/>
    <mergeCell ref="E178:J178"/>
    <mergeCell ref="M178:R179"/>
    <mergeCell ref="C181:F181"/>
    <mergeCell ref="C185:J185"/>
    <mergeCell ref="M185:R185"/>
    <mergeCell ref="I158:J158"/>
    <mergeCell ref="I159:J159"/>
    <mergeCell ref="I160:J160"/>
    <mergeCell ref="C163:K163"/>
    <mergeCell ref="O163:Q163"/>
    <mergeCell ref="M126:R133"/>
    <mergeCell ref="M112:R115"/>
    <mergeCell ref="C148:J148"/>
    <mergeCell ref="M148:R148"/>
    <mergeCell ref="M135:R136"/>
    <mergeCell ref="E136:J136"/>
    <mergeCell ref="E138:J138"/>
    <mergeCell ref="M138:R139"/>
    <mergeCell ref="C141:F141"/>
    <mergeCell ref="C145:J145"/>
    <mergeCell ref="M145:R145"/>
    <mergeCell ref="I118:J118"/>
    <mergeCell ref="I119:J119"/>
    <mergeCell ref="I120:J120"/>
    <mergeCell ref="C123:K123"/>
    <mergeCell ref="O123:Q123"/>
    <mergeCell ref="M86:R93"/>
    <mergeCell ref="M72:R75"/>
    <mergeCell ref="C108:J108"/>
    <mergeCell ref="M108:R108"/>
    <mergeCell ref="M95:R96"/>
    <mergeCell ref="E96:J96"/>
    <mergeCell ref="E98:J98"/>
    <mergeCell ref="M98:R99"/>
    <mergeCell ref="C101:F101"/>
    <mergeCell ref="C105:J105"/>
    <mergeCell ref="M105:R105"/>
    <mergeCell ref="I78:J78"/>
    <mergeCell ref="I79:J79"/>
    <mergeCell ref="I80:J80"/>
    <mergeCell ref="C83:K83"/>
    <mergeCell ref="O83:Q83"/>
    <mergeCell ref="M46:R53"/>
    <mergeCell ref="C68:J68"/>
    <mergeCell ref="M68:R68"/>
    <mergeCell ref="M55:R56"/>
    <mergeCell ref="E56:J56"/>
    <mergeCell ref="E58:J58"/>
    <mergeCell ref="M58:R59"/>
    <mergeCell ref="C61:F61"/>
    <mergeCell ref="C65:J65"/>
    <mergeCell ref="M65:R65"/>
    <mergeCell ref="M32:R35"/>
    <mergeCell ref="I38:J38"/>
    <mergeCell ref="I39:J39"/>
    <mergeCell ref="I40:J40"/>
    <mergeCell ref="C43:K43"/>
    <mergeCell ref="O43:Q43"/>
    <mergeCell ref="C28:J28"/>
    <mergeCell ref="M28:R28"/>
    <mergeCell ref="E18:J18"/>
    <mergeCell ref="M18:R19"/>
    <mergeCell ref="C21:F21"/>
    <mergeCell ref="M21:R21"/>
    <mergeCell ref="C25:J25"/>
    <mergeCell ref="M25:R25"/>
    <mergeCell ref="O2:Q2"/>
    <mergeCell ref="C3:K3"/>
    <mergeCell ref="M4:R4"/>
    <mergeCell ref="M6:R13"/>
    <mergeCell ref="M15:R16"/>
    <mergeCell ref="E16:J1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F4D77D42-F4ED-4ED5-91FE-42D397ECCAF3}">
      <formula1>500</formula1>
    </dataValidation>
  </dataValidations>
  <hyperlinks>
    <hyperlink ref="O2:Q2" location="'Aloita tästä'!A1" display="PALAA TÄSTÄ KANSISIVULLE" xr:uid="{5961EFBF-20FD-4E69-8A7B-DFB5E9B41BF1}"/>
    <hyperlink ref="O43:Q43" location="'Aloita tästä'!A1" display="PALAA TÄSTÄ KANSISIVULLE" xr:uid="{95C29BF3-0053-4ABD-8078-97C0A1DE713D}"/>
    <hyperlink ref="O83:Q83" location="'Aloita tästä'!A1" display="PALAA TÄSTÄ KANSISIVULLE" xr:uid="{DD4965FC-C75B-4E05-9A14-263587222ACF}"/>
    <hyperlink ref="O123:Q123" location="'Aloita tästä'!A1" display="PALAA TÄSTÄ KANSISIVULLE" xr:uid="{C8F4B97A-47A6-4891-92B3-A6BE6F8C111B}"/>
    <hyperlink ref="O163:Q163" location="'Aloita tästä'!A1" display="PALAA TÄSTÄ KANSISIVULLE" xr:uid="{C44015DB-8BC0-4E29-9ED7-1D30C194E1F7}"/>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60E96A-4C53-4F0E-8846-936B1C6383D5}">
          <x14:formula1>
            <xm:f>'Metatiedot (piiloon)'!$R$3:$R$12</xm:f>
          </x14:formula1>
          <xm:sqref>C21:F21 C61:F61 C101:F101 C141:F141 C181:F181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8073-A8C6-41E3-A6FA-BFA54D49FB29}">
  <dimension ref="A1:L19"/>
  <sheetViews>
    <sheetView showGridLines="0" topLeftCell="A2" zoomScaleNormal="100" workbookViewId="0">
      <selection activeCell="C7" sqref="C7"/>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2" hidden="1" x14ac:dyDescent="0.35">
      <c r="C1" s="414" t="s">
        <v>438</v>
      </c>
    </row>
    <row r="2" spans="1:12" ht="16.149999999999999" customHeight="1" x14ac:dyDescent="0.35">
      <c r="A2" s="3" t="s">
        <v>439</v>
      </c>
      <c r="E2" s="545" t="s">
        <v>158</v>
      </c>
      <c r="F2" s="546"/>
      <c r="G2" s="547"/>
    </row>
    <row r="3" spans="1:12" ht="16.149999999999999" customHeight="1" x14ac:dyDescent="0.35">
      <c r="A3" s="3"/>
      <c r="E3" s="415"/>
      <c r="F3" s="415"/>
      <c r="G3" s="415"/>
    </row>
    <row r="4" spans="1:12" ht="16.149999999999999" customHeight="1" x14ac:dyDescent="0.35">
      <c r="B4" s="225" t="s">
        <v>440</v>
      </c>
      <c r="C4" s="118"/>
      <c r="E4" s="639" t="s">
        <v>441</v>
      </c>
      <c r="F4" s="536"/>
      <c r="G4" s="536"/>
      <c r="H4" s="536"/>
      <c r="I4" s="536"/>
      <c r="J4" s="536"/>
      <c r="K4" s="536"/>
      <c r="L4" s="536"/>
    </row>
    <row r="5" spans="1:12" ht="16.149999999999999" customHeight="1" x14ac:dyDescent="0.35">
      <c r="B5" s="26"/>
      <c r="C5" s="28"/>
      <c r="E5" s="536"/>
      <c r="F5" s="536"/>
      <c r="G5" s="536"/>
      <c r="H5" s="536"/>
      <c r="I5" s="536"/>
      <c r="J5" s="536"/>
      <c r="K5" s="536"/>
      <c r="L5" s="536"/>
    </row>
    <row r="6" spans="1:12" ht="16.149999999999999" customHeight="1" x14ac:dyDescent="0.35">
      <c r="B6" s="413"/>
      <c r="C6" s="144" t="s">
        <v>63</v>
      </c>
      <c r="E6" s="507"/>
      <c r="F6" s="507"/>
      <c r="G6" s="507"/>
      <c r="H6" s="507"/>
      <c r="I6" s="507"/>
      <c r="J6" s="507"/>
      <c r="K6" s="507"/>
      <c r="L6" s="507"/>
    </row>
    <row r="7" spans="1:12" ht="16.149999999999999" customHeight="1" x14ac:dyDescent="0.35">
      <c r="B7" s="499" t="s">
        <v>442</v>
      </c>
      <c r="C7" s="146"/>
      <c r="D7" s="142"/>
      <c r="E7" s="639" t="s">
        <v>443</v>
      </c>
      <c r="F7" s="539"/>
      <c r="G7" s="539"/>
      <c r="H7" s="539"/>
      <c r="I7" s="539"/>
      <c r="J7" s="539"/>
      <c r="K7" s="539"/>
      <c r="L7" s="539"/>
    </row>
    <row r="8" spans="1:12" ht="16.149999999999999" customHeight="1" x14ac:dyDescent="0.35">
      <c r="B8" s="706"/>
      <c r="C8" s="707"/>
      <c r="D8" s="142"/>
      <c r="E8" s="539"/>
      <c r="F8" s="539"/>
      <c r="G8" s="539"/>
      <c r="H8" s="539"/>
      <c r="I8" s="539"/>
      <c r="J8" s="539"/>
      <c r="K8" s="539"/>
      <c r="L8" s="539"/>
    </row>
    <row r="9" spans="1:12" ht="16.149999999999999" customHeight="1" x14ac:dyDescent="0.35">
      <c r="B9" s="128"/>
      <c r="C9" s="132"/>
      <c r="D9" s="142"/>
      <c r="E9" s="645"/>
      <c r="F9" s="645"/>
      <c r="G9" s="645"/>
      <c r="H9" s="645"/>
      <c r="I9" s="645"/>
      <c r="J9" s="645"/>
      <c r="K9" s="645"/>
      <c r="L9" s="645"/>
    </row>
    <row r="10" spans="1:12" ht="16.149999999999999" customHeight="1" x14ac:dyDescent="0.35">
      <c r="B10" s="145" t="s">
        <v>444</v>
      </c>
      <c r="C10" s="217" t="str">
        <f>"500 merkkiä ("&amp;TEXT(LEN(N_Kustannusarviolisätiedot),"0")&amp;" käytetty)"</f>
        <v>500 merkkiä (0 käytetty)</v>
      </c>
      <c r="D10" s="142"/>
      <c r="E10" s="645"/>
      <c r="F10" s="645"/>
      <c r="G10" s="645"/>
      <c r="H10" s="645"/>
      <c r="I10" s="645"/>
      <c r="J10" s="645"/>
      <c r="K10" s="645"/>
      <c r="L10" s="645"/>
    </row>
    <row r="11" spans="1:12" ht="52.9" customHeight="1" x14ac:dyDescent="0.35">
      <c r="B11" s="570"/>
      <c r="C11" s="572"/>
      <c r="D11" s="142"/>
      <c r="E11" s="645"/>
      <c r="F11" s="645"/>
      <c r="G11" s="645"/>
      <c r="H11" s="645"/>
      <c r="I11" s="645"/>
      <c r="J11" s="645"/>
      <c r="K11" s="645"/>
      <c r="L11" s="645"/>
    </row>
    <row r="12" spans="1:12" ht="16.149999999999999" customHeight="1" x14ac:dyDescent="0.35">
      <c r="D12" s="142"/>
      <c r="E12" s="645"/>
      <c r="F12" s="645"/>
      <c r="G12" s="645"/>
      <c r="H12" s="645"/>
      <c r="I12" s="645"/>
      <c r="J12" s="645"/>
      <c r="K12" s="645"/>
      <c r="L12" s="645"/>
    </row>
    <row r="13" spans="1:12" ht="16.149999999999999" customHeight="1" x14ac:dyDescent="0.35">
      <c r="D13" s="142"/>
      <c r="E13" s="511"/>
      <c r="F13" s="511"/>
      <c r="G13" s="511"/>
      <c r="H13" s="511"/>
      <c r="I13" s="511"/>
      <c r="J13" s="511"/>
      <c r="K13" s="511"/>
      <c r="L13" s="511"/>
    </row>
    <row r="14" spans="1:12" ht="16.149999999999999" customHeight="1" x14ac:dyDescent="0.35">
      <c r="D14" s="142"/>
      <c r="E14" s="511"/>
      <c r="F14" s="511"/>
      <c r="G14" s="511"/>
      <c r="H14" s="511"/>
      <c r="I14" s="511"/>
      <c r="J14" s="511"/>
      <c r="K14" s="511"/>
      <c r="L14" s="511"/>
    </row>
    <row r="15" spans="1:12" ht="33" customHeight="1" x14ac:dyDescent="0.35">
      <c r="D15" s="142"/>
      <c r="E15" s="511"/>
      <c r="F15" s="511"/>
      <c r="G15" s="511"/>
      <c r="H15" s="511"/>
      <c r="I15" s="511"/>
      <c r="J15" s="511"/>
      <c r="K15" s="511"/>
      <c r="L15" s="511"/>
    </row>
    <row r="16" spans="1:12" ht="16.149999999999999" customHeight="1" x14ac:dyDescent="0.35">
      <c r="E16" s="511"/>
      <c r="F16" s="511"/>
      <c r="G16" s="511"/>
      <c r="H16" s="511"/>
      <c r="I16" s="511"/>
      <c r="J16" s="511"/>
      <c r="K16" s="511"/>
      <c r="L16" s="511"/>
    </row>
    <row r="17" spans="4:12" ht="109.5" customHeight="1" x14ac:dyDescent="0.35">
      <c r="E17" s="511"/>
      <c r="F17" s="511"/>
      <c r="G17" s="511"/>
      <c r="H17" s="511"/>
      <c r="I17" s="511"/>
      <c r="J17" s="511"/>
      <c r="K17" s="511"/>
      <c r="L17" s="511"/>
    </row>
    <row r="18" spans="4:12" ht="16.149999999999999" customHeight="1" x14ac:dyDescent="0.35">
      <c r="D18" s="142"/>
      <c r="E18" s="142"/>
      <c r="F18" s="142"/>
      <c r="G18" s="142"/>
      <c r="H18" s="142"/>
      <c r="I18" s="142"/>
      <c r="J18" s="142"/>
    </row>
    <row r="19" spans="4:12" ht="16.149999999999999" customHeight="1" x14ac:dyDescent="0.35">
      <c r="D19" s="142"/>
      <c r="E19" s="142"/>
      <c r="F19" s="142"/>
      <c r="G19" s="142"/>
      <c r="H19" s="142"/>
      <c r="I19" s="142"/>
      <c r="J19" s="142"/>
    </row>
  </sheetData>
  <sheetProtection sheet="1" selectLockedCells="1"/>
  <mergeCells count="6">
    <mergeCell ref="E7:L8"/>
    <mergeCell ref="E2:G2"/>
    <mergeCell ref="E9:L12"/>
    <mergeCell ref="B8:C8"/>
    <mergeCell ref="B11:C11"/>
    <mergeCell ref="E4:L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1" xr:uid="{18915EBD-C9BD-482A-907E-F2968EA0F786}">
      <formula1>500</formula1>
    </dataValidation>
  </dataValidations>
  <hyperlinks>
    <hyperlink ref="E2:G2" location="'Aloita tästä'!A1" display="PALAA TÄSTÄ KANSISIVULLE" xr:uid="{3209428F-B9A8-4DA0-969F-FAD094903E5C}"/>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1">
        <x14:dataValidation type="list" showErrorMessage="1" xr:uid="{001C21EF-B1D6-4D9E-ACE4-A6A455879DE9}">
          <x14:formula1>
            <xm:f>'Metatiedot (piiloon)'!$C$3:$C$5</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8DEE-CD9C-4C2C-A264-78B580B58DFD}">
  <dimension ref="A1:T75"/>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445</v>
      </c>
      <c r="F1" s="545" t="s">
        <v>158</v>
      </c>
      <c r="G1" s="546"/>
      <c r="H1" s="547"/>
    </row>
    <row r="2" spans="1:20" x14ac:dyDescent="0.35">
      <c r="A2" s="3"/>
      <c r="B2" s="708" t="s">
        <v>446</v>
      </c>
      <c r="C2" s="708"/>
      <c r="D2" s="708"/>
    </row>
    <row r="3" spans="1:20" x14ac:dyDescent="0.35">
      <c r="A3" s="3"/>
      <c r="B3" s="708"/>
      <c r="C3" s="708"/>
      <c r="D3" s="708"/>
    </row>
    <row r="4" spans="1:20" x14ac:dyDescent="0.35">
      <c r="A4" s="3"/>
      <c r="B4" s="708"/>
      <c r="C4" s="708"/>
      <c r="D4" s="708"/>
    </row>
    <row r="5" spans="1:20" x14ac:dyDescent="0.35">
      <c r="A5" s="3"/>
      <c r="B5" s="708"/>
      <c r="C5" s="708"/>
      <c r="D5" s="708"/>
    </row>
    <row r="6" spans="1:20" x14ac:dyDescent="0.35">
      <c r="A6" s="3"/>
    </row>
    <row r="7" spans="1:20" x14ac:dyDescent="0.35">
      <c r="B7" s="151" t="s">
        <v>447</v>
      </c>
      <c r="C7" s="152"/>
      <c r="D7" s="152"/>
      <c r="E7" s="55"/>
    </row>
    <row r="8" spans="1:20" ht="87.75" customHeight="1" x14ac:dyDescent="0.35">
      <c r="B8" s="153" t="s">
        <v>448</v>
      </c>
      <c r="C8" s="153" t="s">
        <v>449</v>
      </c>
      <c r="D8" s="153" t="s">
        <v>450</v>
      </c>
      <c r="E8" s="153" t="s">
        <v>451</v>
      </c>
      <c r="F8" s="153" t="s">
        <v>452</v>
      </c>
      <c r="G8" s="153" t="s">
        <v>453</v>
      </c>
      <c r="H8" s="153" t="s">
        <v>454</v>
      </c>
      <c r="J8" s="416"/>
      <c r="R8" s="1"/>
      <c r="S8" s="136"/>
    </row>
    <row r="9" spans="1:20" s="139" customFormat="1" ht="31.5" customHeight="1" x14ac:dyDescent="0.35">
      <c r="B9" s="148" t="s">
        <v>455</v>
      </c>
      <c r="C9" s="148"/>
      <c r="D9" s="359"/>
      <c r="E9" s="154"/>
      <c r="F9" s="360"/>
      <c r="G9" s="149"/>
      <c r="H9" s="417">
        <f>E9*F9*D9*(G9+1)</f>
        <v>0</v>
      </c>
      <c r="I9" s="94"/>
      <c r="J9" s="143"/>
      <c r="K9" s="143"/>
      <c r="R9" s="1"/>
      <c r="S9" s="136"/>
    </row>
    <row r="10" spans="1:20" ht="31.5" customHeight="1" x14ac:dyDescent="0.35">
      <c r="B10" s="148" t="s">
        <v>456</v>
      </c>
      <c r="C10" s="148"/>
      <c r="D10" s="359"/>
      <c r="E10" s="154"/>
      <c r="F10" s="360"/>
      <c r="G10" s="155"/>
      <c r="H10" s="417">
        <f t="shared" ref="H10:H18" si="0">E10*F10*D10*(G10+1)</f>
        <v>0</v>
      </c>
      <c r="J10" s="143"/>
      <c r="R10" s="1"/>
      <c r="S10" s="136"/>
    </row>
    <row r="11" spans="1:20" ht="31.5" customHeight="1" x14ac:dyDescent="0.35">
      <c r="B11" s="148" t="s">
        <v>457</v>
      </c>
      <c r="C11" s="148"/>
      <c r="D11" s="359"/>
      <c r="E11" s="154"/>
      <c r="F11" s="360"/>
      <c r="G11" s="155"/>
      <c r="H11" s="417">
        <f t="shared" si="0"/>
        <v>0</v>
      </c>
      <c r="J11" s="143"/>
    </row>
    <row r="12" spans="1:20" ht="31.5" customHeight="1" x14ac:dyDescent="0.35">
      <c r="B12" s="148" t="s">
        <v>458</v>
      </c>
      <c r="C12" s="148"/>
      <c r="D12" s="359"/>
      <c r="E12" s="154"/>
      <c r="F12" s="360"/>
      <c r="G12" s="155"/>
      <c r="H12" s="417">
        <f t="shared" si="0"/>
        <v>0</v>
      </c>
      <c r="S12" s="1"/>
      <c r="T12" s="136"/>
    </row>
    <row r="13" spans="1:20" ht="31.5" customHeight="1" x14ac:dyDescent="0.35">
      <c r="B13" s="148" t="s">
        <v>459</v>
      </c>
      <c r="C13" s="148"/>
      <c r="D13" s="359"/>
      <c r="E13" s="154"/>
      <c r="F13" s="360"/>
      <c r="G13" s="155"/>
      <c r="H13" s="417">
        <f t="shared" si="0"/>
        <v>0</v>
      </c>
      <c r="S13" s="1"/>
      <c r="T13" s="136"/>
    </row>
    <row r="14" spans="1:20" ht="31.5" customHeight="1" x14ac:dyDescent="0.35">
      <c r="B14" s="148" t="s">
        <v>460</v>
      </c>
      <c r="C14" s="148"/>
      <c r="D14" s="359"/>
      <c r="E14" s="154"/>
      <c r="F14" s="360"/>
      <c r="G14" s="155"/>
      <c r="H14" s="417">
        <f t="shared" si="0"/>
        <v>0</v>
      </c>
      <c r="S14" s="1"/>
      <c r="T14" s="136"/>
    </row>
    <row r="15" spans="1:20" ht="31.5" customHeight="1" x14ac:dyDescent="0.35">
      <c r="B15" s="148" t="s">
        <v>461</v>
      </c>
      <c r="C15" s="148"/>
      <c r="D15" s="359"/>
      <c r="E15" s="154"/>
      <c r="F15" s="360"/>
      <c r="G15" s="155"/>
      <c r="H15" s="417">
        <f t="shared" si="0"/>
        <v>0</v>
      </c>
      <c r="S15" s="1"/>
      <c r="T15" s="136"/>
    </row>
    <row r="16" spans="1:20" ht="31.5" customHeight="1" x14ac:dyDescent="0.35">
      <c r="B16" s="148" t="s">
        <v>462</v>
      </c>
      <c r="C16" s="148"/>
      <c r="D16" s="359"/>
      <c r="E16" s="154"/>
      <c r="F16" s="360"/>
      <c r="G16" s="155"/>
      <c r="H16" s="417">
        <f t="shared" si="0"/>
        <v>0</v>
      </c>
      <c r="S16" s="1"/>
      <c r="T16" s="136"/>
    </row>
    <row r="17" spans="2:20" ht="31.5" customHeight="1" x14ac:dyDescent="0.35">
      <c r="B17" s="148" t="s">
        <v>463</v>
      </c>
      <c r="C17" s="148"/>
      <c r="D17" s="359"/>
      <c r="E17" s="154"/>
      <c r="F17" s="360"/>
      <c r="G17" s="155"/>
      <c r="H17" s="417">
        <f>E17*F17*D17*(G17+1)</f>
        <v>0</v>
      </c>
    </row>
    <row r="18" spans="2:20" ht="31.5" customHeight="1" x14ac:dyDescent="0.35">
      <c r="B18" s="148" t="s">
        <v>464</v>
      </c>
      <c r="C18" s="148"/>
      <c r="D18" s="359"/>
      <c r="E18" s="154"/>
      <c r="F18" s="360"/>
      <c r="G18" s="155"/>
      <c r="H18" s="417">
        <f t="shared" si="0"/>
        <v>0</v>
      </c>
    </row>
    <row r="19" spans="2:20" ht="16.149999999999999" customHeight="1" x14ac:dyDescent="0.35">
      <c r="B19" s="156"/>
      <c r="C19" s="156"/>
      <c r="G19" s="157" t="s">
        <v>465</v>
      </c>
      <c r="H19" s="157">
        <f>SUM(H9:H18)</f>
        <v>0</v>
      </c>
    </row>
    <row r="20" spans="2:20" x14ac:dyDescent="0.35">
      <c r="B20" s="361"/>
    </row>
    <row r="21" spans="2:20" x14ac:dyDescent="0.35">
      <c r="B21" s="220" t="s">
        <v>466</v>
      </c>
      <c r="C21" s="221" t="str">
        <f>"500 merkkiä ("&amp;TEXT(LEN(B22),"0")&amp;" käytetty)"</f>
        <v>500 merkkiä (0 käytetty)</v>
      </c>
      <c r="D21" s="221"/>
      <c r="E21" s="222"/>
      <c r="F21"/>
    </row>
    <row r="22" spans="2:20" ht="113.15" customHeight="1" x14ac:dyDescent="0.35">
      <c r="B22" s="570"/>
      <c r="C22" s="571"/>
      <c r="D22" s="571"/>
      <c r="E22" s="572"/>
      <c r="F22" s="150"/>
    </row>
    <row r="25" spans="2:20" x14ac:dyDescent="0.35">
      <c r="B25" s="151" t="s">
        <v>467</v>
      </c>
      <c r="C25" s="152"/>
      <c r="D25" s="152"/>
      <c r="E25" s="55"/>
    </row>
    <row r="26" spans="2:20" ht="87.75" customHeight="1" x14ac:dyDescent="0.35">
      <c r="B26" s="153" t="s">
        <v>448</v>
      </c>
      <c r="C26" s="153" t="s">
        <v>449</v>
      </c>
      <c r="D26" s="153" t="s">
        <v>450</v>
      </c>
      <c r="E26" s="153" t="s">
        <v>451</v>
      </c>
      <c r="F26" s="153" t="s">
        <v>452</v>
      </c>
      <c r="G26" s="153" t="s">
        <v>453</v>
      </c>
      <c r="H26" s="153" t="s">
        <v>454</v>
      </c>
      <c r="J26" s="416"/>
      <c r="R26" s="1"/>
      <c r="S26" s="136"/>
    </row>
    <row r="27" spans="2:20" s="139" customFormat="1" ht="31.5" customHeight="1" x14ac:dyDescent="0.35">
      <c r="B27" s="148" t="s">
        <v>455</v>
      </c>
      <c r="C27" s="148"/>
      <c r="D27" s="359"/>
      <c r="E27" s="154"/>
      <c r="F27" s="360"/>
      <c r="G27" s="149"/>
      <c r="H27" s="417">
        <f>E27*F27*D27*(G27+1)</f>
        <v>0</v>
      </c>
      <c r="I27" s="94"/>
      <c r="J27" s="143"/>
      <c r="K27" s="143"/>
      <c r="R27" s="1"/>
      <c r="S27" s="136"/>
    </row>
    <row r="28" spans="2:20" ht="31.5" customHeight="1" x14ac:dyDescent="0.35">
      <c r="B28" s="148" t="s">
        <v>456</v>
      </c>
      <c r="C28" s="148"/>
      <c r="D28" s="359"/>
      <c r="E28" s="154"/>
      <c r="F28" s="360"/>
      <c r="G28" s="155"/>
      <c r="H28" s="417">
        <f t="shared" ref="H28:H34" si="1">E28*F28*D28*(G28+1)</f>
        <v>0</v>
      </c>
      <c r="J28" s="143"/>
      <c r="R28" s="1"/>
      <c r="S28" s="136"/>
    </row>
    <row r="29" spans="2:20" ht="31.5" customHeight="1" x14ac:dyDescent="0.35">
      <c r="B29" s="148" t="s">
        <v>457</v>
      </c>
      <c r="C29" s="148"/>
      <c r="D29" s="359"/>
      <c r="E29" s="154"/>
      <c r="F29" s="360"/>
      <c r="G29" s="155"/>
      <c r="H29" s="417">
        <f t="shared" si="1"/>
        <v>0</v>
      </c>
      <c r="J29" s="143"/>
    </row>
    <row r="30" spans="2:20" ht="31.5" customHeight="1" x14ac:dyDescent="0.35">
      <c r="B30" s="148" t="s">
        <v>458</v>
      </c>
      <c r="C30" s="148"/>
      <c r="D30" s="359"/>
      <c r="E30" s="154"/>
      <c r="F30" s="360"/>
      <c r="G30" s="155"/>
      <c r="H30" s="417">
        <f t="shared" si="1"/>
        <v>0</v>
      </c>
      <c r="S30" s="1"/>
      <c r="T30" s="136"/>
    </row>
    <row r="31" spans="2:20" ht="31.5" customHeight="1" x14ac:dyDescent="0.35">
      <c r="B31" s="148" t="s">
        <v>459</v>
      </c>
      <c r="C31" s="148"/>
      <c r="D31" s="359"/>
      <c r="E31" s="154"/>
      <c r="F31" s="360"/>
      <c r="G31" s="155"/>
      <c r="H31" s="417">
        <f t="shared" si="1"/>
        <v>0</v>
      </c>
      <c r="S31" s="1"/>
      <c r="T31" s="136"/>
    </row>
    <row r="32" spans="2:20" ht="31.5" customHeight="1" x14ac:dyDescent="0.35">
      <c r="B32" s="148" t="s">
        <v>460</v>
      </c>
      <c r="C32" s="148"/>
      <c r="D32" s="359"/>
      <c r="E32" s="154"/>
      <c r="F32" s="360"/>
      <c r="G32" s="155"/>
      <c r="H32" s="417">
        <f t="shared" si="1"/>
        <v>0</v>
      </c>
      <c r="S32" s="1"/>
      <c r="T32" s="136"/>
    </row>
    <row r="33" spans="2:20" ht="31.5" customHeight="1" x14ac:dyDescent="0.35">
      <c r="B33" s="148" t="s">
        <v>461</v>
      </c>
      <c r="C33" s="148"/>
      <c r="D33" s="359"/>
      <c r="E33" s="154"/>
      <c r="F33" s="360"/>
      <c r="G33" s="155"/>
      <c r="H33" s="417">
        <f t="shared" si="1"/>
        <v>0</v>
      </c>
      <c r="S33" s="1"/>
      <c r="T33" s="136"/>
    </row>
    <row r="34" spans="2:20" ht="31.5" customHeight="1" x14ac:dyDescent="0.35">
      <c r="B34" s="148" t="s">
        <v>462</v>
      </c>
      <c r="C34" s="148"/>
      <c r="D34" s="359"/>
      <c r="E34" s="154"/>
      <c r="F34" s="360"/>
      <c r="G34" s="155"/>
      <c r="H34" s="417">
        <f t="shared" si="1"/>
        <v>0</v>
      </c>
      <c r="S34" s="1"/>
      <c r="T34" s="136"/>
    </row>
    <row r="35" spans="2:20" ht="31.5" customHeight="1" x14ac:dyDescent="0.35">
      <c r="B35" s="148" t="s">
        <v>463</v>
      </c>
      <c r="C35" s="148"/>
      <c r="D35" s="359"/>
      <c r="E35" s="154"/>
      <c r="F35" s="360"/>
      <c r="G35" s="155"/>
      <c r="H35" s="417">
        <f>E35*F35*D35*(G35+1)</f>
        <v>0</v>
      </c>
    </row>
    <row r="36" spans="2:20" ht="31.5" customHeight="1" x14ac:dyDescent="0.35">
      <c r="B36" s="148" t="s">
        <v>464</v>
      </c>
      <c r="C36" s="148"/>
      <c r="D36" s="359"/>
      <c r="E36" s="154"/>
      <c r="F36" s="360"/>
      <c r="G36" s="155"/>
      <c r="H36" s="417">
        <f t="shared" ref="H36" si="2">E36*F36*D36*(G36+1)</f>
        <v>0</v>
      </c>
    </row>
    <row r="37" spans="2:20" ht="16.149999999999999" customHeight="1" x14ac:dyDescent="0.35">
      <c r="B37" s="156"/>
      <c r="C37" s="156"/>
      <c r="G37" s="157" t="s">
        <v>465</v>
      </c>
      <c r="H37" s="157">
        <f>SUM(H27:H36)</f>
        <v>0</v>
      </c>
    </row>
    <row r="38" spans="2:20" x14ac:dyDescent="0.35">
      <c r="B38" s="361"/>
    </row>
    <row r="39" spans="2:20" x14ac:dyDescent="0.35">
      <c r="B39" s="220" t="s">
        <v>466</v>
      </c>
      <c r="C39" s="221" t="str">
        <f>"500 merkkiä ("&amp;TEXT(LEN(B40),"0")&amp;" käytetty)"</f>
        <v>500 merkkiä (0 käytetty)</v>
      </c>
      <c r="D39" s="221"/>
      <c r="E39" s="222"/>
      <c r="F39"/>
    </row>
    <row r="40" spans="2:20" ht="113.15" customHeight="1" x14ac:dyDescent="0.35">
      <c r="B40" s="570"/>
      <c r="C40" s="571"/>
      <c r="D40" s="571"/>
      <c r="E40" s="572"/>
      <c r="F40" s="150"/>
    </row>
    <row r="42" spans="2:20" ht="12.75" customHeight="1" x14ac:dyDescent="0.35">
      <c r="B42" s="158"/>
      <c r="C42" s="159"/>
      <c r="D42" s="160"/>
      <c r="F42" s="160"/>
      <c r="G42" s="160"/>
      <c r="H42" s="159"/>
      <c r="I42" s="161"/>
      <c r="J42" s="161"/>
      <c r="K42" s="161"/>
    </row>
    <row r="43" spans="2:20" x14ac:dyDescent="0.35">
      <c r="B43" s="151" t="s">
        <v>468</v>
      </c>
      <c r="C43" s="152"/>
      <c r="D43" s="152"/>
      <c r="E43" s="55"/>
    </row>
    <row r="44" spans="2:20" ht="87.75" customHeight="1" x14ac:dyDescent="0.35">
      <c r="B44" s="153" t="s">
        <v>448</v>
      </c>
      <c r="C44" s="153" t="s">
        <v>449</v>
      </c>
      <c r="D44" s="153" t="s">
        <v>450</v>
      </c>
      <c r="E44" s="153" t="s">
        <v>451</v>
      </c>
      <c r="F44" s="153" t="s">
        <v>452</v>
      </c>
      <c r="G44" s="153" t="s">
        <v>453</v>
      </c>
      <c r="H44" s="153" t="s">
        <v>454</v>
      </c>
      <c r="J44" s="416"/>
      <c r="R44" s="1"/>
      <c r="S44" s="136"/>
    </row>
    <row r="45" spans="2:20" s="139" customFormat="1" ht="31.5" customHeight="1" x14ac:dyDescent="0.35">
      <c r="B45" s="148" t="s">
        <v>455</v>
      </c>
      <c r="C45" s="148"/>
      <c r="D45" s="359"/>
      <c r="E45" s="154"/>
      <c r="F45" s="360"/>
      <c r="G45" s="149"/>
      <c r="H45" s="417">
        <f>E45*F45*D45*(G45+1)</f>
        <v>0</v>
      </c>
      <c r="I45" s="94"/>
      <c r="J45" s="143"/>
      <c r="K45" s="143"/>
      <c r="R45" s="1"/>
      <c r="S45" s="136"/>
    </row>
    <row r="46" spans="2:20" ht="31.5" customHeight="1" x14ac:dyDescent="0.35">
      <c r="B46" s="148" t="s">
        <v>456</v>
      </c>
      <c r="C46" s="148"/>
      <c r="D46" s="359"/>
      <c r="E46" s="154"/>
      <c r="F46" s="360"/>
      <c r="G46" s="155"/>
      <c r="H46" s="417">
        <f t="shared" ref="H46:H52" si="3">E46*F46*D46*(G46+1)</f>
        <v>0</v>
      </c>
      <c r="J46" s="143"/>
      <c r="R46" s="1"/>
      <c r="S46" s="136"/>
    </row>
    <row r="47" spans="2:20" ht="31.5" customHeight="1" x14ac:dyDescent="0.35">
      <c r="B47" s="148" t="s">
        <v>457</v>
      </c>
      <c r="C47" s="148"/>
      <c r="D47" s="359"/>
      <c r="E47" s="154"/>
      <c r="F47" s="360"/>
      <c r="G47" s="155"/>
      <c r="H47" s="417">
        <f t="shared" si="3"/>
        <v>0</v>
      </c>
      <c r="J47" s="143"/>
    </row>
    <row r="48" spans="2:20" ht="31.5" customHeight="1" x14ac:dyDescent="0.35">
      <c r="B48" s="148" t="s">
        <v>458</v>
      </c>
      <c r="C48" s="148"/>
      <c r="D48" s="359"/>
      <c r="E48" s="154"/>
      <c r="F48" s="360"/>
      <c r="G48" s="155"/>
      <c r="H48" s="417">
        <f t="shared" si="3"/>
        <v>0</v>
      </c>
      <c r="S48" s="1"/>
      <c r="T48" s="136"/>
    </row>
    <row r="49" spans="2:20" ht="31.5" customHeight="1" x14ac:dyDescent="0.35">
      <c r="B49" s="148" t="s">
        <v>459</v>
      </c>
      <c r="C49" s="148"/>
      <c r="D49" s="359"/>
      <c r="E49" s="154"/>
      <c r="F49" s="360"/>
      <c r="G49" s="155"/>
      <c r="H49" s="417">
        <f t="shared" si="3"/>
        <v>0</v>
      </c>
      <c r="S49" s="1"/>
      <c r="T49" s="136"/>
    </row>
    <row r="50" spans="2:20" ht="31.5" customHeight="1" x14ac:dyDescent="0.35">
      <c r="B50" s="148" t="s">
        <v>460</v>
      </c>
      <c r="C50" s="148"/>
      <c r="D50" s="359"/>
      <c r="E50" s="154"/>
      <c r="F50" s="360"/>
      <c r="G50" s="155"/>
      <c r="H50" s="417">
        <f t="shared" si="3"/>
        <v>0</v>
      </c>
      <c r="S50" s="1"/>
      <c r="T50" s="136"/>
    </row>
    <row r="51" spans="2:20" ht="31.5" customHeight="1" x14ac:dyDescent="0.35">
      <c r="B51" s="148" t="s">
        <v>461</v>
      </c>
      <c r="C51" s="148"/>
      <c r="D51" s="359"/>
      <c r="E51" s="154"/>
      <c r="F51" s="360"/>
      <c r="G51" s="155"/>
      <c r="H51" s="417">
        <f t="shared" si="3"/>
        <v>0</v>
      </c>
      <c r="S51" s="1"/>
      <c r="T51" s="136"/>
    </row>
    <row r="52" spans="2:20" ht="31.5" customHeight="1" x14ac:dyDescent="0.35">
      <c r="B52" s="148" t="s">
        <v>462</v>
      </c>
      <c r="C52" s="148"/>
      <c r="D52" s="359"/>
      <c r="E52" s="154"/>
      <c r="F52" s="360"/>
      <c r="G52" s="155"/>
      <c r="H52" s="417">
        <f t="shared" si="3"/>
        <v>0</v>
      </c>
      <c r="S52" s="1"/>
      <c r="T52" s="136"/>
    </row>
    <row r="53" spans="2:20" ht="31.5" customHeight="1" x14ac:dyDescent="0.35">
      <c r="B53" s="148" t="s">
        <v>463</v>
      </c>
      <c r="C53" s="148"/>
      <c r="D53" s="359"/>
      <c r="E53" s="154"/>
      <c r="F53" s="360"/>
      <c r="G53" s="155"/>
      <c r="H53" s="417">
        <f>E53*F53*D53*(G53+1)</f>
        <v>0</v>
      </c>
    </row>
    <row r="54" spans="2:20" ht="31.5" customHeight="1" x14ac:dyDescent="0.35">
      <c r="B54" s="148" t="s">
        <v>464</v>
      </c>
      <c r="C54" s="148"/>
      <c r="D54" s="359"/>
      <c r="E54" s="154"/>
      <c r="F54" s="360"/>
      <c r="G54" s="155"/>
      <c r="H54" s="417">
        <f t="shared" ref="H54" si="4">E54*F54*D54*(G54+1)</f>
        <v>0</v>
      </c>
    </row>
    <row r="55" spans="2:20" ht="16.149999999999999" customHeight="1" x14ac:dyDescent="0.35">
      <c r="B55" s="156"/>
      <c r="C55" s="156"/>
      <c r="G55" s="157" t="s">
        <v>465</v>
      </c>
      <c r="H55" s="157">
        <f>SUM(H45:H54)</f>
        <v>0</v>
      </c>
    </row>
    <row r="56" spans="2:20" x14ac:dyDescent="0.35">
      <c r="B56" s="361"/>
    </row>
    <row r="57" spans="2:20" x14ac:dyDescent="0.35">
      <c r="B57" s="220" t="s">
        <v>466</v>
      </c>
      <c r="C57" s="221" t="str">
        <f>"500 merkkiä ("&amp;TEXT(LEN(B58),"0")&amp;" käytetty)"</f>
        <v>500 merkkiä (0 käytetty)</v>
      </c>
      <c r="D57" s="221"/>
      <c r="E57" s="222"/>
      <c r="F57"/>
    </row>
    <row r="58" spans="2:20" ht="113.15" customHeight="1" x14ac:dyDescent="0.35">
      <c r="B58" s="570"/>
      <c r="C58" s="571"/>
      <c r="D58" s="571"/>
      <c r="E58" s="572"/>
      <c r="F58" s="150"/>
    </row>
    <row r="59" spans="2:20" x14ac:dyDescent="0.35">
      <c r="B59" s="162"/>
      <c r="C59" s="162"/>
      <c r="D59" s="162"/>
      <c r="E59" s="162"/>
    </row>
    <row r="60" spans="2:20" x14ac:dyDescent="0.35">
      <c r="B60" s="162"/>
      <c r="C60" s="162"/>
      <c r="D60" s="162"/>
      <c r="E60" s="162"/>
    </row>
    <row r="61" spans="2:20" x14ac:dyDescent="0.35">
      <c r="B61" s="709"/>
      <c r="C61" s="709"/>
      <c r="D61" s="709"/>
      <c r="E61" s="163"/>
    </row>
    <row r="62" spans="2:20" x14ac:dyDescent="0.35">
      <c r="B62" s="710"/>
      <c r="C62" s="710"/>
      <c r="D62" s="710"/>
      <c r="E62" s="164"/>
    </row>
    <row r="63" spans="2:20" x14ac:dyDescent="0.35">
      <c r="B63" s="710"/>
      <c r="C63" s="710"/>
      <c r="D63" s="710"/>
      <c r="E63" s="164"/>
    </row>
    <row r="64" spans="2:20" x14ac:dyDescent="0.35">
      <c r="B64" s="710"/>
      <c r="C64" s="710"/>
      <c r="D64" s="710"/>
      <c r="E64" s="164"/>
    </row>
    <row r="65" spans="2:5" x14ac:dyDescent="0.35">
      <c r="B65" s="710"/>
      <c r="C65" s="710"/>
      <c r="D65" s="710"/>
      <c r="E65" s="164"/>
    </row>
    <row r="66" spans="2:5" x14ac:dyDescent="0.35">
      <c r="B66" s="162"/>
      <c r="C66" s="162"/>
      <c r="D66" s="165"/>
      <c r="E66" s="166"/>
    </row>
    <row r="67" spans="2:5" x14ac:dyDescent="0.35">
      <c r="B67" s="162"/>
      <c r="C67" s="162"/>
      <c r="D67" s="162"/>
      <c r="E67" s="162"/>
    </row>
    <row r="68" spans="2:5" x14ac:dyDescent="0.35">
      <c r="B68" s="162"/>
      <c r="C68" s="162"/>
      <c r="D68" s="162"/>
      <c r="E68" s="162"/>
    </row>
    <row r="69" spans="2:5" x14ac:dyDescent="0.35">
      <c r="B69" s="711"/>
      <c r="C69" s="711"/>
      <c r="D69" s="711"/>
      <c r="E69" s="711"/>
    </row>
    <row r="70" spans="2:5" x14ac:dyDescent="0.35">
      <c r="B70" s="711"/>
      <c r="C70" s="711"/>
      <c r="D70" s="711"/>
      <c r="E70" s="711"/>
    </row>
    <row r="71" spans="2:5" x14ac:dyDescent="0.35">
      <c r="B71" s="711"/>
      <c r="C71" s="711"/>
      <c r="D71" s="711"/>
      <c r="E71" s="711"/>
    </row>
    <row r="72" spans="2:5" x14ac:dyDescent="0.35">
      <c r="B72" s="711"/>
      <c r="C72" s="711"/>
      <c r="D72" s="711"/>
      <c r="E72" s="711"/>
    </row>
    <row r="73" spans="2:5" x14ac:dyDescent="0.35">
      <c r="B73" s="162"/>
      <c r="C73" s="162"/>
      <c r="D73" s="162"/>
      <c r="E73" s="162"/>
    </row>
    <row r="74" spans="2:5" x14ac:dyDescent="0.35">
      <c r="B74" s="167"/>
      <c r="C74" s="167"/>
      <c r="D74" s="167"/>
      <c r="E74" s="168"/>
    </row>
    <row r="75" spans="2:5" x14ac:dyDescent="0.35">
      <c r="B75" s="162"/>
      <c r="C75" s="162"/>
      <c r="D75" s="162"/>
      <c r="E75" s="162"/>
    </row>
  </sheetData>
  <sheetProtection sheet="1" selectLockedCells="1"/>
  <mergeCells count="11">
    <mergeCell ref="B64:D64"/>
    <mergeCell ref="B65:D65"/>
    <mergeCell ref="B69:E72"/>
    <mergeCell ref="B40:E40"/>
    <mergeCell ref="B58:E58"/>
    <mergeCell ref="B63:D63"/>
    <mergeCell ref="F1:H1"/>
    <mergeCell ref="B2:D5"/>
    <mergeCell ref="B22:E22"/>
    <mergeCell ref="B61:D61"/>
    <mergeCell ref="B62:D62"/>
  </mergeCells>
  <dataValidations count="14">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9:D18 D27:D36 D45:D54" xr:uid="{8DAFDBB7-7E65-4344-B045-BCD5C192AA29}"/>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9:C18 C27:C36 C45:C54" xr:uid="{81A2BB05-D123-4AA6-9B18-0EF1D25D497A}"/>
    <dataValidation allowBlank="1" showInputMessage="1" showErrorMessage="1" promptTitle="OHJE" prompt="Kerro tehtävän nimike. Jos hankkeessa tulee työskentelemään samalla tehtävänimikkeellä useampi henkilö samanaikaisesti, merkitse kukin tehtävä omalle rivilleen." sqref="B9:B18 B27:B36 B45:B54" xr:uid="{B616949E-5DB1-4600-84E3-F21F21677775}"/>
    <dataValidation allowBlank="1" showErrorMessage="1" sqref="E9:F18 E27:F36 E45:F54" xr:uid="{2DB7997C-A368-4C78-AA7A-A3C48CF57FB4}"/>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B40 B58" xr:uid="{6951575B-020F-4DE2-ACD9-C84C8519C056}">
      <formula1>500</formula1>
    </dataValidation>
    <dataValidation allowBlank="1" showInputMessage="1" showErrorMessage="1" promptTitle="OHJE" prompt="Ilmoita tehtävän hankkeelle tekemien tuntien lukumäärä." sqref="F42:G42 D42" xr:uid="{DADF7108-D379-40D1-9D27-1F5712605971}"/>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42" xr:uid="{93D1323F-AB7F-4C12-9372-1A4C29659CE9}"/>
    <dataValidation allowBlank="1" showInputMessage="1" showErrorMessage="1" promptTitle="OHJE" prompt="Perustele, miten ilmoitetut kokonaispalkkakustannukset vastaavat haettavaa tehtävää. " sqref="H42" xr:uid="{BB862A9C-249B-451E-BF81-027EFBD574E9}"/>
    <dataValidation allowBlank="1" showInputMessage="1" showErrorMessage="1" promptTitle="OHJE" prompt="Määritä tehtävän nimike. " sqref="B42" xr:uid="{8DBA2E29-2F87-4004-BFE2-974A79BFD011}"/>
    <dataValidation allowBlank="1" showErrorMessage="1" prompt="_x000a_" sqref="G9:G18 G27:G36 G45:G54" xr:uid="{38642187-7DA4-4794-8824-4FC26C9136D1}"/>
    <dataValidation allowBlank="1" showInputMessage="1" showErrorMessage="1" promptTitle="OHJE" prompt="Ilmoita muista mahdollisista henkilöstökustannuksista." sqref="B62:B65" xr:uid="{79909BA4-5A30-4576-85AF-9EBABFF5AA80}"/>
    <dataValidation allowBlank="1" showErrorMessage="1" promptTitle="OHJE" prompt="Kirjatkaa tähän lomaraha kahden desimaalin tarkkuudella." sqref="H9:H18 H27:H36 I42:K42 H45:H54" xr:uid="{44B3DE76-2FA7-4B80-8FE8-056678E2F1BF}"/>
    <dataValidation allowBlank="1" showInputMessage="1" showErrorMessage="1" promptTitle="OHJE" prompt="Hankkeen tukikelpoisia muita henkilöstökuluja ovat esimerkiksi ulkomaanedustuksen lakisääteiset korvaukset. " sqref="B61" xr:uid="{2119D55D-BDA1-4D81-8765-0CC864148F9C}"/>
    <dataValidation allowBlank="1" showInputMessage="1" showErrorMessage="1" promptTitle="OHJE" prompt="Voit halutessasi antaa lisätietoja hankkeen henkilöstökuluihin liittyen." sqref="B69" xr:uid="{F681007E-3E28-499A-BAA2-69A9A5EC66EA}"/>
  </dataValidations>
  <hyperlinks>
    <hyperlink ref="F1:H1" location="'Aloita tästä'!A1" display="PALAA TÄSTÄ KANSISIVULLE" xr:uid="{97A1764F-88C1-4759-8CA1-8E939A37B187}"/>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1"/>
  <dimension ref="A1:AI186"/>
  <sheetViews>
    <sheetView topLeftCell="D1" zoomScaleNormal="100" workbookViewId="0">
      <selection activeCell="J1" sqref="J1:L1"/>
    </sheetView>
  </sheetViews>
  <sheetFormatPr defaultColWidth="9.23046875" defaultRowHeight="15.5" x14ac:dyDescent="0.35"/>
  <cols>
    <col min="1" max="3" width="0" style="20" hidden="1" customWidth="1"/>
    <col min="4" max="4" width="3.765625" style="150" customWidth="1"/>
    <col min="5" max="5" width="35.765625" style="150" customWidth="1"/>
    <col min="6" max="6" width="27.765625" style="150" customWidth="1"/>
    <col min="7" max="7" width="32.765625" style="150" customWidth="1"/>
    <col min="8" max="8" width="12.765625" style="150" customWidth="1"/>
    <col min="9" max="14" width="9.23046875" style="150"/>
    <col min="15" max="16384" width="9.23046875" style="20"/>
  </cols>
  <sheetData>
    <row r="1" spans="1:26" ht="16.149999999999999" customHeight="1" x14ac:dyDescent="0.35">
      <c r="D1" s="11" t="s">
        <v>469</v>
      </c>
      <c r="J1" s="712" t="s">
        <v>158</v>
      </c>
      <c r="K1" s="713"/>
      <c r="L1" s="714"/>
      <c r="O1" s="150"/>
      <c r="P1" s="150"/>
      <c r="Q1" s="150"/>
      <c r="R1" s="150"/>
      <c r="S1" s="150"/>
      <c r="T1" s="150"/>
      <c r="U1" s="150"/>
      <c r="V1" s="150"/>
      <c r="W1" s="150"/>
      <c r="X1" s="150"/>
      <c r="Y1" s="150"/>
      <c r="Z1" s="150"/>
    </row>
    <row r="2" spans="1:26" ht="16.149999999999999" customHeight="1" x14ac:dyDescent="0.35">
      <c r="D2" s="11"/>
      <c r="E2" s="708" t="s">
        <v>446</v>
      </c>
      <c r="F2" s="708"/>
      <c r="G2" s="708"/>
      <c r="J2" s="418"/>
      <c r="K2" s="418"/>
      <c r="L2" s="418"/>
      <c r="O2" s="150"/>
      <c r="P2" s="150"/>
      <c r="Q2" s="150"/>
      <c r="R2" s="150"/>
      <c r="S2" s="150"/>
      <c r="T2" s="150"/>
      <c r="U2" s="150"/>
      <c r="V2" s="150"/>
      <c r="W2" s="150"/>
      <c r="X2" s="150"/>
      <c r="Y2" s="150"/>
      <c r="Z2" s="150"/>
    </row>
    <row r="3" spans="1:26" ht="16.149999999999999" customHeight="1" x14ac:dyDescent="0.35">
      <c r="D3" s="11"/>
      <c r="E3" s="708"/>
      <c r="F3" s="708"/>
      <c r="G3" s="708"/>
      <c r="J3" s="418"/>
      <c r="K3" s="418"/>
      <c r="L3" s="418"/>
      <c r="O3" s="150"/>
      <c r="P3" s="150"/>
      <c r="Q3" s="150"/>
      <c r="R3" s="150"/>
      <c r="S3" s="150"/>
      <c r="T3" s="150"/>
      <c r="U3" s="150"/>
      <c r="V3" s="150"/>
      <c r="W3" s="150"/>
      <c r="X3" s="150"/>
      <c r="Y3" s="150"/>
      <c r="Z3" s="150"/>
    </row>
    <row r="4" spans="1:26" ht="16.149999999999999" customHeight="1" x14ac:dyDescent="0.35">
      <c r="D4" s="11"/>
      <c r="E4" s="708"/>
      <c r="F4" s="708"/>
      <c r="G4" s="708"/>
      <c r="J4" s="418"/>
      <c r="K4" s="418"/>
      <c r="L4" s="418"/>
      <c r="O4" s="150"/>
      <c r="P4" s="150"/>
      <c r="Q4" s="150"/>
      <c r="R4" s="150"/>
      <c r="S4" s="150"/>
      <c r="T4" s="150"/>
      <c r="U4" s="150"/>
      <c r="V4" s="150"/>
      <c r="W4" s="150"/>
      <c r="X4" s="150"/>
      <c r="Y4" s="150"/>
      <c r="Z4" s="150"/>
    </row>
    <row r="5" spans="1:26" ht="16.149999999999999" customHeight="1" x14ac:dyDescent="0.35">
      <c r="D5" s="11"/>
      <c r="E5" s="708"/>
      <c r="F5" s="708"/>
      <c r="G5" s="708"/>
      <c r="J5" s="418"/>
      <c r="K5" s="418"/>
      <c r="L5" s="418"/>
      <c r="O5" s="150"/>
      <c r="P5" s="150"/>
      <c r="Q5" s="150"/>
      <c r="R5" s="150"/>
      <c r="S5" s="150"/>
      <c r="T5" s="150"/>
      <c r="U5" s="150"/>
      <c r="V5" s="150"/>
      <c r="W5" s="150"/>
      <c r="X5" s="150"/>
      <c r="Y5" s="150"/>
      <c r="Z5" s="150"/>
    </row>
    <row r="6" spans="1:26" s="139" customFormat="1" ht="16.149999999999999" customHeight="1" x14ac:dyDescent="0.35">
      <c r="D6" s="5"/>
      <c r="E6" s="419"/>
      <c r="F6" s="419"/>
      <c r="G6" s="419"/>
      <c r="J6" s="418"/>
      <c r="K6" s="418"/>
      <c r="L6" s="418"/>
    </row>
    <row r="7" spans="1:26" ht="16.149999999999999" customHeight="1" x14ac:dyDescent="0.35">
      <c r="E7" s="170" t="s">
        <v>470</v>
      </c>
      <c r="F7" s="363"/>
      <c r="G7" s="171" t="s">
        <v>471</v>
      </c>
      <c r="H7" s="172">
        <f>SUM(G11:G24)</f>
        <v>0</v>
      </c>
      <c r="O7" s="150"/>
      <c r="P7" s="150"/>
      <c r="Q7" s="150"/>
      <c r="R7" s="150"/>
      <c r="S7" s="150"/>
      <c r="T7" s="150"/>
      <c r="U7" s="150"/>
      <c r="V7" s="150"/>
      <c r="W7" s="150"/>
      <c r="X7" s="150"/>
      <c r="Y7" s="150"/>
      <c r="Z7" s="150"/>
    </row>
    <row r="8" spans="1:26" ht="16.149999999999999" customHeight="1" x14ac:dyDescent="0.35">
      <c r="O8" s="150"/>
      <c r="P8" s="150"/>
      <c r="Q8" s="150"/>
      <c r="R8" s="150"/>
      <c r="S8" s="150"/>
      <c r="T8" s="150"/>
      <c r="U8" s="150"/>
      <c r="V8" s="150"/>
      <c r="W8" s="150"/>
      <c r="X8" s="150"/>
      <c r="Y8" s="150"/>
      <c r="Z8" s="150"/>
    </row>
    <row r="9" spans="1:26" ht="16.149999999999999" customHeight="1" x14ac:dyDescent="0.35">
      <c r="O9" s="150"/>
      <c r="P9" s="150"/>
      <c r="Q9" s="150"/>
      <c r="R9" s="150"/>
      <c r="S9" s="150"/>
      <c r="T9" s="150"/>
      <c r="U9" s="150"/>
      <c r="V9" s="150"/>
      <c r="W9" s="150"/>
      <c r="X9" s="150"/>
      <c r="Y9" s="150"/>
      <c r="Z9" s="150"/>
    </row>
    <row r="10" spans="1:26" ht="16.149999999999999" customHeight="1" x14ac:dyDescent="0.35">
      <c r="A10" s="20" t="s">
        <v>77</v>
      </c>
      <c r="B10" s="20" t="s">
        <v>91</v>
      </c>
      <c r="C10" s="20" t="s">
        <v>100</v>
      </c>
      <c r="E10" s="173" t="s">
        <v>472</v>
      </c>
      <c r="F10" s="173" t="s">
        <v>473</v>
      </c>
      <c r="G10" s="174" t="s">
        <v>454</v>
      </c>
      <c r="O10" s="150"/>
      <c r="P10" s="150"/>
      <c r="Q10" s="150"/>
      <c r="R10" s="150"/>
      <c r="S10" s="150"/>
      <c r="T10" s="150"/>
      <c r="U10" s="150"/>
      <c r="V10" s="150"/>
      <c r="W10" s="150"/>
      <c r="X10" s="150"/>
      <c r="Y10" s="150"/>
    </row>
    <row r="11" spans="1:26" ht="35.15" customHeight="1" x14ac:dyDescent="0.35">
      <c r="A11" s="20" t="e">
        <f>IF(#REF!="Toiminto 1",G11,0)</f>
        <v>#REF!</v>
      </c>
      <c r="B11" s="20" t="e">
        <f>IF(#REF!="Toiminto 2",G11,0)</f>
        <v>#REF!</v>
      </c>
      <c r="C11" s="20" t="e">
        <f>IF(#REF!="Toiminto 3",G11,0)</f>
        <v>#REF!</v>
      </c>
      <c r="E11" s="175"/>
      <c r="F11" s="175"/>
      <c r="G11" s="369"/>
      <c r="O11" s="150"/>
      <c r="P11" s="150"/>
      <c r="Q11" s="150"/>
      <c r="R11" s="150"/>
      <c r="S11" s="150"/>
      <c r="T11" s="150"/>
      <c r="U11" s="150"/>
      <c r="V11" s="150"/>
      <c r="W11" s="150"/>
      <c r="X11" s="150"/>
      <c r="Y11" s="150"/>
    </row>
    <row r="12" spans="1:26" ht="35.15" customHeight="1" x14ac:dyDescent="0.35">
      <c r="A12" s="20" t="e">
        <f>IF(#REF!="Toiminto 1",G12,0)</f>
        <v>#REF!</v>
      </c>
      <c r="B12" s="20" t="e">
        <f>IF(#REF!="Toiminto 2",G12,0)</f>
        <v>#REF!</v>
      </c>
      <c r="C12" s="20" t="e">
        <f>IF(#REF!="Toiminto 3",G12,0)</f>
        <v>#REF!</v>
      </c>
      <c r="E12" s="175"/>
      <c r="F12" s="175"/>
      <c r="G12" s="369"/>
      <c r="O12" s="150"/>
      <c r="P12" s="150"/>
      <c r="Q12" s="150"/>
      <c r="R12" s="150"/>
      <c r="S12" s="150"/>
      <c r="T12" s="150"/>
      <c r="U12" s="150"/>
      <c r="V12" s="150"/>
      <c r="W12" s="150"/>
      <c r="X12" s="150"/>
      <c r="Y12" s="150"/>
    </row>
    <row r="13" spans="1:26" ht="35.15" customHeight="1" x14ac:dyDescent="0.35">
      <c r="A13" s="20" t="e">
        <f>IF(#REF!="Toiminto 1",G13,0)</f>
        <v>#REF!</v>
      </c>
      <c r="B13" s="20" t="e">
        <f>IF(#REF!="Toiminto 2",G13,0)</f>
        <v>#REF!</v>
      </c>
      <c r="C13" s="20" t="e">
        <f>IF(#REF!="Toiminto 3",G13,0)</f>
        <v>#REF!</v>
      </c>
      <c r="E13" s="175"/>
      <c r="F13" s="175"/>
      <c r="G13" s="369"/>
      <c r="O13" s="150"/>
      <c r="P13" s="150"/>
      <c r="Q13" s="150"/>
      <c r="R13" s="150"/>
      <c r="S13" s="150"/>
      <c r="T13" s="150"/>
      <c r="U13" s="150"/>
      <c r="V13" s="150"/>
      <c r="W13" s="150"/>
      <c r="X13" s="150"/>
      <c r="Y13" s="150"/>
    </row>
    <row r="14" spans="1:26" ht="35.15" customHeight="1" x14ac:dyDescent="0.35">
      <c r="A14" s="20" t="e">
        <f>IF(#REF!="Toiminto 1",G14,0)</f>
        <v>#REF!</v>
      </c>
      <c r="B14" s="20" t="e">
        <f>IF(#REF!="Toiminto 2",G14,0)</f>
        <v>#REF!</v>
      </c>
      <c r="C14" s="20" t="e">
        <f>IF(#REF!="Toiminto 3",G14,0)</f>
        <v>#REF!</v>
      </c>
      <c r="E14" s="175"/>
      <c r="F14" s="175"/>
      <c r="G14" s="369"/>
      <c r="O14" s="150"/>
      <c r="P14" s="150"/>
      <c r="Q14" s="150"/>
      <c r="R14" s="150"/>
      <c r="S14" s="150"/>
      <c r="T14" s="150"/>
      <c r="U14" s="150"/>
      <c r="V14" s="150"/>
      <c r="W14" s="150"/>
      <c r="X14" s="150"/>
      <c r="Y14" s="150"/>
    </row>
    <row r="15" spans="1:26" ht="35.15" customHeight="1" x14ac:dyDescent="0.35">
      <c r="A15" s="20" t="e">
        <f>IF(#REF!="Toiminto 1",G15,0)</f>
        <v>#REF!</v>
      </c>
      <c r="B15" s="20" t="e">
        <f>IF(#REF!="Toiminto 2",G15,0)</f>
        <v>#REF!</v>
      </c>
      <c r="C15" s="20" t="e">
        <f>IF(#REF!="Toiminto 3",G15,0)</f>
        <v>#REF!</v>
      </c>
      <c r="E15" s="175"/>
      <c r="F15" s="175"/>
      <c r="G15" s="369"/>
      <c r="O15" s="150"/>
      <c r="P15" s="150"/>
      <c r="Q15" s="150"/>
      <c r="R15" s="150"/>
      <c r="S15" s="150"/>
      <c r="T15" s="150"/>
      <c r="U15" s="150"/>
      <c r="V15" s="150"/>
      <c r="W15" s="150"/>
      <c r="X15" s="150"/>
      <c r="Y15" s="150"/>
    </row>
    <row r="16" spans="1:26" ht="35.15" customHeight="1" x14ac:dyDescent="0.35">
      <c r="A16" s="20" t="e">
        <f>IF(#REF!="Toiminto 1",G16,0)</f>
        <v>#REF!</v>
      </c>
      <c r="B16" s="20" t="e">
        <f>IF(#REF!="Toiminto 2",G16,0)</f>
        <v>#REF!</v>
      </c>
      <c r="C16" s="20" t="e">
        <f>IF(#REF!="Toiminto 3",G16,0)</f>
        <v>#REF!</v>
      </c>
      <c r="E16" s="175"/>
      <c r="F16" s="175"/>
      <c r="G16" s="369"/>
      <c r="O16" s="150"/>
      <c r="P16" s="150"/>
      <c r="Q16" s="150"/>
      <c r="R16" s="150"/>
      <c r="S16" s="150"/>
      <c r="T16" s="150"/>
      <c r="U16" s="150"/>
      <c r="V16" s="150"/>
      <c r="W16" s="150"/>
      <c r="X16" s="150"/>
      <c r="Y16" s="150"/>
    </row>
    <row r="17" spans="1:35" ht="35.15" customHeight="1" x14ac:dyDescent="0.35">
      <c r="A17" s="20" t="e">
        <f>IF(#REF!="Toiminto 1",G17,0)</f>
        <v>#REF!</v>
      </c>
      <c r="B17" s="20" t="e">
        <f>IF(#REF!="Toiminto 2",G17,0)</f>
        <v>#REF!</v>
      </c>
      <c r="C17" s="20" t="e">
        <f>IF(#REF!="Toiminto 3",G17,0)</f>
        <v>#REF!</v>
      </c>
      <c r="E17" s="175"/>
      <c r="F17" s="175"/>
      <c r="G17" s="369"/>
      <c r="O17" s="150"/>
      <c r="P17" s="150"/>
      <c r="Q17" s="150"/>
      <c r="R17" s="150"/>
      <c r="S17" s="150"/>
      <c r="T17" s="150"/>
      <c r="U17" s="150"/>
      <c r="V17" s="150"/>
      <c r="W17" s="150"/>
      <c r="X17" s="150"/>
      <c r="Y17" s="150"/>
    </row>
    <row r="18" spans="1:35" ht="35.15" customHeight="1" x14ac:dyDescent="0.35">
      <c r="A18" s="20" t="e">
        <f>IF(#REF!="Toiminto 1",G18,0)</f>
        <v>#REF!</v>
      </c>
      <c r="B18" s="20" t="e">
        <f>IF(#REF!="Toiminto 2",G18,0)</f>
        <v>#REF!</v>
      </c>
      <c r="C18" s="20" t="e">
        <f>IF(#REF!="Toiminto 3",G18,0)</f>
        <v>#REF!</v>
      </c>
      <c r="E18" s="175"/>
      <c r="F18" s="175"/>
      <c r="G18" s="369"/>
      <c r="O18" s="150"/>
      <c r="P18" s="150"/>
      <c r="Q18" s="150"/>
      <c r="R18" s="150"/>
      <c r="S18" s="150"/>
      <c r="T18" s="150"/>
      <c r="U18" s="150"/>
      <c r="V18" s="150"/>
      <c r="W18" s="150"/>
      <c r="X18" s="150"/>
      <c r="Y18" s="150"/>
    </row>
    <row r="19" spans="1:35" ht="35.15" customHeight="1" x14ac:dyDescent="0.35">
      <c r="A19" s="20" t="e">
        <f>IF(#REF!="Toiminto 1",G19,0)</f>
        <v>#REF!</v>
      </c>
      <c r="B19" s="20" t="e">
        <f>IF(#REF!="Toiminto 2",G19,0)</f>
        <v>#REF!</v>
      </c>
      <c r="C19" s="20" t="e">
        <f>IF(#REF!="Toiminto 3",G19,0)</f>
        <v>#REF!</v>
      </c>
      <c r="E19" s="175"/>
      <c r="F19" s="175"/>
      <c r="G19" s="369"/>
      <c r="O19" s="150"/>
      <c r="P19" s="150"/>
      <c r="Q19" s="150"/>
      <c r="R19" s="150"/>
      <c r="S19" s="150"/>
      <c r="T19" s="150"/>
      <c r="U19" s="150"/>
      <c r="V19" s="150"/>
      <c r="W19" s="150"/>
      <c r="X19" s="150"/>
      <c r="Y19" s="150"/>
    </row>
    <row r="20" spans="1:35" ht="35.15" customHeight="1" x14ac:dyDescent="0.35">
      <c r="A20" s="20" t="e">
        <f>IF(#REF!="Toiminto 1",G20,0)</f>
        <v>#REF!</v>
      </c>
      <c r="B20" s="20" t="e">
        <f>IF(#REF!="Toiminto 2",G20,0)</f>
        <v>#REF!</v>
      </c>
      <c r="C20" s="20" t="e">
        <f>IF(#REF!="Toiminto 3",G20,0)</f>
        <v>#REF!</v>
      </c>
      <c r="E20" s="175"/>
      <c r="F20" s="175"/>
      <c r="G20" s="369"/>
      <c r="O20" s="150"/>
      <c r="P20" s="150"/>
      <c r="Q20" s="150"/>
      <c r="R20" s="150"/>
      <c r="S20" s="150"/>
      <c r="T20" s="150"/>
      <c r="U20" s="150"/>
      <c r="V20" s="150"/>
      <c r="W20" s="150"/>
      <c r="X20" s="150"/>
      <c r="Y20" s="150"/>
    </row>
    <row r="21" spans="1:35" ht="35.15" customHeight="1" x14ac:dyDescent="0.35">
      <c r="A21" s="20" t="e">
        <f>IF(#REF!="Toiminto 1",G21,0)</f>
        <v>#REF!</v>
      </c>
      <c r="B21" s="20" t="e">
        <f>IF(#REF!="Toiminto 2",G21,0)</f>
        <v>#REF!</v>
      </c>
      <c r="C21" s="20" t="e">
        <f>IF(#REF!="Toiminto 3",G21,0)</f>
        <v>#REF!</v>
      </c>
      <c r="E21" s="175"/>
      <c r="F21" s="175"/>
      <c r="G21" s="369"/>
      <c r="O21" s="150"/>
      <c r="P21" s="150"/>
      <c r="Q21" s="150"/>
      <c r="R21" s="150"/>
      <c r="S21" s="150"/>
      <c r="T21" s="150"/>
      <c r="U21" s="150"/>
      <c r="V21" s="150"/>
      <c r="W21" s="150"/>
      <c r="X21" s="150"/>
      <c r="Y21" s="150"/>
    </row>
    <row r="22" spans="1:35" ht="35.15" customHeight="1" x14ac:dyDescent="0.35">
      <c r="A22" s="20" t="e">
        <f>IF(#REF!="Toiminto 1",G22,0)</f>
        <v>#REF!</v>
      </c>
      <c r="B22" s="20" t="e">
        <f>IF(#REF!="Toiminto 2",G22,0)</f>
        <v>#REF!</v>
      </c>
      <c r="C22" s="20" t="e">
        <f>IF(#REF!="Toiminto 3",G22,0)</f>
        <v>#REF!</v>
      </c>
      <c r="E22" s="175"/>
      <c r="F22" s="175"/>
      <c r="G22" s="369"/>
      <c r="O22" s="150"/>
      <c r="P22" s="150"/>
      <c r="Q22" s="150"/>
      <c r="R22" s="150"/>
      <c r="S22" s="150"/>
      <c r="T22" s="150"/>
      <c r="U22" s="150"/>
      <c r="V22" s="150"/>
      <c r="W22" s="150"/>
      <c r="X22" s="150"/>
      <c r="Y22" s="150"/>
    </row>
    <row r="23" spans="1:35" ht="35.15" customHeight="1" x14ac:dyDescent="0.35">
      <c r="A23" s="20" t="e">
        <f>IF(#REF!="Toiminto 1",G23,0)</f>
        <v>#REF!</v>
      </c>
      <c r="B23" s="20" t="e">
        <f>IF(#REF!="Toiminto 2",G23,0)</f>
        <v>#REF!</v>
      </c>
      <c r="C23" s="20" t="e">
        <f>IF(#REF!="Toiminto 3",G23,0)</f>
        <v>#REF!</v>
      </c>
      <c r="E23" s="175"/>
      <c r="F23" s="175"/>
      <c r="G23" s="369"/>
      <c r="O23" s="150"/>
      <c r="P23" s="150"/>
      <c r="Q23" s="150"/>
      <c r="R23" s="150"/>
      <c r="S23" s="150"/>
      <c r="T23" s="150"/>
      <c r="U23" s="150"/>
      <c r="V23" s="150"/>
      <c r="W23" s="150"/>
      <c r="X23" s="150"/>
      <c r="Y23" s="150"/>
    </row>
    <row r="24" spans="1:35" ht="35.15" customHeight="1" x14ac:dyDescent="0.35">
      <c r="A24" s="20" t="e">
        <f>IF(#REF!="Toiminto 1",G24,0)</f>
        <v>#REF!</v>
      </c>
      <c r="B24" s="20" t="e">
        <f>IF(#REF!="Toiminto 2",G24,0)</f>
        <v>#REF!</v>
      </c>
      <c r="C24" s="20" t="e">
        <f>IF(#REF!="Toiminto 3",G24,0)</f>
        <v>#REF!</v>
      </c>
      <c r="E24" s="175"/>
      <c r="F24" s="175"/>
      <c r="G24" s="369"/>
      <c r="O24" s="150"/>
      <c r="P24" s="150"/>
      <c r="Q24" s="150"/>
      <c r="R24" s="150"/>
      <c r="S24" s="150"/>
      <c r="T24" s="150"/>
      <c r="U24" s="150"/>
      <c r="V24" s="150"/>
      <c r="W24" s="150"/>
      <c r="X24" s="150"/>
      <c r="Y24" s="150"/>
    </row>
    <row r="25" spans="1:35" ht="16.149999999999999" customHeight="1" x14ac:dyDescent="0.35">
      <c r="A25" s="156" t="e">
        <f>SUM(A11:A24)</f>
        <v>#REF!</v>
      </c>
      <c r="B25" s="156" t="e">
        <f t="shared" ref="B25:C25" si="0">SUM(B11:B24)</f>
        <v>#REF!</v>
      </c>
      <c r="C25" s="156" t="e">
        <f t="shared" si="0"/>
        <v>#REF!</v>
      </c>
      <c r="O25" s="150"/>
      <c r="P25" s="150"/>
      <c r="Q25" s="150"/>
      <c r="R25" s="150"/>
      <c r="S25" s="150"/>
      <c r="T25" s="150"/>
      <c r="U25" s="150"/>
      <c r="V25" s="150"/>
      <c r="W25" s="150"/>
      <c r="X25" s="150"/>
      <c r="Y25" s="150"/>
      <c r="Z25" s="150"/>
    </row>
    <row r="26" spans="1:35" x14ac:dyDescent="0.35">
      <c r="D26" s="20"/>
      <c r="E26" s="220" t="s">
        <v>466</v>
      </c>
      <c r="F26" s="221" t="str">
        <f>"500 merkkiä ("&amp;TEXT(LEN(E27),"0")&amp;" käytetty)"</f>
        <v>500 merkkiä (0 käytetty)</v>
      </c>
      <c r="G26" s="222"/>
      <c r="I26" s="353"/>
      <c r="O26" s="150"/>
      <c r="P26" s="150"/>
      <c r="Q26" s="150"/>
      <c r="R26" s="150"/>
      <c r="S26" s="150"/>
      <c r="T26" s="150"/>
      <c r="U26" s="150"/>
      <c r="V26" s="150"/>
      <c r="W26" s="150"/>
      <c r="X26" s="150"/>
      <c r="Y26" s="150"/>
      <c r="Z26" s="150"/>
      <c r="AA26" s="150"/>
      <c r="AB26" s="150"/>
      <c r="AC26" s="150"/>
      <c r="AD26" s="150"/>
      <c r="AE26" s="150"/>
      <c r="AF26" s="150"/>
      <c r="AG26" s="150"/>
      <c r="AH26" s="150"/>
      <c r="AI26" s="150"/>
    </row>
    <row r="27" spans="1:35" ht="95.25" customHeight="1" x14ac:dyDescent="0.35">
      <c r="D27" s="20"/>
      <c r="E27" s="570"/>
      <c r="F27" s="571"/>
      <c r="G27" s="572"/>
      <c r="O27" s="150"/>
      <c r="P27" s="150"/>
      <c r="Q27" s="150"/>
      <c r="R27" s="150"/>
      <c r="S27" s="150"/>
      <c r="T27" s="150"/>
      <c r="U27" s="150"/>
      <c r="V27" s="150"/>
      <c r="W27" s="150"/>
      <c r="X27" s="150"/>
      <c r="Y27" s="150"/>
      <c r="Z27" s="150"/>
      <c r="AA27" s="150"/>
      <c r="AB27" s="150"/>
      <c r="AC27" s="150"/>
      <c r="AD27" s="150"/>
      <c r="AE27" s="150"/>
      <c r="AF27" s="150"/>
      <c r="AG27" s="150"/>
      <c r="AH27" s="150"/>
      <c r="AI27" s="150"/>
    </row>
    <row r="28" spans="1:35" ht="16.149999999999999" customHeight="1" x14ac:dyDescent="0.35">
      <c r="O28" s="150"/>
      <c r="P28" s="150"/>
      <c r="Q28" s="150"/>
      <c r="R28" s="150"/>
      <c r="S28" s="150"/>
      <c r="T28" s="150"/>
      <c r="U28" s="150"/>
      <c r="V28" s="150"/>
      <c r="W28" s="150"/>
      <c r="X28" s="150"/>
      <c r="Y28" s="150"/>
      <c r="Z28" s="150"/>
    </row>
    <row r="29" spans="1:35" ht="16.149999999999999" customHeight="1" x14ac:dyDescent="0.35">
      <c r="O29" s="150"/>
      <c r="P29" s="150"/>
      <c r="Q29" s="150"/>
      <c r="R29" s="150"/>
      <c r="S29" s="150"/>
      <c r="T29" s="150"/>
      <c r="U29" s="150"/>
      <c r="V29" s="150"/>
      <c r="W29" s="150"/>
      <c r="X29" s="150"/>
      <c r="Y29" s="150"/>
      <c r="Z29" s="150"/>
    </row>
    <row r="30" spans="1:35" ht="16.149999999999999" customHeight="1" x14ac:dyDescent="0.35">
      <c r="E30" s="170" t="s">
        <v>474</v>
      </c>
      <c r="F30" s="363"/>
      <c r="G30" s="171" t="s">
        <v>471</v>
      </c>
      <c r="H30" s="172">
        <f>SUM(G34:G47)</f>
        <v>0</v>
      </c>
      <c r="O30" s="150"/>
      <c r="P30" s="150"/>
      <c r="Q30" s="150"/>
      <c r="R30" s="150"/>
      <c r="S30" s="150"/>
      <c r="T30" s="150"/>
      <c r="U30" s="150"/>
      <c r="V30" s="150"/>
      <c r="W30" s="150"/>
      <c r="X30" s="150"/>
      <c r="Y30" s="150"/>
      <c r="Z30" s="150"/>
    </row>
    <row r="31" spans="1:35" ht="16.149999999999999" customHeight="1" x14ac:dyDescent="0.35">
      <c r="O31" s="150"/>
      <c r="P31" s="150"/>
      <c r="Q31" s="150"/>
      <c r="R31" s="150"/>
      <c r="S31" s="150"/>
      <c r="T31" s="150"/>
      <c r="U31" s="150"/>
      <c r="V31" s="150"/>
      <c r="W31" s="150"/>
      <c r="X31" s="150"/>
      <c r="Y31" s="150"/>
      <c r="Z31" s="150"/>
    </row>
    <row r="32" spans="1:35" ht="16.149999999999999" customHeight="1" x14ac:dyDescent="0.35">
      <c r="O32" s="150"/>
      <c r="P32" s="150"/>
      <c r="Q32" s="150"/>
      <c r="R32" s="150"/>
      <c r="S32" s="150"/>
      <c r="T32" s="150"/>
      <c r="U32" s="150"/>
      <c r="V32" s="150"/>
      <c r="W32" s="150"/>
      <c r="X32" s="150"/>
      <c r="Y32" s="150"/>
      <c r="Z32" s="150"/>
    </row>
    <row r="33" spans="1:26" ht="16.149999999999999" customHeight="1" x14ac:dyDescent="0.35">
      <c r="A33" s="20" t="s">
        <v>77</v>
      </c>
      <c r="B33" s="20" t="s">
        <v>91</v>
      </c>
      <c r="C33" s="20" t="s">
        <v>100</v>
      </c>
      <c r="E33" s="173" t="s">
        <v>472</v>
      </c>
      <c r="F33" s="173" t="s">
        <v>473</v>
      </c>
      <c r="G33" s="174" t="s">
        <v>454</v>
      </c>
      <c r="O33" s="150"/>
      <c r="P33" s="150"/>
      <c r="Q33" s="150"/>
      <c r="R33" s="150"/>
      <c r="S33" s="150"/>
      <c r="T33" s="150"/>
      <c r="U33" s="150"/>
      <c r="V33" s="150"/>
      <c r="W33" s="150"/>
      <c r="X33" s="150"/>
      <c r="Y33" s="150"/>
    </row>
    <row r="34" spans="1:26" ht="35.15" customHeight="1" x14ac:dyDescent="0.35">
      <c r="A34" s="20" t="e">
        <f>IF(#REF!="Toiminto 1",G34,0)</f>
        <v>#REF!</v>
      </c>
      <c r="B34" s="20" t="e">
        <f>IF(#REF!="Toiminto 2",G34,0)</f>
        <v>#REF!</v>
      </c>
      <c r="C34" s="20" t="e">
        <f>IF(#REF!="Toiminto 3",G34,0)</f>
        <v>#REF!</v>
      </c>
      <c r="E34" s="175"/>
      <c r="F34" s="175"/>
      <c r="G34" s="369"/>
      <c r="O34" s="150"/>
      <c r="P34" s="150"/>
      <c r="Q34" s="150"/>
      <c r="R34" s="150"/>
      <c r="S34" s="150"/>
      <c r="T34" s="150"/>
      <c r="U34" s="150"/>
      <c r="V34" s="150"/>
      <c r="W34" s="150"/>
      <c r="X34" s="150"/>
      <c r="Y34" s="150"/>
    </row>
    <row r="35" spans="1:26" ht="35.15" customHeight="1" x14ac:dyDescent="0.35">
      <c r="A35" s="20" t="e">
        <f>IF(#REF!="Toiminto 1",G35,0)</f>
        <v>#REF!</v>
      </c>
      <c r="B35" s="20" t="e">
        <f>IF(#REF!="Toiminto 2",G35,0)</f>
        <v>#REF!</v>
      </c>
      <c r="C35" s="20" t="e">
        <f>IF(#REF!="Toiminto 3",G35,0)</f>
        <v>#REF!</v>
      </c>
      <c r="E35" s="175"/>
      <c r="F35" s="175"/>
      <c r="G35" s="369"/>
      <c r="O35" s="150"/>
      <c r="P35" s="150"/>
      <c r="Q35" s="150"/>
      <c r="R35" s="150"/>
      <c r="S35" s="150"/>
      <c r="T35" s="150"/>
      <c r="U35" s="150"/>
      <c r="V35" s="150"/>
      <c r="W35" s="150"/>
      <c r="X35" s="150"/>
      <c r="Y35" s="150"/>
    </row>
    <row r="36" spans="1:26" ht="35.15" customHeight="1" x14ac:dyDescent="0.35">
      <c r="A36" s="20" t="e">
        <f>IF(#REF!="Toiminto 1",G36,0)</f>
        <v>#REF!</v>
      </c>
      <c r="B36" s="20" t="e">
        <f>IF(#REF!="Toiminto 2",G36,0)</f>
        <v>#REF!</v>
      </c>
      <c r="C36" s="20" t="e">
        <f>IF(#REF!="Toiminto 3",G36,0)</f>
        <v>#REF!</v>
      </c>
      <c r="E36" s="175"/>
      <c r="F36" s="175"/>
      <c r="G36" s="369"/>
      <c r="O36" s="150"/>
      <c r="P36" s="150"/>
      <c r="Q36" s="150"/>
      <c r="R36" s="150"/>
      <c r="S36" s="150"/>
      <c r="T36" s="150"/>
      <c r="U36" s="150"/>
      <c r="V36" s="150"/>
      <c r="W36" s="150"/>
      <c r="X36" s="150"/>
      <c r="Y36" s="150"/>
    </row>
    <row r="37" spans="1:26" ht="35.15" customHeight="1" x14ac:dyDescent="0.35">
      <c r="A37" s="20" t="e">
        <f>IF(#REF!="Toiminto 1",G37,0)</f>
        <v>#REF!</v>
      </c>
      <c r="B37" s="20" t="e">
        <f>IF(#REF!="Toiminto 2",G37,0)</f>
        <v>#REF!</v>
      </c>
      <c r="C37" s="20" t="e">
        <f>IF(#REF!="Toiminto 3",G37,0)</f>
        <v>#REF!</v>
      </c>
      <c r="E37" s="175"/>
      <c r="F37" s="175"/>
      <c r="G37" s="369"/>
      <c r="O37" s="150"/>
      <c r="P37" s="150"/>
      <c r="Q37" s="150"/>
      <c r="R37" s="150"/>
      <c r="S37" s="150"/>
      <c r="T37" s="150"/>
      <c r="U37" s="150"/>
      <c r="V37" s="150"/>
      <c r="W37" s="150"/>
      <c r="X37" s="150"/>
      <c r="Y37" s="150"/>
    </row>
    <row r="38" spans="1:26" ht="35.15" customHeight="1" x14ac:dyDescent="0.35">
      <c r="A38" s="20" t="e">
        <f>IF(#REF!="Toiminto 1",G38,0)</f>
        <v>#REF!</v>
      </c>
      <c r="B38" s="20" t="e">
        <f>IF(#REF!="Toiminto 2",G38,0)</f>
        <v>#REF!</v>
      </c>
      <c r="C38" s="20" t="e">
        <f>IF(#REF!="Toiminto 3",G38,0)</f>
        <v>#REF!</v>
      </c>
      <c r="E38" s="175"/>
      <c r="F38" s="175"/>
      <c r="G38" s="369"/>
      <c r="O38" s="150"/>
      <c r="P38" s="150"/>
      <c r="Q38" s="150"/>
      <c r="R38" s="150"/>
      <c r="S38" s="150"/>
      <c r="T38" s="150"/>
      <c r="U38" s="150"/>
      <c r="V38" s="150"/>
      <c r="W38" s="150"/>
      <c r="X38" s="150"/>
      <c r="Y38" s="150"/>
    </row>
    <row r="39" spans="1:26" ht="35.15" customHeight="1" x14ac:dyDescent="0.35">
      <c r="A39" s="20" t="e">
        <f>IF(#REF!="Toiminto 1",G39,0)</f>
        <v>#REF!</v>
      </c>
      <c r="B39" s="20" t="e">
        <f>IF(#REF!="Toiminto 2",G39,0)</f>
        <v>#REF!</v>
      </c>
      <c r="C39" s="20" t="e">
        <f>IF(#REF!="Toiminto 3",G39,0)</f>
        <v>#REF!</v>
      </c>
      <c r="E39" s="175"/>
      <c r="F39" s="175"/>
      <c r="G39" s="369"/>
      <c r="O39" s="150"/>
      <c r="P39" s="150"/>
      <c r="Q39" s="150"/>
      <c r="R39" s="150"/>
      <c r="S39" s="150"/>
      <c r="T39" s="150"/>
      <c r="U39" s="150"/>
      <c r="V39" s="150"/>
      <c r="W39" s="150"/>
      <c r="X39" s="150"/>
      <c r="Y39" s="150"/>
    </row>
    <row r="40" spans="1:26" ht="35.15" customHeight="1" x14ac:dyDescent="0.35">
      <c r="A40" s="20" t="e">
        <f>IF(#REF!="Toiminto 1",G40,0)</f>
        <v>#REF!</v>
      </c>
      <c r="B40" s="20" t="e">
        <f>IF(#REF!="Toiminto 2",G40,0)</f>
        <v>#REF!</v>
      </c>
      <c r="C40" s="20" t="e">
        <f>IF(#REF!="Toiminto 3",G40,0)</f>
        <v>#REF!</v>
      </c>
      <c r="E40" s="175"/>
      <c r="F40" s="175"/>
      <c r="G40" s="369"/>
      <c r="O40" s="150"/>
      <c r="P40" s="150"/>
      <c r="Q40" s="150"/>
      <c r="R40" s="150"/>
      <c r="S40" s="150"/>
      <c r="T40" s="150"/>
      <c r="U40" s="150"/>
      <c r="V40" s="150"/>
      <c r="W40" s="150"/>
      <c r="X40" s="150"/>
      <c r="Y40" s="150"/>
    </row>
    <row r="41" spans="1:26" ht="35.15" customHeight="1" x14ac:dyDescent="0.35">
      <c r="A41" s="20" t="e">
        <f>IF(#REF!="Toiminto 1",G41,0)</f>
        <v>#REF!</v>
      </c>
      <c r="B41" s="20" t="e">
        <f>IF(#REF!="Toiminto 2",G41,0)</f>
        <v>#REF!</v>
      </c>
      <c r="C41" s="20" t="e">
        <f>IF(#REF!="Toiminto 3",G41,0)</f>
        <v>#REF!</v>
      </c>
      <c r="E41" s="175"/>
      <c r="F41" s="175"/>
      <c r="G41" s="369"/>
      <c r="O41" s="150"/>
      <c r="P41" s="150"/>
      <c r="Q41" s="150"/>
      <c r="R41" s="150"/>
      <c r="S41" s="150"/>
      <c r="T41" s="150"/>
      <c r="U41" s="150"/>
      <c r="V41" s="150"/>
      <c r="W41" s="150"/>
      <c r="X41" s="150"/>
      <c r="Y41" s="150"/>
    </row>
    <row r="42" spans="1:26" ht="35.15" customHeight="1" x14ac:dyDescent="0.35">
      <c r="A42" s="20" t="e">
        <f>IF(#REF!="Toiminto 1",G42,0)</f>
        <v>#REF!</v>
      </c>
      <c r="B42" s="20" t="e">
        <f>IF(#REF!="Toiminto 2",G42,0)</f>
        <v>#REF!</v>
      </c>
      <c r="C42" s="20" t="e">
        <f>IF(#REF!="Toiminto 3",G42,0)</f>
        <v>#REF!</v>
      </c>
      <c r="E42" s="175"/>
      <c r="F42" s="175"/>
      <c r="G42" s="369"/>
      <c r="O42" s="150"/>
      <c r="P42" s="150"/>
      <c r="Q42" s="150"/>
      <c r="R42" s="150"/>
      <c r="S42" s="150"/>
      <c r="T42" s="150"/>
      <c r="U42" s="150"/>
      <c r="V42" s="150"/>
      <c r="W42" s="150"/>
      <c r="X42" s="150"/>
      <c r="Y42" s="150"/>
    </row>
    <row r="43" spans="1:26" ht="35.15" customHeight="1" x14ac:dyDescent="0.35">
      <c r="A43" s="20" t="e">
        <f>IF(#REF!="Toiminto 1",G43,0)</f>
        <v>#REF!</v>
      </c>
      <c r="B43" s="20" t="e">
        <f>IF(#REF!="Toiminto 2",G43,0)</f>
        <v>#REF!</v>
      </c>
      <c r="C43" s="20" t="e">
        <f>IF(#REF!="Toiminto 3",G43,0)</f>
        <v>#REF!</v>
      </c>
      <c r="E43" s="175"/>
      <c r="F43" s="175"/>
      <c r="G43" s="369"/>
      <c r="O43" s="150"/>
      <c r="P43" s="150"/>
      <c r="Q43" s="150"/>
      <c r="R43" s="150"/>
      <c r="S43" s="150"/>
      <c r="T43" s="150"/>
      <c r="U43" s="150"/>
      <c r="V43" s="150"/>
      <c r="W43" s="150"/>
      <c r="X43" s="150"/>
      <c r="Y43" s="150"/>
    </row>
    <row r="44" spans="1:26" ht="35.15" customHeight="1" x14ac:dyDescent="0.35">
      <c r="A44" s="20" t="e">
        <f>IF(#REF!="Toiminto 1",G44,0)</f>
        <v>#REF!</v>
      </c>
      <c r="B44" s="20" t="e">
        <f>IF(#REF!="Toiminto 2",G44,0)</f>
        <v>#REF!</v>
      </c>
      <c r="C44" s="20" t="e">
        <f>IF(#REF!="Toiminto 3",G44,0)</f>
        <v>#REF!</v>
      </c>
      <c r="E44" s="175"/>
      <c r="F44" s="175"/>
      <c r="G44" s="369"/>
      <c r="O44" s="150"/>
      <c r="P44" s="150"/>
      <c r="Q44" s="150"/>
      <c r="R44" s="150"/>
      <c r="S44" s="150"/>
      <c r="T44" s="150"/>
      <c r="U44" s="150"/>
      <c r="V44" s="150"/>
      <c r="W44" s="150"/>
      <c r="X44" s="150"/>
      <c r="Y44" s="150"/>
    </row>
    <row r="45" spans="1:26" ht="35.15" customHeight="1" x14ac:dyDescent="0.35">
      <c r="A45" s="20" t="e">
        <f>IF(#REF!="Toiminto 1",G45,0)</f>
        <v>#REF!</v>
      </c>
      <c r="B45" s="20" t="e">
        <f>IF(#REF!="Toiminto 2",G45,0)</f>
        <v>#REF!</v>
      </c>
      <c r="C45" s="20" t="e">
        <f>IF(#REF!="Toiminto 3",G45,0)</f>
        <v>#REF!</v>
      </c>
      <c r="E45" s="175"/>
      <c r="F45" s="175"/>
      <c r="G45" s="369"/>
      <c r="O45" s="150"/>
      <c r="P45" s="150"/>
      <c r="Q45" s="150"/>
      <c r="R45" s="150"/>
      <c r="S45" s="150"/>
      <c r="T45" s="150"/>
      <c r="U45" s="150"/>
      <c r="V45" s="150"/>
      <c r="W45" s="150"/>
      <c r="X45" s="150"/>
      <c r="Y45" s="150"/>
    </row>
    <row r="46" spans="1:26" ht="35.15" customHeight="1" x14ac:dyDescent="0.35">
      <c r="A46" s="20" t="e">
        <f>IF(#REF!="Toiminto 1",G46,0)</f>
        <v>#REF!</v>
      </c>
      <c r="B46" s="20" t="e">
        <f>IF(#REF!="Toiminto 2",G46,0)</f>
        <v>#REF!</v>
      </c>
      <c r="C46" s="20" t="e">
        <f>IF(#REF!="Toiminto 3",G46,0)</f>
        <v>#REF!</v>
      </c>
      <c r="E46" s="175"/>
      <c r="F46" s="175"/>
      <c r="G46" s="369"/>
      <c r="O46" s="150"/>
      <c r="P46" s="150"/>
      <c r="Q46" s="150"/>
      <c r="R46" s="150"/>
      <c r="S46" s="150"/>
      <c r="T46" s="150"/>
      <c r="U46" s="150"/>
      <c r="V46" s="150"/>
      <c r="W46" s="150"/>
      <c r="X46" s="150"/>
      <c r="Y46" s="150"/>
    </row>
    <row r="47" spans="1:26" ht="35.15" customHeight="1" x14ac:dyDescent="0.35">
      <c r="A47" s="20" t="e">
        <f>IF(#REF!="Toiminto 1",G47,0)</f>
        <v>#REF!</v>
      </c>
      <c r="B47" s="20" t="e">
        <f>IF(#REF!="Toiminto 2",G47,0)</f>
        <v>#REF!</v>
      </c>
      <c r="C47" s="20" t="e">
        <f>IF(#REF!="Toiminto 3",G47,0)</f>
        <v>#REF!</v>
      </c>
      <c r="E47" s="175"/>
      <c r="F47" s="175"/>
      <c r="G47" s="369"/>
      <c r="O47" s="150"/>
      <c r="P47" s="150"/>
      <c r="Q47" s="150"/>
      <c r="R47" s="150"/>
      <c r="S47" s="150"/>
      <c r="T47" s="150"/>
      <c r="U47" s="150"/>
      <c r="V47" s="150"/>
      <c r="W47" s="150"/>
      <c r="X47" s="150"/>
      <c r="Y47" s="150"/>
    </row>
    <row r="48" spans="1:26" ht="16.149999999999999" customHeight="1" x14ac:dyDescent="0.35">
      <c r="A48" s="156" t="e">
        <f>SUM(A34:A47)</f>
        <v>#REF!</v>
      </c>
      <c r="B48" s="156" t="e">
        <f t="shared" ref="B48:C48" si="1">SUM(B34:B47)</f>
        <v>#REF!</v>
      </c>
      <c r="C48" s="156" t="e">
        <f t="shared" si="1"/>
        <v>#REF!</v>
      </c>
      <c r="O48" s="150"/>
      <c r="P48" s="150"/>
      <c r="Q48" s="150"/>
      <c r="R48" s="150"/>
      <c r="S48" s="150"/>
      <c r="T48" s="150"/>
      <c r="U48" s="150"/>
      <c r="V48" s="150"/>
      <c r="W48" s="150"/>
      <c r="X48" s="150"/>
      <c r="Y48" s="150"/>
      <c r="Z48" s="150"/>
    </row>
    <row r="49" spans="1:35" x14ac:dyDescent="0.35">
      <c r="D49" s="20"/>
      <c r="E49" s="220" t="s">
        <v>466</v>
      </c>
      <c r="F49" s="221" t="str">
        <f>"500 merkkiä ("&amp;TEXT(LEN(E50),"0")&amp;" käytetty)"</f>
        <v>500 merkkiä (0 käytetty)</v>
      </c>
      <c r="G49" s="222"/>
      <c r="I49" s="353"/>
      <c r="O49" s="150"/>
      <c r="P49" s="150"/>
      <c r="Q49" s="150"/>
      <c r="R49" s="150"/>
      <c r="S49" s="150"/>
      <c r="T49" s="150"/>
      <c r="U49" s="150"/>
      <c r="V49" s="150"/>
      <c r="W49" s="150"/>
      <c r="X49" s="150"/>
      <c r="Y49" s="150"/>
      <c r="Z49" s="150"/>
      <c r="AA49" s="150"/>
      <c r="AB49" s="150"/>
      <c r="AC49" s="150"/>
      <c r="AD49" s="150"/>
      <c r="AE49" s="150"/>
      <c r="AF49" s="150"/>
      <c r="AG49" s="150"/>
      <c r="AH49" s="150"/>
      <c r="AI49" s="150"/>
    </row>
    <row r="50" spans="1:35" ht="95.25" customHeight="1" x14ac:dyDescent="0.35">
      <c r="D50" s="20"/>
      <c r="E50" s="570"/>
      <c r="F50" s="571"/>
      <c r="G50" s="572"/>
      <c r="O50" s="150"/>
      <c r="P50" s="150"/>
      <c r="Q50" s="150"/>
      <c r="R50" s="150"/>
      <c r="S50" s="150"/>
      <c r="T50" s="150"/>
      <c r="U50" s="150"/>
      <c r="V50" s="150"/>
      <c r="W50" s="150"/>
      <c r="X50" s="150"/>
      <c r="Y50" s="150"/>
      <c r="Z50" s="150"/>
      <c r="AA50" s="150"/>
      <c r="AB50" s="150"/>
      <c r="AC50" s="150"/>
      <c r="AD50" s="150"/>
      <c r="AE50" s="150"/>
      <c r="AF50" s="150"/>
      <c r="AG50" s="150"/>
      <c r="AH50" s="150"/>
      <c r="AI50" s="150"/>
    </row>
    <row r="51" spans="1:35" ht="16.149999999999999" customHeight="1" x14ac:dyDescent="0.35">
      <c r="O51" s="150"/>
      <c r="P51" s="150"/>
      <c r="Q51" s="150"/>
      <c r="R51" s="150"/>
      <c r="S51" s="150"/>
      <c r="T51" s="150"/>
      <c r="U51" s="150"/>
      <c r="V51" s="150"/>
      <c r="W51" s="150"/>
      <c r="X51" s="150"/>
      <c r="Y51" s="150"/>
      <c r="Z51" s="150"/>
    </row>
    <row r="52" spans="1:35" ht="16.149999999999999" customHeight="1" x14ac:dyDescent="0.35">
      <c r="O52" s="150"/>
      <c r="P52" s="150"/>
      <c r="Q52" s="150"/>
      <c r="R52" s="150"/>
      <c r="S52" s="150"/>
      <c r="T52" s="150"/>
      <c r="U52" s="150"/>
      <c r="V52" s="150"/>
      <c r="W52" s="150"/>
      <c r="X52" s="150"/>
      <c r="Y52" s="150"/>
      <c r="Z52" s="150"/>
    </row>
    <row r="53" spans="1:35" ht="16.149999999999999" customHeight="1" x14ac:dyDescent="0.35">
      <c r="E53" s="170" t="s">
        <v>475</v>
      </c>
      <c r="F53" s="363"/>
      <c r="G53" s="171" t="s">
        <v>471</v>
      </c>
      <c r="H53" s="172">
        <f>SUM(G57:G70)</f>
        <v>0</v>
      </c>
      <c r="O53" s="150"/>
      <c r="P53" s="150"/>
      <c r="Q53" s="150"/>
      <c r="R53" s="150"/>
      <c r="S53" s="150"/>
      <c r="T53" s="150"/>
      <c r="U53" s="150"/>
      <c r="V53" s="150"/>
      <c r="W53" s="150"/>
      <c r="X53" s="150"/>
      <c r="Y53" s="150"/>
      <c r="Z53" s="150"/>
    </row>
    <row r="54" spans="1:35" ht="16.149999999999999" customHeight="1" x14ac:dyDescent="0.35">
      <c r="O54" s="150"/>
      <c r="P54" s="150"/>
      <c r="Q54" s="150"/>
      <c r="R54" s="150"/>
      <c r="S54" s="150"/>
      <c r="T54" s="150"/>
      <c r="U54" s="150"/>
      <c r="V54" s="150"/>
      <c r="W54" s="150"/>
      <c r="X54" s="150"/>
      <c r="Y54" s="150"/>
      <c r="Z54" s="150"/>
    </row>
    <row r="55" spans="1:35" ht="16.149999999999999" customHeight="1" x14ac:dyDescent="0.35">
      <c r="O55" s="150"/>
      <c r="P55" s="150"/>
      <c r="Q55" s="150"/>
      <c r="R55" s="150"/>
      <c r="S55" s="150"/>
      <c r="T55" s="150"/>
      <c r="U55" s="150"/>
      <c r="V55" s="150"/>
      <c r="W55" s="150"/>
      <c r="X55" s="150"/>
      <c r="Y55" s="150"/>
      <c r="Z55" s="150"/>
    </row>
    <row r="56" spans="1:35" ht="16.149999999999999" customHeight="1" x14ac:dyDescent="0.35">
      <c r="A56" s="20" t="s">
        <v>77</v>
      </c>
      <c r="B56" s="20" t="s">
        <v>91</v>
      </c>
      <c r="C56" s="20" t="s">
        <v>100</v>
      </c>
      <c r="E56" s="173" t="s">
        <v>472</v>
      </c>
      <c r="F56" s="173" t="s">
        <v>473</v>
      </c>
      <c r="G56" s="174" t="s">
        <v>454</v>
      </c>
      <c r="O56" s="150"/>
      <c r="P56" s="150"/>
      <c r="Q56" s="150"/>
      <c r="R56" s="150"/>
      <c r="S56" s="150"/>
      <c r="T56" s="150"/>
      <c r="U56" s="150"/>
      <c r="V56" s="150"/>
      <c r="W56" s="150"/>
      <c r="X56" s="150"/>
      <c r="Y56" s="150"/>
    </row>
    <row r="57" spans="1:35" ht="35.15" customHeight="1" x14ac:dyDescent="0.35">
      <c r="A57" s="20" t="e">
        <f>IF(#REF!="Toiminto 1",G57,0)</f>
        <v>#REF!</v>
      </c>
      <c r="B57" s="20" t="e">
        <f>IF(#REF!="Toiminto 2",G57,0)</f>
        <v>#REF!</v>
      </c>
      <c r="C57" s="20" t="e">
        <f>IF(#REF!="Toiminto 3",G57,0)</f>
        <v>#REF!</v>
      </c>
      <c r="E57" s="175"/>
      <c r="F57" s="175"/>
      <c r="G57" s="369"/>
      <c r="O57" s="150"/>
      <c r="P57" s="150"/>
      <c r="Q57" s="150"/>
      <c r="R57" s="150"/>
      <c r="S57" s="150"/>
      <c r="T57" s="150"/>
      <c r="U57" s="150"/>
      <c r="V57" s="150"/>
      <c r="W57" s="150"/>
      <c r="X57" s="150"/>
      <c r="Y57" s="150"/>
    </row>
    <row r="58" spans="1:35" ht="35.15" customHeight="1" x14ac:dyDescent="0.35">
      <c r="A58" s="20" t="e">
        <f>IF(#REF!="Toiminto 1",G58,0)</f>
        <v>#REF!</v>
      </c>
      <c r="B58" s="20" t="e">
        <f>IF(#REF!="Toiminto 2",G58,0)</f>
        <v>#REF!</v>
      </c>
      <c r="C58" s="20" t="e">
        <f>IF(#REF!="Toiminto 3",G58,0)</f>
        <v>#REF!</v>
      </c>
      <c r="E58" s="175"/>
      <c r="F58" s="175"/>
      <c r="G58" s="369"/>
      <c r="O58" s="150"/>
      <c r="P58" s="150"/>
      <c r="Q58" s="150"/>
      <c r="R58" s="150"/>
      <c r="S58" s="150"/>
      <c r="T58" s="150"/>
      <c r="U58" s="150"/>
      <c r="V58" s="150"/>
      <c r="W58" s="150"/>
      <c r="X58" s="150"/>
      <c r="Y58" s="150"/>
    </row>
    <row r="59" spans="1:35" ht="35.15" customHeight="1" x14ac:dyDescent="0.35">
      <c r="A59" s="20" t="e">
        <f>IF(#REF!="Toiminto 1",G59,0)</f>
        <v>#REF!</v>
      </c>
      <c r="B59" s="20" t="e">
        <f>IF(#REF!="Toiminto 2",G59,0)</f>
        <v>#REF!</v>
      </c>
      <c r="C59" s="20" t="e">
        <f>IF(#REF!="Toiminto 3",G59,0)</f>
        <v>#REF!</v>
      </c>
      <c r="E59" s="175"/>
      <c r="F59" s="175"/>
      <c r="G59" s="369"/>
      <c r="O59" s="150"/>
      <c r="P59" s="150"/>
      <c r="Q59" s="150"/>
      <c r="R59" s="150"/>
      <c r="S59" s="150"/>
      <c r="T59" s="150"/>
      <c r="U59" s="150"/>
      <c r="V59" s="150"/>
      <c r="W59" s="150"/>
      <c r="X59" s="150"/>
      <c r="Y59" s="150"/>
    </row>
    <row r="60" spans="1:35" ht="35.15" customHeight="1" x14ac:dyDescent="0.35">
      <c r="A60" s="20" t="e">
        <f>IF(#REF!="Toiminto 1",G60,0)</f>
        <v>#REF!</v>
      </c>
      <c r="B60" s="20" t="e">
        <f>IF(#REF!="Toiminto 2",G60,0)</f>
        <v>#REF!</v>
      </c>
      <c r="C60" s="20" t="e">
        <f>IF(#REF!="Toiminto 3",G60,0)</f>
        <v>#REF!</v>
      </c>
      <c r="E60" s="175"/>
      <c r="F60" s="175"/>
      <c r="G60" s="369"/>
      <c r="O60" s="150"/>
      <c r="P60" s="150"/>
      <c r="Q60" s="150"/>
      <c r="R60" s="150"/>
      <c r="S60" s="150"/>
      <c r="T60" s="150"/>
      <c r="U60" s="150"/>
      <c r="V60" s="150"/>
      <c r="W60" s="150"/>
      <c r="X60" s="150"/>
      <c r="Y60" s="150"/>
    </row>
    <row r="61" spans="1:35" ht="35.15" customHeight="1" x14ac:dyDescent="0.35">
      <c r="A61" s="20" t="e">
        <f>IF(#REF!="Toiminto 1",G61,0)</f>
        <v>#REF!</v>
      </c>
      <c r="B61" s="20" t="e">
        <f>IF(#REF!="Toiminto 2",G61,0)</f>
        <v>#REF!</v>
      </c>
      <c r="C61" s="20" t="e">
        <f>IF(#REF!="Toiminto 3",G61,0)</f>
        <v>#REF!</v>
      </c>
      <c r="E61" s="175"/>
      <c r="F61" s="175"/>
      <c r="G61" s="369"/>
      <c r="O61" s="150"/>
      <c r="P61" s="150"/>
      <c r="Q61" s="150"/>
      <c r="R61" s="150"/>
      <c r="S61" s="150"/>
      <c r="T61" s="150"/>
      <c r="U61" s="150"/>
      <c r="V61" s="150"/>
      <c r="W61" s="150"/>
      <c r="X61" s="150"/>
      <c r="Y61" s="150"/>
    </row>
    <row r="62" spans="1:35" ht="35.15" customHeight="1" x14ac:dyDescent="0.35">
      <c r="A62" s="20" t="e">
        <f>IF(#REF!="Toiminto 1",G62,0)</f>
        <v>#REF!</v>
      </c>
      <c r="B62" s="20" t="e">
        <f>IF(#REF!="Toiminto 2",G62,0)</f>
        <v>#REF!</v>
      </c>
      <c r="C62" s="20" t="e">
        <f>IF(#REF!="Toiminto 3",G62,0)</f>
        <v>#REF!</v>
      </c>
      <c r="E62" s="175"/>
      <c r="F62" s="175"/>
      <c r="G62" s="369"/>
      <c r="O62" s="150"/>
      <c r="P62" s="150"/>
      <c r="Q62" s="150"/>
      <c r="R62" s="150"/>
      <c r="S62" s="150"/>
      <c r="T62" s="150"/>
      <c r="U62" s="150"/>
      <c r="V62" s="150"/>
      <c r="W62" s="150"/>
      <c r="X62" s="150"/>
      <c r="Y62" s="150"/>
    </row>
    <row r="63" spans="1:35" ht="35.15" customHeight="1" x14ac:dyDescent="0.35">
      <c r="A63" s="20" t="e">
        <f>IF(#REF!="Toiminto 1",G63,0)</f>
        <v>#REF!</v>
      </c>
      <c r="B63" s="20" t="e">
        <f>IF(#REF!="Toiminto 2",G63,0)</f>
        <v>#REF!</v>
      </c>
      <c r="C63" s="20" t="e">
        <f>IF(#REF!="Toiminto 3",G63,0)</f>
        <v>#REF!</v>
      </c>
      <c r="E63" s="175"/>
      <c r="F63" s="175"/>
      <c r="G63" s="369"/>
      <c r="O63" s="150"/>
      <c r="P63" s="150"/>
      <c r="Q63" s="150"/>
      <c r="R63" s="150"/>
      <c r="S63" s="150"/>
      <c r="T63" s="150"/>
      <c r="U63" s="150"/>
      <c r="V63" s="150"/>
      <c r="W63" s="150"/>
      <c r="X63" s="150"/>
      <c r="Y63" s="150"/>
    </row>
    <row r="64" spans="1:35" ht="35.15" customHeight="1" x14ac:dyDescent="0.35">
      <c r="A64" s="20" t="e">
        <f>IF(#REF!="Toiminto 1",G64,0)</f>
        <v>#REF!</v>
      </c>
      <c r="B64" s="20" t="e">
        <f>IF(#REF!="Toiminto 2",G64,0)</f>
        <v>#REF!</v>
      </c>
      <c r="C64" s="20" t="e">
        <f>IF(#REF!="Toiminto 3",G64,0)</f>
        <v>#REF!</v>
      </c>
      <c r="E64" s="175"/>
      <c r="F64" s="175"/>
      <c r="G64" s="369"/>
      <c r="O64" s="150"/>
      <c r="P64" s="150"/>
      <c r="Q64" s="150"/>
      <c r="R64" s="150"/>
      <c r="S64" s="150"/>
      <c r="T64" s="150"/>
      <c r="U64" s="150"/>
      <c r="V64" s="150"/>
      <c r="W64" s="150"/>
      <c r="X64" s="150"/>
      <c r="Y64" s="150"/>
    </row>
    <row r="65" spans="1:35" ht="35.15" customHeight="1" x14ac:dyDescent="0.35">
      <c r="A65" s="20" t="e">
        <f>IF(#REF!="Toiminto 1",G65,0)</f>
        <v>#REF!</v>
      </c>
      <c r="B65" s="20" t="e">
        <f>IF(#REF!="Toiminto 2",G65,0)</f>
        <v>#REF!</v>
      </c>
      <c r="C65" s="20" t="e">
        <f>IF(#REF!="Toiminto 3",G65,0)</f>
        <v>#REF!</v>
      </c>
      <c r="E65" s="175"/>
      <c r="F65" s="175"/>
      <c r="G65" s="369"/>
      <c r="O65" s="150"/>
      <c r="P65" s="150"/>
      <c r="Q65" s="150"/>
      <c r="R65" s="150"/>
      <c r="S65" s="150"/>
      <c r="T65" s="150"/>
      <c r="U65" s="150"/>
      <c r="V65" s="150"/>
      <c r="W65" s="150"/>
      <c r="X65" s="150"/>
      <c r="Y65" s="150"/>
    </row>
    <row r="66" spans="1:35" ht="35.15" customHeight="1" x14ac:dyDescent="0.35">
      <c r="A66" s="20" t="e">
        <f>IF(#REF!="Toiminto 1",G66,0)</f>
        <v>#REF!</v>
      </c>
      <c r="B66" s="20" t="e">
        <f>IF(#REF!="Toiminto 2",G66,0)</f>
        <v>#REF!</v>
      </c>
      <c r="C66" s="20" t="e">
        <f>IF(#REF!="Toiminto 3",G66,0)</f>
        <v>#REF!</v>
      </c>
      <c r="E66" s="175"/>
      <c r="F66" s="175"/>
      <c r="G66" s="369"/>
      <c r="O66" s="150"/>
      <c r="P66" s="150"/>
      <c r="Q66" s="150"/>
      <c r="R66" s="150"/>
      <c r="S66" s="150"/>
      <c r="T66" s="150"/>
      <c r="U66" s="150"/>
      <c r="V66" s="150"/>
      <c r="W66" s="150"/>
      <c r="X66" s="150"/>
      <c r="Y66" s="150"/>
    </row>
    <row r="67" spans="1:35" ht="35.15" customHeight="1" x14ac:dyDescent="0.35">
      <c r="A67" s="20" t="e">
        <f>IF(#REF!="Toiminto 1",G67,0)</f>
        <v>#REF!</v>
      </c>
      <c r="B67" s="20" t="e">
        <f>IF(#REF!="Toiminto 2",G67,0)</f>
        <v>#REF!</v>
      </c>
      <c r="C67" s="20" t="e">
        <f>IF(#REF!="Toiminto 3",G67,0)</f>
        <v>#REF!</v>
      </c>
      <c r="E67" s="175"/>
      <c r="F67" s="175"/>
      <c r="G67" s="369"/>
      <c r="O67" s="150"/>
      <c r="P67" s="150"/>
      <c r="Q67" s="150"/>
      <c r="R67" s="150"/>
      <c r="S67" s="150"/>
      <c r="T67" s="150"/>
      <c r="U67" s="150"/>
      <c r="V67" s="150"/>
      <c r="W67" s="150"/>
      <c r="X67" s="150"/>
      <c r="Y67" s="150"/>
    </row>
    <row r="68" spans="1:35" ht="35.15" customHeight="1" x14ac:dyDescent="0.35">
      <c r="A68" s="20" t="e">
        <f>IF(#REF!="Toiminto 1",G68,0)</f>
        <v>#REF!</v>
      </c>
      <c r="B68" s="20" t="e">
        <f>IF(#REF!="Toiminto 2",G68,0)</f>
        <v>#REF!</v>
      </c>
      <c r="C68" s="20" t="e">
        <f>IF(#REF!="Toiminto 3",G68,0)</f>
        <v>#REF!</v>
      </c>
      <c r="E68" s="175"/>
      <c r="F68" s="175"/>
      <c r="G68" s="369"/>
      <c r="O68" s="150"/>
      <c r="P68" s="150"/>
      <c r="Q68" s="150"/>
      <c r="R68" s="150"/>
      <c r="S68" s="150"/>
      <c r="T68" s="150"/>
      <c r="U68" s="150"/>
      <c r="V68" s="150"/>
      <c r="W68" s="150"/>
      <c r="X68" s="150"/>
      <c r="Y68" s="150"/>
    </row>
    <row r="69" spans="1:35" ht="35.15" customHeight="1" x14ac:dyDescent="0.35">
      <c r="A69" s="20" t="e">
        <f>IF(#REF!="Toiminto 1",G69,0)</f>
        <v>#REF!</v>
      </c>
      <c r="B69" s="20" t="e">
        <f>IF(#REF!="Toiminto 2",G69,0)</f>
        <v>#REF!</v>
      </c>
      <c r="C69" s="20" t="e">
        <f>IF(#REF!="Toiminto 3",G69,0)</f>
        <v>#REF!</v>
      </c>
      <c r="E69" s="175"/>
      <c r="F69" s="175"/>
      <c r="G69" s="369"/>
      <c r="O69" s="150"/>
      <c r="P69" s="150"/>
      <c r="Q69" s="150"/>
      <c r="R69" s="150"/>
      <c r="S69" s="150"/>
      <c r="T69" s="150"/>
      <c r="U69" s="150"/>
      <c r="V69" s="150"/>
      <c r="W69" s="150"/>
      <c r="X69" s="150"/>
      <c r="Y69" s="150"/>
    </row>
    <row r="70" spans="1:35" ht="35.15" customHeight="1" x14ac:dyDescent="0.35">
      <c r="A70" s="20" t="e">
        <f>IF(#REF!="Toiminto 1",G70,0)</f>
        <v>#REF!</v>
      </c>
      <c r="B70" s="20" t="e">
        <f>IF(#REF!="Toiminto 2",G70,0)</f>
        <v>#REF!</v>
      </c>
      <c r="C70" s="20" t="e">
        <f>IF(#REF!="Toiminto 3",G70,0)</f>
        <v>#REF!</v>
      </c>
      <c r="E70" s="175"/>
      <c r="F70" s="175"/>
      <c r="G70" s="369"/>
      <c r="O70" s="150"/>
      <c r="P70" s="150"/>
      <c r="Q70" s="150"/>
      <c r="R70" s="150"/>
      <c r="S70" s="150"/>
      <c r="T70" s="150"/>
      <c r="U70" s="150"/>
      <c r="V70" s="150"/>
      <c r="W70" s="150"/>
      <c r="X70" s="150"/>
      <c r="Y70" s="150"/>
    </row>
    <row r="71" spans="1:35" ht="16.149999999999999" customHeight="1" x14ac:dyDescent="0.35">
      <c r="A71" s="156" t="e">
        <f>SUM(A57:A70)</f>
        <v>#REF!</v>
      </c>
      <c r="B71" s="156" t="e">
        <f t="shared" ref="B71:C71" si="2">SUM(B57:B70)</f>
        <v>#REF!</v>
      </c>
      <c r="C71" s="156" t="e">
        <f t="shared" si="2"/>
        <v>#REF!</v>
      </c>
      <c r="O71" s="150"/>
      <c r="P71" s="150"/>
      <c r="Q71" s="150"/>
      <c r="R71" s="150"/>
      <c r="S71" s="150"/>
      <c r="T71" s="150"/>
      <c r="U71" s="150"/>
      <c r="V71" s="150"/>
      <c r="W71" s="150"/>
      <c r="X71" s="150"/>
      <c r="Y71" s="150"/>
      <c r="Z71" s="150"/>
    </row>
    <row r="72" spans="1:35" x14ac:dyDescent="0.35">
      <c r="D72" s="20"/>
      <c r="E72" s="220" t="s">
        <v>466</v>
      </c>
      <c r="F72" s="221" t="str">
        <f>"500 merkkiä ("&amp;TEXT(LEN(E73),"0")&amp;" käytetty)"</f>
        <v>500 merkkiä (0 käytetty)</v>
      </c>
      <c r="G72" s="222"/>
      <c r="I72" s="353"/>
      <c r="O72" s="150"/>
      <c r="P72" s="150"/>
      <c r="Q72" s="150"/>
      <c r="R72" s="150"/>
      <c r="S72" s="150"/>
      <c r="T72" s="150"/>
      <c r="U72" s="150"/>
      <c r="V72" s="150"/>
      <c r="W72" s="150"/>
      <c r="X72" s="150"/>
      <c r="Y72" s="150"/>
      <c r="Z72" s="150"/>
      <c r="AA72" s="150"/>
      <c r="AB72" s="150"/>
      <c r="AC72" s="150"/>
      <c r="AD72" s="150"/>
      <c r="AE72" s="150"/>
      <c r="AF72" s="150"/>
      <c r="AG72" s="150"/>
      <c r="AH72" s="150"/>
      <c r="AI72" s="150"/>
    </row>
    <row r="73" spans="1:35" ht="95.25" customHeight="1" x14ac:dyDescent="0.35">
      <c r="D73" s="20"/>
      <c r="E73" s="570"/>
      <c r="F73" s="571"/>
      <c r="G73" s="572"/>
      <c r="O73" s="150"/>
      <c r="P73" s="150"/>
      <c r="Q73" s="150"/>
      <c r="R73" s="150"/>
      <c r="S73" s="150"/>
      <c r="T73" s="150"/>
      <c r="U73" s="150"/>
      <c r="V73" s="150"/>
      <c r="W73" s="150"/>
      <c r="X73" s="150"/>
      <c r="Y73" s="150"/>
      <c r="Z73" s="150"/>
      <c r="AA73" s="150"/>
      <c r="AB73" s="150"/>
      <c r="AC73" s="150"/>
      <c r="AD73" s="150"/>
      <c r="AE73" s="150"/>
      <c r="AF73" s="150"/>
      <c r="AG73" s="150"/>
      <c r="AH73" s="150"/>
      <c r="AI73" s="150"/>
    </row>
    <row r="74" spans="1:35" ht="16.149999999999999" customHeight="1" x14ac:dyDescent="0.35">
      <c r="O74" s="150"/>
      <c r="P74" s="150"/>
      <c r="Q74" s="150"/>
      <c r="R74" s="150"/>
      <c r="S74" s="150"/>
      <c r="T74" s="150"/>
      <c r="U74" s="150"/>
      <c r="V74" s="150"/>
      <c r="W74" s="150"/>
      <c r="X74" s="150"/>
      <c r="Y74" s="150"/>
      <c r="Z74" s="150"/>
    </row>
    <row r="75" spans="1:35" ht="16.149999999999999" customHeight="1" x14ac:dyDescent="0.35">
      <c r="O75" s="150"/>
      <c r="P75" s="150"/>
      <c r="Q75" s="150"/>
      <c r="R75" s="150"/>
      <c r="S75" s="150"/>
      <c r="T75" s="150"/>
      <c r="U75" s="150"/>
      <c r="V75" s="150"/>
      <c r="W75" s="150"/>
      <c r="X75" s="150"/>
      <c r="Y75" s="150"/>
      <c r="Z75" s="150"/>
    </row>
    <row r="76" spans="1:35" ht="16.149999999999999" customHeight="1" x14ac:dyDescent="0.35">
      <c r="O76" s="150"/>
      <c r="P76" s="150"/>
      <c r="Q76" s="150"/>
      <c r="R76" s="150"/>
      <c r="S76" s="150"/>
      <c r="T76" s="150"/>
      <c r="U76" s="150"/>
      <c r="V76" s="150"/>
      <c r="W76" s="150"/>
      <c r="X76" s="150"/>
      <c r="Y76" s="150"/>
      <c r="Z76" s="150"/>
    </row>
    <row r="77" spans="1:35" ht="16.149999999999999" customHeight="1" x14ac:dyDescent="0.35">
      <c r="O77" s="150"/>
      <c r="P77" s="150"/>
      <c r="Q77" s="150"/>
      <c r="R77" s="150"/>
      <c r="S77" s="150"/>
      <c r="T77" s="150"/>
      <c r="U77" s="150"/>
      <c r="V77" s="150"/>
      <c r="W77" s="150"/>
      <c r="X77" s="150"/>
      <c r="Y77" s="150"/>
      <c r="Z77" s="150"/>
    </row>
    <row r="78" spans="1:35" ht="16.149999999999999" customHeight="1" x14ac:dyDescent="0.35">
      <c r="O78" s="150"/>
      <c r="P78" s="150"/>
      <c r="Q78" s="150"/>
      <c r="R78" s="150"/>
      <c r="S78" s="150"/>
      <c r="T78" s="150"/>
      <c r="U78" s="150"/>
      <c r="V78" s="150"/>
      <c r="W78" s="150"/>
      <c r="X78" s="150"/>
      <c r="Y78" s="150"/>
      <c r="Z78" s="150"/>
    </row>
    <row r="79" spans="1:35" ht="16.149999999999999" customHeight="1" x14ac:dyDescent="0.35">
      <c r="O79" s="150"/>
      <c r="P79" s="150"/>
      <c r="Q79" s="150"/>
      <c r="R79" s="150"/>
      <c r="S79" s="150"/>
      <c r="T79" s="150"/>
      <c r="U79" s="150"/>
      <c r="V79" s="150"/>
      <c r="W79" s="150"/>
      <c r="X79" s="150"/>
      <c r="Y79" s="150"/>
      <c r="Z79" s="150"/>
    </row>
    <row r="80" spans="1:35" ht="16.149999999999999" customHeight="1" x14ac:dyDescent="0.35">
      <c r="O80" s="150"/>
      <c r="P80" s="150"/>
      <c r="Q80" s="150"/>
      <c r="R80" s="150"/>
      <c r="S80" s="150"/>
      <c r="T80" s="150"/>
      <c r="U80" s="150"/>
      <c r="V80" s="150"/>
      <c r="W80" s="150"/>
      <c r="X80" s="150"/>
      <c r="Y80" s="150"/>
      <c r="Z80" s="150"/>
    </row>
    <row r="81" spans="15:26" ht="16.149999999999999" customHeight="1" x14ac:dyDescent="0.35">
      <c r="O81" s="150"/>
      <c r="P81" s="150"/>
      <c r="Q81" s="150"/>
      <c r="R81" s="150"/>
      <c r="S81" s="150"/>
      <c r="T81" s="150"/>
      <c r="U81" s="150"/>
      <c r="V81" s="150"/>
      <c r="W81" s="150"/>
      <c r="X81" s="150"/>
      <c r="Y81" s="150"/>
      <c r="Z81" s="150"/>
    </row>
    <row r="82" spans="15:26" ht="16.149999999999999" customHeight="1" x14ac:dyDescent="0.35">
      <c r="O82" s="150"/>
      <c r="P82" s="150"/>
      <c r="Q82" s="150"/>
      <c r="R82" s="150"/>
      <c r="S82" s="150"/>
      <c r="T82" s="150"/>
      <c r="U82" s="150"/>
      <c r="V82" s="150"/>
      <c r="W82" s="150"/>
      <c r="X82" s="150"/>
      <c r="Y82" s="150"/>
      <c r="Z82" s="150"/>
    </row>
    <row r="83" spans="15:26" ht="16.149999999999999" customHeight="1" x14ac:dyDescent="0.35">
      <c r="O83" s="150"/>
      <c r="P83" s="150"/>
      <c r="Q83" s="150"/>
      <c r="R83" s="150"/>
      <c r="S83" s="150"/>
      <c r="T83" s="150"/>
      <c r="U83" s="150"/>
      <c r="V83" s="150"/>
      <c r="W83" s="150"/>
      <c r="X83" s="150"/>
      <c r="Y83" s="150"/>
      <c r="Z83" s="150"/>
    </row>
    <row r="84" spans="15:26" ht="16.149999999999999" customHeight="1" x14ac:dyDescent="0.35">
      <c r="O84" s="150"/>
      <c r="P84" s="150"/>
      <c r="Q84" s="150"/>
      <c r="R84" s="150"/>
      <c r="S84" s="150"/>
      <c r="T84" s="150"/>
      <c r="U84" s="150"/>
      <c r="V84" s="150"/>
      <c r="W84" s="150"/>
      <c r="X84" s="150"/>
      <c r="Y84" s="150"/>
      <c r="Z84" s="150"/>
    </row>
    <row r="85" spans="15:26" ht="16.149999999999999" customHeight="1" x14ac:dyDescent="0.35">
      <c r="O85" s="150"/>
      <c r="P85" s="150"/>
      <c r="Q85" s="150"/>
      <c r="R85" s="150"/>
      <c r="S85" s="150"/>
      <c r="T85" s="150"/>
      <c r="U85" s="150"/>
      <c r="V85" s="150"/>
      <c r="W85" s="150"/>
      <c r="X85" s="150"/>
      <c r="Y85" s="150"/>
      <c r="Z85" s="150"/>
    </row>
    <row r="86" spans="15:26" ht="16.149999999999999" customHeight="1" x14ac:dyDescent="0.35">
      <c r="O86" s="150"/>
      <c r="P86" s="150"/>
      <c r="Q86" s="150"/>
      <c r="R86" s="150"/>
      <c r="S86" s="150"/>
      <c r="T86" s="150"/>
      <c r="U86" s="150"/>
      <c r="V86" s="150"/>
      <c r="W86" s="150"/>
      <c r="X86" s="150"/>
      <c r="Y86" s="150"/>
      <c r="Z86" s="150"/>
    </row>
    <row r="87" spans="15:26" ht="16.149999999999999" customHeight="1" x14ac:dyDescent="0.35">
      <c r="O87" s="150"/>
      <c r="P87" s="150"/>
      <c r="Q87" s="150"/>
      <c r="R87" s="150"/>
      <c r="S87" s="150"/>
      <c r="T87" s="150"/>
      <c r="U87" s="150"/>
      <c r="V87" s="150"/>
      <c r="W87" s="150"/>
      <c r="X87" s="150"/>
      <c r="Y87" s="150"/>
      <c r="Z87" s="150"/>
    </row>
    <row r="88" spans="15:26" ht="16.149999999999999" customHeight="1" x14ac:dyDescent="0.35">
      <c r="O88" s="150"/>
      <c r="P88" s="150"/>
      <c r="Q88" s="150"/>
      <c r="R88" s="150"/>
      <c r="S88" s="150"/>
      <c r="T88" s="150"/>
      <c r="U88" s="150"/>
      <c r="V88" s="150"/>
      <c r="W88" s="150"/>
      <c r="X88" s="150"/>
      <c r="Y88" s="150"/>
      <c r="Z88" s="150"/>
    </row>
    <row r="89" spans="15:26" ht="16.149999999999999" customHeight="1" x14ac:dyDescent="0.35">
      <c r="O89" s="150"/>
      <c r="P89" s="150"/>
      <c r="Q89" s="150"/>
      <c r="R89" s="150"/>
      <c r="S89" s="150"/>
      <c r="T89" s="150"/>
      <c r="U89" s="150"/>
      <c r="V89" s="150"/>
      <c r="W89" s="150"/>
      <c r="X89" s="150"/>
      <c r="Y89" s="150"/>
      <c r="Z89" s="150"/>
    </row>
    <row r="90" spans="15:26" ht="16.149999999999999" customHeight="1" x14ac:dyDescent="0.35">
      <c r="O90" s="150"/>
      <c r="P90" s="150"/>
      <c r="Q90" s="150"/>
      <c r="R90" s="150"/>
      <c r="S90" s="150"/>
      <c r="T90" s="150"/>
      <c r="U90" s="150"/>
      <c r="V90" s="150"/>
      <c r="W90" s="150"/>
      <c r="X90" s="150"/>
      <c r="Y90" s="150"/>
      <c r="Z90" s="150"/>
    </row>
    <row r="91" spans="15:26" ht="16.149999999999999" customHeight="1" x14ac:dyDescent="0.35">
      <c r="O91" s="150"/>
      <c r="P91" s="150"/>
      <c r="Q91" s="150"/>
      <c r="R91" s="150"/>
      <c r="S91" s="150"/>
      <c r="T91" s="150"/>
      <c r="U91" s="150"/>
      <c r="V91" s="150"/>
      <c r="W91" s="150"/>
      <c r="X91" s="150"/>
      <c r="Y91" s="150"/>
      <c r="Z91" s="150"/>
    </row>
    <row r="92" spans="15:26" ht="16.149999999999999" customHeight="1" x14ac:dyDescent="0.35">
      <c r="O92" s="150"/>
      <c r="P92" s="150"/>
      <c r="Q92" s="150"/>
      <c r="R92" s="150"/>
      <c r="S92" s="150"/>
      <c r="T92" s="150"/>
      <c r="U92" s="150"/>
      <c r="V92" s="150"/>
      <c r="W92" s="150"/>
      <c r="X92" s="150"/>
      <c r="Y92" s="150"/>
      <c r="Z92" s="150"/>
    </row>
    <row r="93" spans="15:26" ht="16.149999999999999" customHeight="1" x14ac:dyDescent="0.35">
      <c r="O93" s="150"/>
      <c r="P93" s="150"/>
      <c r="Q93" s="150"/>
      <c r="R93" s="150"/>
      <c r="S93" s="150"/>
      <c r="T93" s="150"/>
      <c r="U93" s="150"/>
      <c r="V93" s="150"/>
      <c r="W93" s="150"/>
      <c r="X93" s="150"/>
      <c r="Y93" s="150"/>
      <c r="Z93" s="150"/>
    </row>
    <row r="94" spans="15:26" ht="16.149999999999999" customHeight="1" x14ac:dyDescent="0.35">
      <c r="O94" s="150"/>
      <c r="P94" s="150"/>
      <c r="Q94" s="150"/>
      <c r="R94" s="150"/>
      <c r="S94" s="150"/>
      <c r="T94" s="150"/>
      <c r="U94" s="150"/>
      <c r="V94" s="150"/>
      <c r="W94" s="150"/>
      <c r="X94" s="150"/>
      <c r="Y94" s="150"/>
      <c r="Z94" s="150"/>
    </row>
    <row r="95" spans="15:26" ht="16.149999999999999" customHeight="1" x14ac:dyDescent="0.35">
      <c r="O95" s="150"/>
      <c r="P95" s="150"/>
      <c r="Q95" s="150"/>
      <c r="R95" s="150"/>
      <c r="S95" s="150"/>
      <c r="T95" s="150"/>
      <c r="U95" s="150"/>
      <c r="V95" s="150"/>
      <c r="W95" s="150"/>
      <c r="X95" s="150"/>
      <c r="Y95" s="150"/>
      <c r="Z95" s="150"/>
    </row>
    <row r="96" spans="15:26" ht="16.149999999999999" customHeight="1" x14ac:dyDescent="0.35">
      <c r="O96" s="150"/>
      <c r="P96" s="150"/>
      <c r="Q96" s="150"/>
      <c r="R96" s="150"/>
      <c r="S96" s="150"/>
      <c r="T96" s="150"/>
      <c r="U96" s="150"/>
      <c r="V96" s="150"/>
      <c r="W96" s="150"/>
      <c r="X96" s="150"/>
      <c r="Y96" s="150"/>
      <c r="Z96" s="150"/>
    </row>
    <row r="97" spans="15:26" ht="16.149999999999999" customHeight="1" x14ac:dyDescent="0.35">
      <c r="O97" s="150"/>
      <c r="P97" s="150"/>
      <c r="Q97" s="150"/>
      <c r="R97" s="150"/>
      <c r="S97" s="150"/>
      <c r="T97" s="150"/>
      <c r="U97" s="150"/>
      <c r="V97" s="150"/>
      <c r="W97" s="150"/>
      <c r="X97" s="150"/>
      <c r="Y97" s="150"/>
      <c r="Z97" s="150"/>
    </row>
    <row r="98" spans="15:26" ht="16.149999999999999" customHeight="1" x14ac:dyDescent="0.35">
      <c r="O98" s="150"/>
      <c r="P98" s="150"/>
      <c r="Q98" s="150"/>
      <c r="R98" s="150"/>
      <c r="S98" s="150"/>
      <c r="T98" s="150"/>
      <c r="U98" s="150"/>
      <c r="V98" s="150"/>
      <c r="W98" s="150"/>
      <c r="X98" s="150"/>
      <c r="Y98" s="150"/>
      <c r="Z98" s="150"/>
    </row>
    <row r="99" spans="15:26" ht="16.149999999999999" customHeight="1" x14ac:dyDescent="0.35">
      <c r="O99" s="150"/>
      <c r="P99" s="150"/>
      <c r="Q99" s="150"/>
      <c r="R99" s="150"/>
      <c r="S99" s="150"/>
      <c r="T99" s="150"/>
      <c r="U99" s="150"/>
      <c r="V99" s="150"/>
      <c r="W99" s="150"/>
      <c r="X99" s="150"/>
      <c r="Y99" s="150"/>
      <c r="Z99" s="150"/>
    </row>
    <row r="100" spans="15:26" ht="16.149999999999999" customHeight="1" x14ac:dyDescent="0.35">
      <c r="O100" s="150"/>
      <c r="P100" s="150"/>
      <c r="Q100" s="150"/>
      <c r="R100" s="150"/>
      <c r="S100" s="150"/>
      <c r="T100" s="150"/>
      <c r="U100" s="150"/>
      <c r="V100" s="150"/>
      <c r="W100" s="150"/>
      <c r="X100" s="150"/>
      <c r="Y100" s="150"/>
      <c r="Z100" s="150"/>
    </row>
    <row r="101" spans="15:26" ht="16.149999999999999" customHeight="1" x14ac:dyDescent="0.35">
      <c r="O101" s="150"/>
      <c r="P101" s="150"/>
      <c r="Q101" s="150"/>
      <c r="R101" s="150"/>
      <c r="S101" s="150"/>
      <c r="T101" s="150"/>
      <c r="U101" s="150"/>
      <c r="V101" s="150"/>
      <c r="W101" s="150"/>
      <c r="X101" s="150"/>
      <c r="Y101" s="150"/>
      <c r="Z101" s="150"/>
    </row>
    <row r="102" spans="15:26" ht="16.149999999999999" customHeight="1" x14ac:dyDescent="0.35">
      <c r="O102" s="150"/>
      <c r="P102" s="150"/>
      <c r="Q102" s="150"/>
      <c r="R102" s="150"/>
      <c r="S102" s="150"/>
      <c r="T102" s="150"/>
      <c r="U102" s="150"/>
      <c r="V102" s="150"/>
      <c r="W102" s="150"/>
      <c r="X102" s="150"/>
      <c r="Y102" s="150"/>
      <c r="Z102" s="150"/>
    </row>
    <row r="103" spans="15:26" ht="16.149999999999999" customHeight="1" x14ac:dyDescent="0.35">
      <c r="O103" s="150"/>
      <c r="P103" s="150"/>
      <c r="Q103" s="150"/>
      <c r="R103" s="150"/>
      <c r="S103" s="150"/>
      <c r="T103" s="150"/>
      <c r="U103" s="150"/>
      <c r="V103" s="150"/>
      <c r="W103" s="150"/>
      <c r="X103" s="150"/>
      <c r="Y103" s="150"/>
      <c r="Z103" s="150"/>
    </row>
    <row r="104" spans="15:26" ht="16.149999999999999" customHeight="1" x14ac:dyDescent="0.35">
      <c r="O104" s="150"/>
      <c r="P104" s="150"/>
      <c r="Q104" s="150"/>
      <c r="R104" s="150"/>
      <c r="S104" s="150"/>
      <c r="T104" s="150"/>
      <c r="U104" s="150"/>
      <c r="V104" s="150"/>
      <c r="W104" s="150"/>
      <c r="X104" s="150"/>
      <c r="Y104" s="150"/>
      <c r="Z104" s="150"/>
    </row>
    <row r="105" spans="15:26" ht="16.149999999999999" customHeight="1" x14ac:dyDescent="0.35">
      <c r="O105" s="150"/>
      <c r="P105" s="150"/>
      <c r="Q105" s="150"/>
      <c r="R105" s="150"/>
      <c r="S105" s="150"/>
      <c r="T105" s="150"/>
      <c r="U105" s="150"/>
      <c r="V105" s="150"/>
      <c r="W105" s="150"/>
      <c r="X105" s="150"/>
      <c r="Y105" s="150"/>
      <c r="Z105" s="150"/>
    </row>
    <row r="106" spans="15:26" ht="16.149999999999999" customHeight="1" x14ac:dyDescent="0.35">
      <c r="O106" s="150"/>
      <c r="P106" s="150"/>
      <c r="Q106" s="150"/>
      <c r="R106" s="150"/>
      <c r="S106" s="150"/>
      <c r="T106" s="150"/>
      <c r="U106" s="150"/>
      <c r="V106" s="150"/>
      <c r="W106" s="150"/>
      <c r="X106" s="150"/>
      <c r="Y106" s="150"/>
      <c r="Z106" s="150"/>
    </row>
    <row r="107" spans="15:26" ht="16.149999999999999" customHeight="1" x14ac:dyDescent="0.35">
      <c r="O107" s="150"/>
      <c r="P107" s="150"/>
      <c r="Q107" s="150"/>
      <c r="R107" s="150"/>
      <c r="S107" s="150"/>
      <c r="T107" s="150"/>
      <c r="U107" s="150"/>
      <c r="V107" s="150"/>
      <c r="W107" s="150"/>
      <c r="X107" s="150"/>
      <c r="Y107" s="150"/>
      <c r="Z107" s="150"/>
    </row>
    <row r="108" spans="15:26" ht="16.149999999999999" customHeight="1" x14ac:dyDescent="0.35">
      <c r="O108" s="150"/>
      <c r="P108" s="150"/>
      <c r="Q108" s="150"/>
      <c r="R108" s="150"/>
      <c r="S108" s="150"/>
      <c r="T108" s="150"/>
      <c r="U108" s="150"/>
      <c r="V108" s="150"/>
      <c r="W108" s="150"/>
      <c r="X108" s="150"/>
      <c r="Y108" s="150"/>
      <c r="Z108" s="150"/>
    </row>
    <row r="109" spans="15:26" ht="16.149999999999999" customHeight="1" x14ac:dyDescent="0.35">
      <c r="O109" s="150"/>
      <c r="P109" s="150"/>
      <c r="Q109" s="150"/>
      <c r="R109" s="150"/>
      <c r="S109" s="150"/>
      <c r="T109" s="150"/>
      <c r="U109" s="150"/>
      <c r="V109" s="150"/>
      <c r="W109" s="150"/>
      <c r="X109" s="150"/>
      <c r="Y109" s="150"/>
      <c r="Z109" s="150"/>
    </row>
    <row r="110" spans="15:26" ht="16.149999999999999" customHeight="1" x14ac:dyDescent="0.35">
      <c r="O110" s="150"/>
      <c r="P110" s="150"/>
      <c r="Q110" s="150"/>
      <c r="R110" s="150"/>
      <c r="S110" s="150"/>
      <c r="T110" s="150"/>
      <c r="U110" s="150"/>
      <c r="V110" s="150"/>
      <c r="W110" s="150"/>
      <c r="X110" s="150"/>
      <c r="Y110" s="150"/>
      <c r="Z110" s="150"/>
    </row>
    <row r="111" spans="15:26" ht="16.149999999999999" customHeight="1" x14ac:dyDescent="0.35">
      <c r="O111" s="150"/>
      <c r="P111" s="150"/>
      <c r="Q111" s="150"/>
      <c r="R111" s="150"/>
      <c r="S111" s="150"/>
      <c r="T111" s="150"/>
      <c r="U111" s="150"/>
      <c r="V111" s="150"/>
      <c r="W111" s="150"/>
      <c r="X111" s="150"/>
      <c r="Y111" s="150"/>
      <c r="Z111" s="150"/>
    </row>
    <row r="112" spans="15:26" ht="16.149999999999999" customHeight="1" x14ac:dyDescent="0.35">
      <c r="O112" s="150"/>
      <c r="P112" s="150"/>
      <c r="Q112" s="150"/>
      <c r="R112" s="150"/>
      <c r="S112" s="150"/>
      <c r="T112" s="150"/>
      <c r="U112" s="150"/>
      <c r="V112" s="150"/>
      <c r="W112" s="150"/>
      <c r="X112" s="150"/>
      <c r="Y112" s="150"/>
      <c r="Z112" s="150"/>
    </row>
    <row r="113" spans="15:26" ht="16.149999999999999" customHeight="1" x14ac:dyDescent="0.35">
      <c r="O113" s="150"/>
      <c r="P113" s="150"/>
      <c r="Q113" s="150"/>
      <c r="R113" s="150"/>
      <c r="S113" s="150"/>
      <c r="T113" s="150"/>
      <c r="U113" s="150"/>
      <c r="V113" s="150"/>
      <c r="W113" s="150"/>
      <c r="X113" s="150"/>
      <c r="Y113" s="150"/>
      <c r="Z113" s="150"/>
    </row>
    <row r="114" spans="15:26" ht="16.149999999999999" customHeight="1" x14ac:dyDescent="0.35">
      <c r="O114" s="150"/>
      <c r="P114" s="150"/>
      <c r="Q114" s="150"/>
      <c r="R114" s="150"/>
      <c r="S114" s="150"/>
      <c r="T114" s="150"/>
      <c r="U114" s="150"/>
      <c r="V114" s="150"/>
      <c r="W114" s="150"/>
      <c r="X114" s="150"/>
      <c r="Y114" s="150"/>
      <c r="Z114" s="150"/>
    </row>
    <row r="115" spans="15:26" ht="16.149999999999999" customHeight="1" x14ac:dyDescent="0.35">
      <c r="O115" s="150"/>
      <c r="P115" s="150"/>
      <c r="Q115" s="150"/>
      <c r="R115" s="150"/>
      <c r="S115" s="150"/>
      <c r="T115" s="150"/>
      <c r="U115" s="150"/>
      <c r="V115" s="150"/>
      <c r="W115" s="150"/>
      <c r="X115" s="150"/>
      <c r="Y115" s="150"/>
      <c r="Z115" s="150"/>
    </row>
    <row r="116" spans="15:26" ht="16.149999999999999" customHeight="1" x14ac:dyDescent="0.35">
      <c r="O116" s="150"/>
      <c r="P116" s="150"/>
      <c r="Q116" s="150"/>
      <c r="R116" s="150"/>
      <c r="S116" s="150"/>
      <c r="T116" s="150"/>
      <c r="U116" s="150"/>
      <c r="V116" s="150"/>
      <c r="W116" s="150"/>
      <c r="X116" s="150"/>
      <c r="Y116" s="150"/>
      <c r="Z116" s="150"/>
    </row>
    <row r="117" spans="15:26" ht="16.149999999999999" customHeight="1" x14ac:dyDescent="0.35">
      <c r="O117" s="150"/>
      <c r="P117" s="150"/>
      <c r="Q117" s="150"/>
      <c r="R117" s="150"/>
      <c r="S117" s="150"/>
      <c r="T117" s="150"/>
      <c r="U117" s="150"/>
      <c r="V117" s="150"/>
      <c r="W117" s="150"/>
      <c r="X117" s="150"/>
      <c r="Y117" s="150"/>
      <c r="Z117" s="150"/>
    </row>
    <row r="118" spans="15:26" ht="16.149999999999999" customHeight="1" x14ac:dyDescent="0.35">
      <c r="O118" s="150"/>
      <c r="P118" s="150"/>
      <c r="Q118" s="150"/>
      <c r="R118" s="150"/>
      <c r="S118" s="150"/>
      <c r="T118" s="150"/>
      <c r="U118" s="150"/>
      <c r="V118" s="150"/>
      <c r="W118" s="150"/>
      <c r="X118" s="150"/>
      <c r="Y118" s="150"/>
      <c r="Z118" s="150"/>
    </row>
    <row r="119" spans="15:26" ht="16.149999999999999" customHeight="1" x14ac:dyDescent="0.35">
      <c r="O119" s="150"/>
      <c r="P119" s="150"/>
      <c r="Q119" s="150"/>
      <c r="R119" s="150"/>
      <c r="S119" s="150"/>
      <c r="T119" s="150"/>
      <c r="U119" s="150"/>
      <c r="V119" s="150"/>
      <c r="W119" s="150"/>
      <c r="X119" s="150"/>
      <c r="Y119" s="150"/>
      <c r="Z119" s="150"/>
    </row>
    <row r="120" spans="15:26" ht="16.149999999999999" customHeight="1" x14ac:dyDescent="0.35">
      <c r="O120" s="150"/>
      <c r="P120" s="150"/>
      <c r="Q120" s="150"/>
      <c r="R120" s="150"/>
      <c r="S120" s="150"/>
      <c r="T120" s="150"/>
      <c r="U120" s="150"/>
      <c r="V120" s="150"/>
      <c r="W120" s="150"/>
      <c r="X120" s="150"/>
      <c r="Y120" s="150"/>
      <c r="Z120" s="150"/>
    </row>
    <row r="121" spans="15:26" ht="16.149999999999999" customHeight="1" x14ac:dyDescent="0.35">
      <c r="O121" s="150"/>
      <c r="P121" s="150"/>
      <c r="Q121" s="150"/>
      <c r="R121" s="150"/>
      <c r="S121" s="150"/>
      <c r="T121" s="150"/>
      <c r="U121" s="150"/>
      <c r="V121" s="150"/>
      <c r="W121" s="150"/>
      <c r="X121" s="150"/>
      <c r="Y121" s="150"/>
      <c r="Z121" s="150"/>
    </row>
    <row r="122" spans="15:26" ht="16.149999999999999" customHeight="1" x14ac:dyDescent="0.35">
      <c r="O122" s="150"/>
      <c r="P122" s="150"/>
      <c r="Q122" s="150"/>
      <c r="R122" s="150"/>
      <c r="S122" s="150"/>
      <c r="T122" s="150"/>
      <c r="U122" s="150"/>
      <c r="V122" s="150"/>
      <c r="W122" s="150"/>
      <c r="X122" s="150"/>
      <c r="Y122" s="150"/>
      <c r="Z122" s="150"/>
    </row>
    <row r="123" spans="15:26" ht="16.149999999999999" customHeight="1" x14ac:dyDescent="0.35">
      <c r="O123" s="150"/>
      <c r="P123" s="150"/>
      <c r="Q123" s="150"/>
      <c r="R123" s="150"/>
      <c r="S123" s="150"/>
      <c r="T123" s="150"/>
      <c r="U123" s="150"/>
      <c r="V123" s="150"/>
      <c r="W123" s="150"/>
      <c r="X123" s="150"/>
      <c r="Y123" s="150"/>
      <c r="Z123" s="150"/>
    </row>
    <row r="124" spans="15:26" ht="16.149999999999999" customHeight="1" x14ac:dyDescent="0.35">
      <c r="O124" s="150"/>
      <c r="P124" s="150"/>
      <c r="Q124" s="150"/>
      <c r="R124" s="150"/>
      <c r="S124" s="150"/>
      <c r="T124" s="150"/>
      <c r="U124" s="150"/>
      <c r="V124" s="150"/>
      <c r="W124" s="150"/>
      <c r="X124" s="150"/>
      <c r="Y124" s="150"/>
      <c r="Z124" s="150"/>
    </row>
    <row r="125" spans="15:26" ht="16.149999999999999" customHeight="1" x14ac:dyDescent="0.35">
      <c r="O125" s="150"/>
      <c r="P125" s="150"/>
      <c r="Q125" s="150"/>
      <c r="R125" s="150"/>
      <c r="S125" s="150"/>
      <c r="T125" s="150"/>
      <c r="U125" s="150"/>
      <c r="V125" s="150"/>
      <c r="W125" s="150"/>
      <c r="X125" s="150"/>
      <c r="Y125" s="150"/>
      <c r="Z125" s="150"/>
    </row>
    <row r="126" spans="15:26" ht="16.149999999999999" customHeight="1" x14ac:dyDescent="0.35">
      <c r="O126" s="150"/>
      <c r="P126" s="150"/>
      <c r="Q126" s="150"/>
      <c r="R126" s="150"/>
      <c r="S126" s="150"/>
      <c r="T126" s="150"/>
      <c r="U126" s="150"/>
      <c r="V126" s="150"/>
      <c r="W126" s="150"/>
      <c r="X126" s="150"/>
      <c r="Y126" s="150"/>
      <c r="Z126" s="150"/>
    </row>
    <row r="127" spans="15:26" ht="16.149999999999999" customHeight="1" x14ac:dyDescent="0.35">
      <c r="O127" s="150"/>
      <c r="P127" s="150"/>
      <c r="Q127" s="150"/>
      <c r="R127" s="150"/>
      <c r="S127" s="150"/>
      <c r="T127" s="150"/>
      <c r="U127" s="150"/>
      <c r="V127" s="150"/>
      <c r="W127" s="150"/>
      <c r="X127" s="150"/>
      <c r="Y127" s="150"/>
      <c r="Z127" s="150"/>
    </row>
    <row r="128" spans="15:26" ht="16.149999999999999" customHeight="1" x14ac:dyDescent="0.35">
      <c r="O128" s="150"/>
      <c r="P128" s="150"/>
      <c r="Q128" s="150"/>
      <c r="R128" s="150"/>
      <c r="S128" s="150"/>
      <c r="T128" s="150"/>
      <c r="U128" s="150"/>
      <c r="V128" s="150"/>
      <c r="W128" s="150"/>
      <c r="X128" s="150"/>
      <c r="Y128" s="150"/>
      <c r="Z128" s="150"/>
    </row>
    <row r="129" spans="15:26" ht="16.149999999999999" customHeight="1" x14ac:dyDescent="0.35">
      <c r="O129" s="150"/>
      <c r="P129" s="150"/>
      <c r="Q129" s="150"/>
      <c r="R129" s="150"/>
      <c r="S129" s="150"/>
      <c r="T129" s="150"/>
      <c r="U129" s="150"/>
      <c r="V129" s="150"/>
      <c r="W129" s="150"/>
      <c r="X129" s="150"/>
      <c r="Y129" s="150"/>
      <c r="Z129" s="150"/>
    </row>
    <row r="130" spans="15:26" ht="16.149999999999999" customHeight="1" x14ac:dyDescent="0.35">
      <c r="O130" s="150"/>
      <c r="P130" s="150"/>
      <c r="Q130" s="150"/>
      <c r="R130" s="150"/>
      <c r="S130" s="150"/>
      <c r="T130" s="150"/>
      <c r="U130" s="150"/>
      <c r="V130" s="150"/>
      <c r="W130" s="150"/>
      <c r="X130" s="150"/>
      <c r="Y130" s="150"/>
      <c r="Z130" s="150"/>
    </row>
    <row r="131" spans="15:26" ht="16.149999999999999" customHeight="1" x14ac:dyDescent="0.35">
      <c r="O131" s="150"/>
      <c r="P131" s="150"/>
      <c r="Q131" s="150"/>
      <c r="R131" s="150"/>
      <c r="S131" s="150"/>
      <c r="T131" s="150"/>
      <c r="U131" s="150"/>
      <c r="V131" s="150"/>
      <c r="W131" s="150"/>
      <c r="X131" s="150"/>
      <c r="Y131" s="150"/>
      <c r="Z131" s="150"/>
    </row>
    <row r="132" spans="15:26" ht="16.149999999999999" customHeight="1" x14ac:dyDescent="0.35">
      <c r="O132" s="150"/>
      <c r="P132" s="150"/>
      <c r="Q132" s="150"/>
      <c r="R132" s="150"/>
      <c r="S132" s="150"/>
      <c r="T132" s="150"/>
      <c r="U132" s="150"/>
      <c r="V132" s="150"/>
      <c r="W132" s="150"/>
      <c r="X132" s="150"/>
      <c r="Y132" s="150"/>
      <c r="Z132" s="150"/>
    </row>
    <row r="133" spans="15:26" ht="16.149999999999999" customHeight="1" x14ac:dyDescent="0.35">
      <c r="O133" s="150"/>
      <c r="P133" s="150"/>
      <c r="Q133" s="150"/>
      <c r="R133" s="150"/>
      <c r="S133" s="150"/>
      <c r="T133" s="150"/>
      <c r="U133" s="150"/>
      <c r="V133" s="150"/>
      <c r="W133" s="150"/>
      <c r="X133" s="150"/>
      <c r="Y133" s="150"/>
      <c r="Z133" s="150"/>
    </row>
    <row r="134" spans="15:26" ht="16.149999999999999" customHeight="1" x14ac:dyDescent="0.35">
      <c r="O134" s="150"/>
      <c r="P134" s="150"/>
      <c r="Q134" s="150"/>
      <c r="R134" s="150"/>
      <c r="S134" s="150"/>
      <c r="T134" s="150"/>
      <c r="U134" s="150"/>
      <c r="V134" s="150"/>
      <c r="W134" s="150"/>
      <c r="X134" s="150"/>
      <c r="Y134" s="150"/>
      <c r="Z134" s="150"/>
    </row>
    <row r="135" spans="15:26" ht="16.149999999999999" customHeight="1" x14ac:dyDescent="0.35">
      <c r="O135" s="150"/>
      <c r="P135" s="150"/>
      <c r="Q135" s="150"/>
      <c r="R135" s="150"/>
      <c r="S135" s="150"/>
      <c r="T135" s="150"/>
      <c r="U135" s="150"/>
      <c r="V135" s="150"/>
      <c r="W135" s="150"/>
      <c r="X135" s="150"/>
      <c r="Y135" s="150"/>
      <c r="Z135" s="150"/>
    </row>
    <row r="136" spans="15:26" ht="16.149999999999999" customHeight="1" x14ac:dyDescent="0.35">
      <c r="O136" s="150"/>
      <c r="P136" s="150"/>
      <c r="Q136" s="150"/>
      <c r="R136" s="150"/>
      <c r="S136" s="150"/>
      <c r="T136" s="150"/>
      <c r="U136" s="150"/>
      <c r="V136" s="150"/>
      <c r="W136" s="150"/>
      <c r="X136" s="150"/>
      <c r="Y136" s="150"/>
      <c r="Z136" s="150"/>
    </row>
    <row r="137" spans="15:26" ht="16.149999999999999" customHeight="1" x14ac:dyDescent="0.35">
      <c r="O137" s="150"/>
      <c r="P137" s="150"/>
      <c r="Q137" s="150"/>
      <c r="R137" s="150"/>
      <c r="S137" s="150"/>
      <c r="T137" s="150"/>
      <c r="U137" s="150"/>
      <c r="V137" s="150"/>
      <c r="W137" s="150"/>
      <c r="X137" s="150"/>
      <c r="Y137" s="150"/>
      <c r="Z137" s="150"/>
    </row>
    <row r="138" spans="15:26" ht="16.149999999999999" customHeight="1" x14ac:dyDescent="0.35">
      <c r="O138" s="150"/>
      <c r="P138" s="150"/>
      <c r="Q138" s="150"/>
      <c r="R138" s="150"/>
      <c r="S138" s="150"/>
      <c r="T138" s="150"/>
      <c r="U138" s="150"/>
      <c r="V138" s="150"/>
      <c r="W138" s="150"/>
      <c r="X138" s="150"/>
      <c r="Y138" s="150"/>
      <c r="Z138" s="150"/>
    </row>
    <row r="139" spans="15:26" ht="16.149999999999999" customHeight="1" x14ac:dyDescent="0.35">
      <c r="O139" s="150"/>
      <c r="P139" s="150"/>
      <c r="Q139" s="150"/>
      <c r="R139" s="150"/>
      <c r="S139" s="150"/>
      <c r="T139" s="150"/>
      <c r="U139" s="150"/>
      <c r="V139" s="150"/>
      <c r="W139" s="150"/>
      <c r="X139" s="150"/>
      <c r="Y139" s="150"/>
      <c r="Z139" s="150"/>
    </row>
    <row r="140" spans="15:26" ht="16.149999999999999" customHeight="1" x14ac:dyDescent="0.35">
      <c r="O140" s="150"/>
      <c r="P140" s="150"/>
      <c r="Q140" s="150"/>
      <c r="R140" s="150"/>
      <c r="S140" s="150"/>
      <c r="T140" s="150"/>
      <c r="U140" s="150"/>
      <c r="V140" s="150"/>
      <c r="W140" s="150"/>
      <c r="X140" s="150"/>
      <c r="Y140" s="150"/>
      <c r="Z140" s="150"/>
    </row>
    <row r="141" spans="15:26" ht="16.149999999999999" customHeight="1" x14ac:dyDescent="0.35">
      <c r="O141" s="150"/>
      <c r="P141" s="150"/>
      <c r="Q141" s="150"/>
      <c r="R141" s="150"/>
      <c r="S141" s="150"/>
      <c r="T141" s="150"/>
      <c r="U141" s="150"/>
      <c r="V141" s="150"/>
      <c r="W141" s="150"/>
      <c r="X141" s="150"/>
      <c r="Y141" s="150"/>
      <c r="Z141" s="150"/>
    </row>
    <row r="142" spans="15:26" ht="16.149999999999999" customHeight="1" x14ac:dyDescent="0.35">
      <c r="O142" s="150"/>
      <c r="P142" s="150"/>
      <c r="Q142" s="150"/>
      <c r="R142" s="150"/>
      <c r="S142" s="150"/>
      <c r="T142" s="150"/>
      <c r="U142" s="150"/>
      <c r="V142" s="150"/>
      <c r="W142" s="150"/>
      <c r="X142" s="150"/>
      <c r="Y142" s="150"/>
      <c r="Z142" s="150"/>
    </row>
    <row r="143" spans="15:26" ht="16.149999999999999" customHeight="1" x14ac:dyDescent="0.35">
      <c r="O143" s="150"/>
      <c r="P143" s="150"/>
      <c r="Q143" s="150"/>
      <c r="R143" s="150"/>
      <c r="S143" s="150"/>
      <c r="T143" s="150"/>
      <c r="U143" s="150"/>
      <c r="V143" s="150"/>
      <c r="W143" s="150"/>
      <c r="X143" s="150"/>
      <c r="Y143" s="150"/>
      <c r="Z143" s="150"/>
    </row>
    <row r="144" spans="15:26" ht="16.149999999999999" customHeight="1" x14ac:dyDescent="0.35">
      <c r="O144" s="150"/>
      <c r="P144" s="150"/>
      <c r="Q144" s="150"/>
      <c r="R144" s="150"/>
      <c r="S144" s="150"/>
      <c r="T144" s="150"/>
      <c r="U144" s="150"/>
      <c r="V144" s="150"/>
      <c r="W144" s="150"/>
      <c r="X144" s="150"/>
      <c r="Y144" s="150"/>
      <c r="Z144" s="150"/>
    </row>
    <row r="145" spans="15:26" ht="16.149999999999999" customHeight="1" x14ac:dyDescent="0.35">
      <c r="O145" s="150"/>
      <c r="P145" s="150"/>
      <c r="Q145" s="150"/>
      <c r="R145" s="150"/>
      <c r="S145" s="150"/>
      <c r="T145" s="150"/>
      <c r="U145" s="150"/>
      <c r="V145" s="150"/>
      <c r="W145" s="150"/>
      <c r="X145" s="150"/>
      <c r="Y145" s="150"/>
      <c r="Z145" s="150"/>
    </row>
    <row r="146" spans="15:26" ht="16.149999999999999" customHeight="1" x14ac:dyDescent="0.35">
      <c r="O146" s="150"/>
      <c r="P146" s="150"/>
      <c r="Q146" s="150"/>
      <c r="R146" s="150"/>
      <c r="S146" s="150"/>
      <c r="T146" s="150"/>
      <c r="U146" s="150"/>
      <c r="V146" s="150"/>
      <c r="W146" s="150"/>
      <c r="X146" s="150"/>
      <c r="Y146" s="150"/>
      <c r="Z146" s="150"/>
    </row>
    <row r="147" spans="15:26" ht="16.149999999999999" customHeight="1" x14ac:dyDescent="0.35">
      <c r="O147" s="150"/>
      <c r="P147" s="150"/>
      <c r="Q147" s="150"/>
      <c r="R147" s="150"/>
      <c r="S147" s="150"/>
      <c r="T147" s="150"/>
      <c r="U147" s="150"/>
      <c r="V147" s="150"/>
      <c r="W147" s="150"/>
      <c r="X147" s="150"/>
      <c r="Y147" s="150"/>
      <c r="Z147" s="150"/>
    </row>
    <row r="148" spans="15:26" ht="16.149999999999999" customHeight="1" x14ac:dyDescent="0.35">
      <c r="O148" s="150"/>
      <c r="P148" s="150"/>
      <c r="Q148" s="150"/>
      <c r="R148" s="150"/>
      <c r="S148" s="150"/>
      <c r="T148" s="150"/>
      <c r="U148" s="150"/>
      <c r="V148" s="150"/>
      <c r="W148" s="150"/>
      <c r="X148" s="150"/>
      <c r="Y148" s="150"/>
      <c r="Z148" s="150"/>
    </row>
    <row r="149" spans="15:26" ht="16.149999999999999" customHeight="1" x14ac:dyDescent="0.35">
      <c r="O149" s="150"/>
      <c r="P149" s="150"/>
      <c r="Q149" s="150"/>
      <c r="R149" s="150"/>
      <c r="S149" s="150"/>
      <c r="T149" s="150"/>
      <c r="U149" s="150"/>
      <c r="V149" s="150"/>
      <c r="W149" s="150"/>
      <c r="X149" s="150"/>
      <c r="Y149" s="150"/>
      <c r="Z149" s="150"/>
    </row>
    <row r="150" spans="15:26" ht="16.149999999999999" customHeight="1" x14ac:dyDescent="0.35">
      <c r="O150" s="150"/>
      <c r="P150" s="150"/>
      <c r="Q150" s="150"/>
      <c r="R150" s="150"/>
      <c r="S150" s="150"/>
      <c r="T150" s="150"/>
      <c r="U150" s="150"/>
      <c r="V150" s="150"/>
      <c r="W150" s="150"/>
      <c r="X150" s="150"/>
      <c r="Y150" s="150"/>
      <c r="Z150" s="150"/>
    </row>
    <row r="151" spans="15:26" ht="16.149999999999999" customHeight="1" x14ac:dyDescent="0.35">
      <c r="O151" s="150"/>
      <c r="P151" s="150"/>
      <c r="Q151" s="150"/>
      <c r="R151" s="150"/>
      <c r="S151" s="150"/>
      <c r="T151" s="150"/>
      <c r="U151" s="150"/>
      <c r="V151" s="150"/>
      <c r="W151" s="150"/>
      <c r="X151" s="150"/>
      <c r="Y151" s="150"/>
      <c r="Z151" s="150"/>
    </row>
    <row r="152" spans="15:26" ht="16.149999999999999" customHeight="1" x14ac:dyDescent="0.35">
      <c r="O152" s="150"/>
      <c r="P152" s="150"/>
      <c r="Q152" s="150"/>
      <c r="R152" s="150"/>
      <c r="S152" s="150"/>
      <c r="T152" s="150"/>
      <c r="U152" s="150"/>
      <c r="V152" s="150"/>
      <c r="W152" s="150"/>
      <c r="X152" s="150"/>
      <c r="Y152" s="150"/>
      <c r="Z152" s="150"/>
    </row>
    <row r="153" spans="15:26" ht="16.149999999999999" customHeight="1" x14ac:dyDescent="0.35">
      <c r="O153" s="150"/>
      <c r="P153" s="150"/>
      <c r="Q153" s="150"/>
      <c r="R153" s="150"/>
      <c r="S153" s="150"/>
      <c r="T153" s="150"/>
      <c r="U153" s="150"/>
      <c r="V153" s="150"/>
      <c r="W153" s="150"/>
      <c r="X153" s="150"/>
      <c r="Y153" s="150"/>
      <c r="Z153" s="150"/>
    </row>
    <row r="154" spans="15:26" ht="16.149999999999999" customHeight="1" x14ac:dyDescent="0.35">
      <c r="O154" s="150"/>
      <c r="P154" s="150"/>
      <c r="Q154" s="150"/>
      <c r="R154" s="150"/>
      <c r="S154" s="150"/>
      <c r="T154" s="150"/>
      <c r="U154" s="150"/>
      <c r="V154" s="150"/>
      <c r="W154" s="150"/>
      <c r="X154" s="150"/>
      <c r="Y154" s="150"/>
      <c r="Z154" s="150"/>
    </row>
    <row r="155" spans="15:26" ht="16.149999999999999" customHeight="1" x14ac:dyDescent="0.35">
      <c r="O155" s="150"/>
      <c r="P155" s="150"/>
      <c r="Q155" s="150"/>
      <c r="R155" s="150"/>
      <c r="S155" s="150"/>
      <c r="T155" s="150"/>
      <c r="U155" s="150"/>
      <c r="V155" s="150"/>
      <c r="W155" s="150"/>
      <c r="X155" s="150"/>
      <c r="Y155" s="150"/>
      <c r="Z155" s="150"/>
    </row>
    <row r="156" spans="15:26" ht="16.149999999999999" customHeight="1" x14ac:dyDescent="0.35">
      <c r="O156" s="150"/>
      <c r="P156" s="150"/>
      <c r="Q156" s="150"/>
      <c r="R156" s="150"/>
      <c r="S156" s="150"/>
      <c r="T156" s="150"/>
      <c r="U156" s="150"/>
      <c r="V156" s="150"/>
      <c r="W156" s="150"/>
      <c r="X156" s="150"/>
      <c r="Y156" s="150"/>
      <c r="Z156" s="150"/>
    </row>
    <row r="157" spans="15:26" ht="16.149999999999999" customHeight="1" x14ac:dyDescent="0.35">
      <c r="O157" s="150"/>
      <c r="P157" s="150"/>
      <c r="Q157" s="150"/>
      <c r="R157" s="150"/>
      <c r="S157" s="150"/>
      <c r="T157" s="150"/>
      <c r="U157" s="150"/>
      <c r="V157" s="150"/>
      <c r="W157" s="150"/>
      <c r="X157" s="150"/>
      <c r="Y157" s="150"/>
      <c r="Z157" s="150"/>
    </row>
    <row r="158" spans="15:26" ht="16.149999999999999" customHeight="1" x14ac:dyDescent="0.35">
      <c r="O158" s="150"/>
      <c r="P158" s="150"/>
      <c r="Q158" s="150"/>
      <c r="R158" s="150"/>
      <c r="S158" s="150"/>
      <c r="T158" s="150"/>
      <c r="U158" s="150"/>
      <c r="V158" s="150"/>
      <c r="W158" s="150"/>
      <c r="X158" s="150"/>
      <c r="Y158" s="150"/>
      <c r="Z158" s="150"/>
    </row>
    <row r="159" spans="15:26" ht="16.149999999999999" customHeight="1" x14ac:dyDescent="0.35">
      <c r="O159" s="150"/>
      <c r="P159" s="150"/>
      <c r="Q159" s="150"/>
      <c r="R159" s="150"/>
      <c r="S159" s="150"/>
      <c r="T159" s="150"/>
      <c r="U159" s="150"/>
      <c r="V159" s="150"/>
      <c r="W159" s="150"/>
      <c r="X159" s="150"/>
      <c r="Y159" s="150"/>
      <c r="Z159" s="150"/>
    </row>
    <row r="160" spans="15:26" ht="16.149999999999999" customHeight="1" x14ac:dyDescent="0.35">
      <c r="O160" s="150"/>
      <c r="P160" s="150"/>
      <c r="Q160" s="150"/>
      <c r="R160" s="150"/>
      <c r="S160" s="150"/>
      <c r="T160" s="150"/>
      <c r="U160" s="150"/>
      <c r="V160" s="150"/>
      <c r="W160" s="150"/>
      <c r="X160" s="150"/>
      <c r="Y160" s="150"/>
      <c r="Z160" s="150"/>
    </row>
    <row r="161" spans="15:26" ht="16.149999999999999" customHeight="1" x14ac:dyDescent="0.35">
      <c r="O161" s="150"/>
      <c r="P161" s="150"/>
      <c r="Q161" s="150"/>
      <c r="R161" s="150"/>
      <c r="S161" s="150"/>
      <c r="T161" s="150"/>
      <c r="U161" s="150"/>
      <c r="V161" s="150"/>
      <c r="W161" s="150"/>
      <c r="X161" s="150"/>
      <c r="Y161" s="150"/>
      <c r="Z161" s="150"/>
    </row>
    <row r="162" spans="15:26" ht="16.149999999999999" customHeight="1" x14ac:dyDescent="0.35">
      <c r="O162" s="150"/>
      <c r="P162" s="150"/>
      <c r="Q162" s="150"/>
      <c r="R162" s="150"/>
      <c r="S162" s="150"/>
      <c r="T162" s="150"/>
      <c r="U162" s="150"/>
      <c r="V162" s="150"/>
      <c r="W162" s="150"/>
      <c r="X162" s="150"/>
      <c r="Y162" s="150"/>
      <c r="Z162" s="150"/>
    </row>
    <row r="163" spans="15:26" ht="16.149999999999999" customHeight="1" x14ac:dyDescent="0.35">
      <c r="O163" s="150"/>
      <c r="P163" s="150"/>
      <c r="Q163" s="150"/>
      <c r="R163" s="150"/>
      <c r="S163" s="150"/>
      <c r="T163" s="150"/>
      <c r="U163" s="150"/>
      <c r="V163" s="150"/>
      <c r="W163" s="150"/>
      <c r="X163" s="150"/>
      <c r="Y163" s="150"/>
      <c r="Z163" s="150"/>
    </row>
    <row r="164" spans="15:26" ht="16.149999999999999" customHeight="1" x14ac:dyDescent="0.35">
      <c r="O164" s="150"/>
      <c r="P164" s="150"/>
      <c r="Q164" s="150"/>
      <c r="R164" s="150"/>
      <c r="S164" s="150"/>
      <c r="T164" s="150"/>
      <c r="U164" s="150"/>
      <c r="V164" s="150"/>
      <c r="W164" s="150"/>
      <c r="X164" s="150"/>
      <c r="Y164" s="150"/>
      <c r="Z164" s="150"/>
    </row>
    <row r="165" spans="15:26" ht="16.149999999999999" customHeight="1" x14ac:dyDescent="0.35">
      <c r="O165" s="150"/>
      <c r="P165" s="150"/>
      <c r="Q165" s="150"/>
      <c r="R165" s="150"/>
      <c r="S165" s="150"/>
      <c r="T165" s="150"/>
      <c r="U165" s="150"/>
      <c r="V165" s="150"/>
      <c r="W165" s="150"/>
      <c r="X165" s="150"/>
      <c r="Y165" s="150"/>
      <c r="Z165" s="150"/>
    </row>
    <row r="166" spans="15:26" ht="16.149999999999999" customHeight="1" x14ac:dyDescent="0.35">
      <c r="O166" s="150"/>
      <c r="P166" s="150"/>
      <c r="Q166" s="150"/>
      <c r="R166" s="150"/>
      <c r="S166" s="150"/>
      <c r="T166" s="150"/>
      <c r="U166" s="150"/>
      <c r="V166" s="150"/>
      <c r="W166" s="150"/>
      <c r="X166" s="150"/>
      <c r="Y166" s="150"/>
      <c r="Z166" s="150"/>
    </row>
    <row r="167" spans="15:26" ht="16.149999999999999" customHeight="1" x14ac:dyDescent="0.35">
      <c r="O167" s="150"/>
      <c r="P167" s="150"/>
      <c r="Q167" s="150"/>
      <c r="R167" s="150"/>
      <c r="S167" s="150"/>
      <c r="T167" s="150"/>
      <c r="U167" s="150"/>
      <c r="V167" s="150"/>
      <c r="W167" s="150"/>
      <c r="X167" s="150"/>
      <c r="Y167" s="150"/>
      <c r="Z167" s="150"/>
    </row>
    <row r="168" spans="15:26" ht="16.149999999999999" customHeight="1" x14ac:dyDescent="0.35">
      <c r="O168" s="150"/>
      <c r="P168" s="150"/>
      <c r="Q168" s="150"/>
      <c r="R168" s="150"/>
      <c r="S168" s="150"/>
      <c r="T168" s="150"/>
      <c r="U168" s="150"/>
      <c r="V168" s="150"/>
      <c r="W168" s="150"/>
      <c r="X168" s="150"/>
      <c r="Y168" s="150"/>
      <c r="Z168" s="150"/>
    </row>
    <row r="169" spans="15:26" ht="16.149999999999999" customHeight="1" x14ac:dyDescent="0.35">
      <c r="O169" s="150"/>
      <c r="P169" s="150"/>
      <c r="Q169" s="150"/>
      <c r="R169" s="150"/>
      <c r="S169" s="150"/>
      <c r="T169" s="150"/>
      <c r="U169" s="150"/>
      <c r="V169" s="150"/>
      <c r="W169" s="150"/>
      <c r="X169" s="150"/>
      <c r="Y169" s="150"/>
      <c r="Z169" s="150"/>
    </row>
    <row r="170" spans="15:26" ht="16.149999999999999" customHeight="1" x14ac:dyDescent="0.35">
      <c r="O170" s="150"/>
      <c r="P170" s="150"/>
      <c r="Q170" s="150"/>
      <c r="R170" s="150"/>
      <c r="S170" s="150"/>
      <c r="T170" s="150"/>
      <c r="U170" s="150"/>
      <c r="V170" s="150"/>
      <c r="W170" s="150"/>
      <c r="X170" s="150"/>
      <c r="Y170" s="150"/>
      <c r="Z170" s="150"/>
    </row>
    <row r="171" spans="15:26" ht="16.149999999999999" customHeight="1" x14ac:dyDescent="0.35">
      <c r="O171" s="150"/>
      <c r="P171" s="150"/>
      <c r="Q171" s="150"/>
      <c r="R171" s="150"/>
      <c r="S171" s="150"/>
      <c r="T171" s="150"/>
      <c r="U171" s="150"/>
      <c r="V171" s="150"/>
      <c r="W171" s="150"/>
      <c r="X171" s="150"/>
      <c r="Y171" s="150"/>
      <c r="Z171" s="150"/>
    </row>
    <row r="172" spans="15:26" ht="16.149999999999999" customHeight="1" x14ac:dyDescent="0.35">
      <c r="O172" s="150"/>
      <c r="P172" s="150"/>
      <c r="Q172" s="150"/>
      <c r="R172" s="150"/>
      <c r="S172" s="150"/>
      <c r="T172" s="150"/>
      <c r="U172" s="150"/>
      <c r="V172" s="150"/>
      <c r="W172" s="150"/>
      <c r="X172" s="150"/>
      <c r="Y172" s="150"/>
      <c r="Z172" s="150"/>
    </row>
    <row r="173" spans="15:26" ht="16.149999999999999" customHeight="1" x14ac:dyDescent="0.35">
      <c r="O173" s="150"/>
      <c r="P173" s="150"/>
      <c r="Q173" s="150"/>
      <c r="R173" s="150"/>
      <c r="S173" s="150"/>
      <c r="T173" s="150"/>
      <c r="U173" s="150"/>
      <c r="V173" s="150"/>
      <c r="W173" s="150"/>
      <c r="X173" s="150"/>
      <c r="Y173" s="150"/>
      <c r="Z173" s="150"/>
    </row>
    <row r="174" spans="15:26" ht="16.149999999999999" customHeight="1" x14ac:dyDescent="0.35">
      <c r="O174" s="150"/>
      <c r="P174" s="150"/>
      <c r="Q174" s="150"/>
      <c r="R174" s="150"/>
      <c r="S174" s="150"/>
      <c r="T174" s="150"/>
      <c r="U174" s="150"/>
      <c r="V174" s="150"/>
      <c r="W174" s="150"/>
      <c r="X174" s="150"/>
      <c r="Y174" s="150"/>
      <c r="Z174" s="150"/>
    </row>
    <row r="175" spans="15:26" ht="16.149999999999999" customHeight="1" x14ac:dyDescent="0.35">
      <c r="O175" s="150"/>
      <c r="P175" s="150"/>
      <c r="Q175" s="150"/>
      <c r="R175" s="150"/>
      <c r="S175" s="150"/>
      <c r="T175" s="150"/>
      <c r="U175" s="150"/>
      <c r="V175" s="150"/>
      <c r="W175" s="150"/>
      <c r="X175" s="150"/>
      <c r="Y175" s="150"/>
      <c r="Z175" s="150"/>
    </row>
    <row r="176" spans="15:26" ht="16.149999999999999" customHeight="1" x14ac:dyDescent="0.35">
      <c r="O176" s="150"/>
      <c r="P176" s="150"/>
      <c r="Q176" s="150"/>
      <c r="R176" s="150"/>
      <c r="S176" s="150"/>
      <c r="T176" s="150"/>
      <c r="U176" s="150"/>
      <c r="V176" s="150"/>
      <c r="W176" s="150"/>
      <c r="X176" s="150"/>
      <c r="Y176" s="150"/>
      <c r="Z176" s="150"/>
    </row>
    <row r="177" spans="15:26" ht="16.149999999999999" customHeight="1" x14ac:dyDescent="0.35">
      <c r="O177" s="150"/>
      <c r="P177" s="150"/>
      <c r="Q177" s="150"/>
      <c r="R177" s="150"/>
      <c r="S177" s="150"/>
      <c r="T177" s="150"/>
      <c r="U177" s="150"/>
      <c r="V177" s="150"/>
      <c r="W177" s="150"/>
      <c r="X177" s="150"/>
      <c r="Y177" s="150"/>
      <c r="Z177" s="150"/>
    </row>
    <row r="178" spans="15:26" ht="16.149999999999999" customHeight="1" x14ac:dyDescent="0.35">
      <c r="O178" s="150"/>
      <c r="P178" s="150"/>
      <c r="Q178" s="150"/>
      <c r="R178" s="150"/>
      <c r="S178" s="150"/>
      <c r="T178" s="150"/>
      <c r="U178" s="150"/>
      <c r="V178" s="150"/>
      <c r="W178" s="150"/>
      <c r="X178" s="150"/>
      <c r="Y178" s="150"/>
      <c r="Z178" s="150"/>
    </row>
    <row r="179" spans="15:26" ht="16.149999999999999" customHeight="1" x14ac:dyDescent="0.35">
      <c r="O179" s="150"/>
      <c r="P179" s="150"/>
      <c r="Q179" s="150"/>
      <c r="R179" s="150"/>
      <c r="S179" s="150"/>
      <c r="T179" s="150"/>
      <c r="U179" s="150"/>
      <c r="V179" s="150"/>
      <c r="W179" s="150"/>
      <c r="X179" s="150"/>
      <c r="Y179" s="150"/>
      <c r="Z179" s="150"/>
    </row>
    <row r="180" spans="15:26" ht="16.149999999999999" customHeight="1" x14ac:dyDescent="0.35">
      <c r="O180" s="150"/>
      <c r="P180" s="150"/>
      <c r="Q180" s="150"/>
      <c r="R180" s="150"/>
      <c r="S180" s="150"/>
      <c r="T180" s="150"/>
      <c r="U180" s="150"/>
      <c r="V180" s="150"/>
      <c r="W180" s="150"/>
      <c r="X180" s="150"/>
      <c r="Y180" s="150"/>
      <c r="Z180" s="150"/>
    </row>
    <row r="181" spans="15:26" ht="16.149999999999999" customHeight="1" x14ac:dyDescent="0.35">
      <c r="O181" s="150"/>
      <c r="P181" s="150"/>
      <c r="Q181" s="150"/>
      <c r="R181" s="150"/>
      <c r="S181" s="150"/>
      <c r="T181" s="150"/>
      <c r="U181" s="150"/>
      <c r="V181" s="150"/>
      <c r="W181" s="150"/>
      <c r="X181" s="150"/>
      <c r="Y181" s="150"/>
      <c r="Z181" s="150"/>
    </row>
    <row r="182" spans="15:26" ht="16.149999999999999" customHeight="1" x14ac:dyDescent="0.35">
      <c r="O182" s="150"/>
      <c r="P182" s="150"/>
      <c r="Q182" s="150"/>
      <c r="R182" s="150"/>
      <c r="S182" s="150"/>
      <c r="T182" s="150"/>
      <c r="U182" s="150"/>
      <c r="V182" s="150"/>
      <c r="W182" s="150"/>
      <c r="X182" s="150"/>
      <c r="Y182" s="150"/>
      <c r="Z182" s="150"/>
    </row>
    <row r="183" spans="15:26" ht="16.149999999999999" customHeight="1" x14ac:dyDescent="0.35">
      <c r="O183" s="150"/>
      <c r="P183" s="150"/>
      <c r="Q183" s="150"/>
      <c r="R183" s="150"/>
      <c r="S183" s="150"/>
      <c r="T183" s="150"/>
      <c r="U183" s="150"/>
      <c r="V183" s="150"/>
      <c r="W183" s="150"/>
      <c r="X183" s="150"/>
      <c r="Y183" s="150"/>
      <c r="Z183" s="150"/>
    </row>
    <row r="184" spans="15:26" ht="16.149999999999999" customHeight="1" x14ac:dyDescent="0.35">
      <c r="O184" s="150"/>
      <c r="P184" s="150"/>
      <c r="Q184" s="150"/>
      <c r="R184" s="150"/>
      <c r="S184" s="150"/>
      <c r="T184" s="150"/>
      <c r="U184" s="150"/>
      <c r="V184" s="150"/>
      <c r="W184" s="150"/>
      <c r="X184" s="150"/>
      <c r="Y184" s="150"/>
      <c r="Z184" s="150"/>
    </row>
    <row r="185" spans="15:26" ht="16.149999999999999" customHeight="1" x14ac:dyDescent="0.35">
      <c r="O185" s="150"/>
      <c r="P185" s="150"/>
      <c r="Q185" s="150"/>
      <c r="R185" s="150"/>
      <c r="S185" s="150"/>
      <c r="T185" s="150"/>
      <c r="U185" s="150"/>
      <c r="V185" s="150"/>
      <c r="W185" s="150"/>
      <c r="X185" s="150"/>
      <c r="Y185" s="150"/>
      <c r="Z185" s="150"/>
    </row>
    <row r="186" spans="15:26" ht="16.149999999999999" customHeight="1" x14ac:dyDescent="0.35">
      <c r="O186" s="150"/>
      <c r="P186" s="150"/>
      <c r="Q186" s="150"/>
      <c r="R186" s="150"/>
      <c r="S186" s="150"/>
      <c r="T186" s="150"/>
      <c r="U186" s="150"/>
      <c r="V186" s="150"/>
      <c r="W186" s="150"/>
      <c r="X186" s="150"/>
      <c r="Y186" s="150"/>
      <c r="Z186" s="150"/>
    </row>
  </sheetData>
  <sheetProtection sheet="1" selectLockedCells="1"/>
  <mergeCells count="5">
    <mergeCell ref="E2:G5"/>
    <mergeCell ref="J1:L1"/>
    <mergeCell ref="E27:G27"/>
    <mergeCell ref="E50:G50"/>
    <mergeCell ref="E73:G73"/>
  </mergeCells>
  <dataValidations count="4">
    <dataValidation allowBlank="1" showInputMessage="1" showErrorMessage="1" promptTitle="OHJE" prompt="Ilmoita käyttö- ja kiinteän omaisuuden kustannus." sqref="E11:E24 E34:E47 E57:E70" xr:uid="{00000000-0002-0000-1200-000001000000}"/>
    <dataValidation allowBlank="1" showInputMessage="1" showErrorMessage="1" promptTitle="OHJE" prompt="Kuvaa lyhyesti hankittavaa käyttö- ja kiinteää omaisuutta." sqref="F11:F24 F34:F47 F57:F70" xr:uid="{00000000-0002-0000-1200-000002000000}"/>
    <dataValidation allowBlank="1" showInputMessage="1" showErrorMessage="1" promptTitle="OHJE" prompt="Jos tarkka kustannus ei ole tiedossa, budjetoi kustannus parhaan käytettävissä olevan arvion mukaisesti." sqref="G11:G24 G34:G47 G57:G70" xr:uid="{00000000-0002-0000-1200-000003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0 E73" xr:uid="{00000000-0002-0000-1200-000004000000}">
      <formula1>500</formula1>
    </dataValidation>
  </dataValidations>
  <hyperlinks>
    <hyperlink ref="J1:L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2"/>
  <dimension ref="A2:AI123"/>
  <sheetViews>
    <sheetView topLeftCell="D1" zoomScaleNormal="100" workbookViewId="0">
      <selection activeCell="K5" sqref="K5:M5"/>
    </sheetView>
  </sheetViews>
  <sheetFormatPr defaultColWidth="9.23046875" defaultRowHeight="15.5" x14ac:dyDescent="0.35"/>
  <cols>
    <col min="1" max="3" width="9.23046875" style="20" hidden="1" customWidth="1"/>
    <col min="4" max="4" width="3.765625" style="150" customWidth="1"/>
    <col min="5" max="5" width="35.765625" style="150" customWidth="1"/>
    <col min="6" max="6" width="27.765625" style="150" customWidth="1"/>
    <col min="7" max="7" width="11.765625" style="150" customWidth="1"/>
    <col min="8" max="8" width="32.765625" style="150" customWidth="1"/>
    <col min="9" max="9" width="12.765625" style="150" customWidth="1"/>
    <col min="10" max="15" width="9.23046875" style="150"/>
    <col min="16" max="16384" width="9.23046875" style="20"/>
  </cols>
  <sheetData>
    <row r="2" spans="1:28" x14ac:dyDescent="0.35">
      <c r="E2" s="708" t="s">
        <v>446</v>
      </c>
      <c r="F2" s="708"/>
      <c r="G2" s="708"/>
    </row>
    <row r="3" spans="1:28" x14ac:dyDescent="0.35">
      <c r="E3" s="708"/>
      <c r="F3" s="708"/>
      <c r="G3" s="708"/>
    </row>
    <row r="4" spans="1:28" x14ac:dyDescent="0.35">
      <c r="E4" s="708"/>
      <c r="F4" s="708"/>
      <c r="G4" s="708"/>
    </row>
    <row r="5" spans="1:28" x14ac:dyDescent="0.35">
      <c r="E5" s="708"/>
      <c r="F5" s="708"/>
      <c r="G5" s="708"/>
      <c r="K5" s="712" t="s">
        <v>158</v>
      </c>
      <c r="L5" s="713"/>
      <c r="M5" s="714"/>
    </row>
    <row r="6" spans="1:28" ht="16.149999999999999" customHeight="1" x14ac:dyDescent="0.35">
      <c r="E6" s="717" t="s">
        <v>476</v>
      </c>
      <c r="F6" s="718"/>
      <c r="G6" s="364"/>
      <c r="H6" s="258" t="s">
        <v>471</v>
      </c>
      <c r="I6" s="176">
        <f>SUM(H10:H23)</f>
        <v>0</v>
      </c>
      <c r="P6" s="150"/>
      <c r="Q6" s="150"/>
      <c r="R6" s="150"/>
      <c r="S6" s="150"/>
      <c r="T6" s="150"/>
      <c r="U6" s="150"/>
      <c r="V6" s="150"/>
      <c r="W6" s="150"/>
      <c r="X6" s="150"/>
      <c r="Y6" s="150"/>
      <c r="Z6" s="150"/>
      <c r="AA6" s="150"/>
    </row>
    <row r="7" spans="1:28" ht="16.149999999999999" customHeight="1" x14ac:dyDescent="0.35">
      <c r="P7" s="150"/>
      <c r="Q7" s="150"/>
      <c r="R7" s="150"/>
      <c r="S7" s="150"/>
      <c r="T7" s="150"/>
      <c r="U7" s="150"/>
      <c r="V7" s="150"/>
      <c r="W7" s="150"/>
      <c r="X7" s="150"/>
      <c r="Y7" s="150"/>
      <c r="Z7" s="150"/>
      <c r="AA7" s="150"/>
    </row>
    <row r="8" spans="1:28" ht="16.149999999999999" customHeight="1" x14ac:dyDescent="0.35">
      <c r="G8" s="169"/>
      <c r="P8" s="150"/>
      <c r="Q8" s="150"/>
      <c r="R8" s="150"/>
      <c r="S8" s="150"/>
      <c r="T8" s="150"/>
      <c r="U8" s="150"/>
      <c r="V8" s="150"/>
      <c r="W8" s="150"/>
      <c r="X8" s="150"/>
      <c r="Y8" s="150"/>
      <c r="Z8" s="150"/>
      <c r="AA8" s="150"/>
    </row>
    <row r="9" spans="1:28" ht="16.149999999999999" customHeight="1" x14ac:dyDescent="0.35">
      <c r="A9" s="20" t="s">
        <v>77</v>
      </c>
      <c r="B9" s="20" t="s">
        <v>91</v>
      </c>
      <c r="C9" s="20" t="s">
        <v>100</v>
      </c>
      <c r="E9" s="173" t="s">
        <v>472</v>
      </c>
      <c r="F9" s="173" t="s">
        <v>473</v>
      </c>
      <c r="G9" s="177" t="s">
        <v>477</v>
      </c>
      <c r="H9" s="174" t="s">
        <v>478</v>
      </c>
      <c r="I9" s="169"/>
      <c r="P9" s="150"/>
      <c r="Q9" s="150"/>
      <c r="R9" s="150"/>
      <c r="S9" s="150"/>
      <c r="T9" s="150"/>
      <c r="U9" s="150"/>
      <c r="V9" s="150"/>
      <c r="W9" s="150"/>
      <c r="X9" s="150"/>
      <c r="Y9" s="150"/>
      <c r="Z9" s="150"/>
    </row>
    <row r="10" spans="1:28" ht="35.15" customHeight="1" x14ac:dyDescent="0.35">
      <c r="A10" s="20" t="e">
        <f>IF(#REF!="Toiminto 1",H10,0)</f>
        <v>#REF!</v>
      </c>
      <c r="B10" s="20" t="e">
        <f>IF(#REF!="Toiminto 2",H10,0)</f>
        <v>#REF!</v>
      </c>
      <c r="C10" s="20" t="e">
        <f>IF(#REF!="Toiminto 3",H10,0)</f>
        <v>#REF!</v>
      </c>
      <c r="E10" s="175"/>
      <c r="F10" s="175"/>
      <c r="G10" s="235"/>
      <c r="H10" s="369"/>
      <c r="P10" s="150"/>
      <c r="Q10" s="150"/>
      <c r="R10" s="150"/>
      <c r="S10" s="150"/>
      <c r="T10" s="150"/>
      <c r="U10" s="150"/>
      <c r="V10" s="150"/>
      <c r="W10" s="150"/>
      <c r="X10" s="150"/>
      <c r="Y10" s="150"/>
      <c r="Z10" s="150"/>
    </row>
    <row r="11" spans="1:28" ht="35.15" customHeight="1" x14ac:dyDescent="0.35">
      <c r="A11" s="20" t="e">
        <f>IF(#REF!="Toiminto 1",H11,0)</f>
        <v>#REF!</v>
      </c>
      <c r="B11" s="20" t="e">
        <f>IF(#REF!="Toiminto 2",H11,0)</f>
        <v>#REF!</v>
      </c>
      <c r="C11" s="20" t="e">
        <f>IF(#REF!="Toiminto 3",H11,0)</f>
        <v>#REF!</v>
      </c>
      <c r="E11" s="175"/>
      <c r="F11" s="175"/>
      <c r="G11" s="235"/>
      <c r="H11" s="369"/>
      <c r="P11" s="150"/>
      <c r="Q11" s="150"/>
      <c r="R11" s="150"/>
      <c r="S11" s="150"/>
      <c r="T11" s="150"/>
      <c r="U11" s="150"/>
      <c r="V11" s="150"/>
      <c r="W11" s="150"/>
      <c r="X11" s="150"/>
      <c r="Y11" s="150"/>
      <c r="Z11" s="150"/>
      <c r="AA11" s="150"/>
      <c r="AB11" s="150"/>
    </row>
    <row r="12" spans="1:28" ht="35.15" customHeight="1" x14ac:dyDescent="0.35">
      <c r="A12" s="20" t="e">
        <f>IF(#REF!="Toiminto 1",H12,0)</f>
        <v>#REF!</v>
      </c>
      <c r="B12" s="20" t="e">
        <f>IF(#REF!="Toiminto 2",H12,0)</f>
        <v>#REF!</v>
      </c>
      <c r="C12" s="20" t="e">
        <f>IF(#REF!="Toiminto 3",H12,0)</f>
        <v>#REF!</v>
      </c>
      <c r="E12" s="175"/>
      <c r="F12" s="175"/>
      <c r="G12" s="235"/>
      <c r="H12" s="369"/>
      <c r="P12" s="150"/>
      <c r="Q12" s="150"/>
      <c r="R12" s="150"/>
      <c r="S12" s="150"/>
      <c r="T12" s="150"/>
      <c r="U12" s="150"/>
      <c r="V12" s="150"/>
      <c r="W12" s="150"/>
      <c r="X12" s="150"/>
      <c r="Y12" s="150"/>
      <c r="Z12" s="150"/>
      <c r="AA12" s="150"/>
      <c r="AB12" s="150"/>
    </row>
    <row r="13" spans="1:28" ht="35.15" customHeight="1" x14ac:dyDescent="0.35">
      <c r="A13" s="20" t="e">
        <f>IF(#REF!="Toiminto 1",H13,0)</f>
        <v>#REF!</v>
      </c>
      <c r="B13" s="20" t="e">
        <f>IF(#REF!="Toiminto 2",H13,0)</f>
        <v>#REF!</v>
      </c>
      <c r="C13" s="20" t="e">
        <f>IF(#REF!="Toiminto 3",H13,0)</f>
        <v>#REF!</v>
      </c>
      <c r="E13" s="175"/>
      <c r="F13" s="175"/>
      <c r="G13" s="235"/>
      <c r="H13" s="369"/>
      <c r="P13" s="150"/>
      <c r="Q13" s="150"/>
      <c r="R13" s="150"/>
      <c r="S13" s="150"/>
      <c r="T13" s="150"/>
      <c r="U13" s="150"/>
      <c r="V13" s="150"/>
      <c r="W13" s="150"/>
      <c r="X13" s="150"/>
      <c r="Y13" s="150"/>
      <c r="Z13" s="150"/>
      <c r="AA13" s="150"/>
      <c r="AB13" s="150"/>
    </row>
    <row r="14" spans="1:28" ht="35.15" customHeight="1" x14ac:dyDescent="0.35">
      <c r="A14" s="20" t="e">
        <f>IF(#REF!="Toiminto 1",H14,0)</f>
        <v>#REF!</v>
      </c>
      <c r="B14" s="20" t="e">
        <f>IF(#REF!="Toiminto 2",H14,0)</f>
        <v>#REF!</v>
      </c>
      <c r="C14" s="20" t="e">
        <f>IF(#REF!="Toiminto 3",H14,0)</f>
        <v>#REF!</v>
      </c>
      <c r="E14" s="175"/>
      <c r="F14" s="175"/>
      <c r="G14" s="235"/>
      <c r="H14" s="369"/>
      <c r="P14" s="150"/>
      <c r="Q14" s="150"/>
      <c r="R14" s="150"/>
      <c r="S14" s="150"/>
      <c r="T14" s="150"/>
      <c r="U14" s="150"/>
      <c r="V14" s="150"/>
      <c r="W14" s="150"/>
      <c r="X14" s="150"/>
      <c r="Y14" s="150"/>
      <c r="Z14" s="150"/>
      <c r="AA14" s="150"/>
      <c r="AB14" s="150"/>
    </row>
    <row r="15" spans="1:28" ht="35.15" customHeight="1" x14ac:dyDescent="0.35">
      <c r="A15" s="20" t="e">
        <f>IF(#REF!="Toiminto 1",H15,0)</f>
        <v>#REF!</v>
      </c>
      <c r="B15" s="20" t="e">
        <f>IF(#REF!="Toiminto 2",H15,0)</f>
        <v>#REF!</v>
      </c>
      <c r="C15" s="20" t="e">
        <f>IF(#REF!="Toiminto 3",H15,0)</f>
        <v>#REF!</v>
      </c>
      <c r="E15" s="175"/>
      <c r="F15" s="175"/>
      <c r="G15" s="235"/>
      <c r="H15" s="369"/>
      <c r="P15" s="150"/>
      <c r="Q15" s="150"/>
      <c r="R15" s="150"/>
      <c r="S15" s="150"/>
      <c r="T15" s="150"/>
      <c r="U15" s="150"/>
      <c r="V15" s="150"/>
      <c r="W15" s="150"/>
      <c r="X15" s="150"/>
      <c r="Y15" s="150"/>
      <c r="Z15" s="150"/>
      <c r="AA15" s="150"/>
      <c r="AB15" s="150"/>
    </row>
    <row r="16" spans="1:28" ht="35.15" customHeight="1" x14ac:dyDescent="0.35">
      <c r="A16" s="20" t="e">
        <f>IF(#REF!="Toiminto 1",H16,0)</f>
        <v>#REF!</v>
      </c>
      <c r="B16" s="20" t="e">
        <f>IF(#REF!="Toiminto 2",H16,0)</f>
        <v>#REF!</v>
      </c>
      <c r="C16" s="20" t="e">
        <f>IF(#REF!="Toiminto 3",H16,0)</f>
        <v>#REF!</v>
      </c>
      <c r="E16" s="175"/>
      <c r="F16" s="175"/>
      <c r="G16" s="235"/>
      <c r="H16" s="369"/>
      <c r="P16" s="150"/>
      <c r="Q16" s="150"/>
      <c r="R16" s="150"/>
      <c r="S16" s="150"/>
      <c r="T16" s="150"/>
      <c r="U16" s="150"/>
      <c r="V16" s="150"/>
      <c r="W16" s="150"/>
      <c r="X16" s="150"/>
      <c r="Y16" s="150"/>
      <c r="Z16" s="150"/>
      <c r="AA16" s="150"/>
      <c r="AB16" s="150"/>
    </row>
    <row r="17" spans="1:35" ht="35.15" customHeight="1" x14ac:dyDescent="0.35">
      <c r="A17" s="20" t="e">
        <f>IF(#REF!="Toiminto 1",H17,0)</f>
        <v>#REF!</v>
      </c>
      <c r="B17" s="20" t="e">
        <f>IF(#REF!="Toiminto 2",H17,0)</f>
        <v>#REF!</v>
      </c>
      <c r="C17" s="20" t="e">
        <f>IF(#REF!="Toiminto 3",H17,0)</f>
        <v>#REF!</v>
      </c>
      <c r="E17" s="175"/>
      <c r="F17" s="175"/>
      <c r="G17" s="235"/>
      <c r="H17" s="369"/>
      <c r="P17" s="150"/>
      <c r="Q17" s="150"/>
      <c r="R17" s="150"/>
      <c r="S17" s="150"/>
      <c r="T17" s="150"/>
      <c r="U17" s="150"/>
      <c r="V17" s="150"/>
      <c r="W17" s="150"/>
      <c r="X17" s="150"/>
      <c r="Y17" s="150"/>
      <c r="Z17" s="150"/>
      <c r="AA17" s="150"/>
      <c r="AB17" s="150"/>
    </row>
    <row r="18" spans="1:35" ht="35.15" customHeight="1" x14ac:dyDescent="0.35">
      <c r="A18" s="20" t="e">
        <f>IF(#REF!="Toiminto 1",H18,0)</f>
        <v>#REF!</v>
      </c>
      <c r="B18" s="20" t="e">
        <f>IF(#REF!="Toiminto 2",H18,0)</f>
        <v>#REF!</v>
      </c>
      <c r="C18" s="20" t="e">
        <f>IF(#REF!="Toiminto 3",H18,0)</f>
        <v>#REF!</v>
      </c>
      <c r="E18" s="175"/>
      <c r="F18" s="175"/>
      <c r="G18" s="235"/>
      <c r="H18" s="369"/>
      <c r="P18" s="150"/>
      <c r="Q18" s="150"/>
      <c r="R18" s="150"/>
      <c r="S18" s="150"/>
      <c r="T18" s="150"/>
      <c r="U18" s="150"/>
      <c r="V18" s="150"/>
      <c r="W18" s="150"/>
      <c r="X18" s="150"/>
      <c r="Y18" s="150"/>
      <c r="Z18" s="150"/>
      <c r="AA18" s="150"/>
      <c r="AB18" s="150"/>
    </row>
    <row r="19" spans="1:35" ht="35.15" customHeight="1" x14ac:dyDescent="0.35">
      <c r="A19" s="20" t="e">
        <f>IF(#REF!="Toiminto 1",H19,0)</f>
        <v>#REF!</v>
      </c>
      <c r="B19" s="20" t="e">
        <f>IF(#REF!="Toiminto 2",H19,0)</f>
        <v>#REF!</v>
      </c>
      <c r="C19" s="20" t="e">
        <f>IF(#REF!="Toiminto 3",H19,0)</f>
        <v>#REF!</v>
      </c>
      <c r="E19" s="175"/>
      <c r="F19" s="175"/>
      <c r="G19" s="235"/>
      <c r="H19" s="369"/>
      <c r="P19" s="150"/>
      <c r="Q19" s="150"/>
      <c r="R19" s="150"/>
      <c r="S19" s="150"/>
      <c r="T19" s="150"/>
      <c r="U19" s="150"/>
      <c r="V19" s="150"/>
      <c r="W19" s="150"/>
      <c r="X19" s="150"/>
      <c r="Y19" s="150"/>
      <c r="Z19" s="150"/>
      <c r="AA19" s="150"/>
      <c r="AB19" s="150"/>
    </row>
    <row r="20" spans="1:35" ht="35.15" customHeight="1" x14ac:dyDescent="0.35">
      <c r="A20" s="20" t="e">
        <f>IF(#REF!="Toiminto 1",H20,0)</f>
        <v>#REF!</v>
      </c>
      <c r="B20" s="20" t="e">
        <f>IF(#REF!="Toiminto 2",H20,0)</f>
        <v>#REF!</v>
      </c>
      <c r="C20" s="20" t="e">
        <f>IF(#REF!="Toiminto 3",H20,0)</f>
        <v>#REF!</v>
      </c>
      <c r="E20" s="175"/>
      <c r="F20" s="175"/>
      <c r="G20" s="235"/>
      <c r="H20" s="369"/>
      <c r="P20" s="150"/>
      <c r="Q20" s="150"/>
      <c r="R20" s="150"/>
      <c r="S20" s="150"/>
      <c r="T20" s="150"/>
      <c r="U20" s="150"/>
      <c r="V20" s="150"/>
      <c r="W20" s="150"/>
      <c r="X20" s="150"/>
      <c r="Y20" s="150"/>
      <c r="Z20" s="150"/>
      <c r="AA20" s="150"/>
      <c r="AB20" s="150"/>
    </row>
    <row r="21" spans="1:35" ht="35.15" customHeight="1" x14ac:dyDescent="0.35">
      <c r="A21" s="20" t="e">
        <f>IF(#REF!="Toiminto 1",H21,0)</f>
        <v>#REF!</v>
      </c>
      <c r="B21" s="20" t="e">
        <f>IF(#REF!="Toiminto 2",H21,0)</f>
        <v>#REF!</v>
      </c>
      <c r="C21" s="20" t="e">
        <f>IF(#REF!="Toiminto 3",H21,0)</f>
        <v>#REF!</v>
      </c>
      <c r="E21" s="175"/>
      <c r="F21" s="175"/>
      <c r="G21" s="235"/>
      <c r="H21" s="369"/>
      <c r="P21" s="150"/>
      <c r="Q21" s="150"/>
      <c r="R21" s="150"/>
      <c r="S21" s="150"/>
      <c r="T21" s="150"/>
      <c r="U21" s="150"/>
      <c r="V21" s="150"/>
      <c r="W21" s="150"/>
      <c r="X21" s="150"/>
      <c r="Y21" s="150"/>
      <c r="Z21" s="150"/>
      <c r="AA21" s="150"/>
      <c r="AB21" s="150"/>
    </row>
    <row r="22" spans="1:35" ht="35.15" customHeight="1" x14ac:dyDescent="0.35">
      <c r="A22" s="20" t="e">
        <f>IF(#REF!="Toiminto 1",H22,0)</f>
        <v>#REF!</v>
      </c>
      <c r="B22" s="20" t="e">
        <f>IF(#REF!="Toiminto 2",H22,0)</f>
        <v>#REF!</v>
      </c>
      <c r="C22" s="20" t="e">
        <f>IF(#REF!="Toiminto 3",H22,0)</f>
        <v>#REF!</v>
      </c>
      <c r="E22" s="175"/>
      <c r="F22" s="175"/>
      <c r="G22" s="235"/>
      <c r="H22" s="369"/>
      <c r="P22" s="150"/>
      <c r="Q22" s="150"/>
      <c r="R22" s="150"/>
      <c r="S22" s="150"/>
      <c r="T22" s="150"/>
      <c r="U22" s="150"/>
      <c r="V22" s="150"/>
      <c r="W22" s="150"/>
      <c r="X22" s="150"/>
      <c r="Y22" s="150"/>
      <c r="Z22" s="150"/>
      <c r="AA22" s="150"/>
      <c r="AB22" s="150"/>
    </row>
    <row r="23" spans="1:35" ht="35.15" customHeight="1" x14ac:dyDescent="0.35">
      <c r="A23" s="20" t="e">
        <f>IF(#REF!="Toiminto 1",H23,0)</f>
        <v>#REF!</v>
      </c>
      <c r="B23" s="20" t="e">
        <f>IF(#REF!="Toiminto 2",H23,0)</f>
        <v>#REF!</v>
      </c>
      <c r="C23" s="20" t="e">
        <f>IF(#REF!="Toiminto 3",H23,0)</f>
        <v>#REF!</v>
      </c>
      <c r="E23" s="175"/>
      <c r="F23" s="175"/>
      <c r="G23" s="235"/>
      <c r="H23" s="369"/>
      <c r="P23" s="150"/>
      <c r="Q23" s="150"/>
      <c r="R23" s="150"/>
      <c r="S23" s="150"/>
      <c r="T23" s="150"/>
      <c r="U23" s="150"/>
      <c r="V23" s="150"/>
      <c r="W23" s="150"/>
      <c r="X23" s="150"/>
      <c r="Y23" s="150"/>
      <c r="Z23" s="150"/>
      <c r="AA23" s="150"/>
      <c r="AB23" s="150"/>
    </row>
    <row r="24" spans="1:35" ht="16.149999999999999" customHeight="1" x14ac:dyDescent="0.35">
      <c r="A24" s="156" t="e">
        <f>SUM(A10:A23)</f>
        <v>#REF!</v>
      </c>
      <c r="B24" s="156" t="e">
        <f t="shared" ref="B24:C24" si="0">SUM(B10:B23)</f>
        <v>#REF!</v>
      </c>
      <c r="C24" s="156" t="e">
        <f t="shared" si="0"/>
        <v>#REF!</v>
      </c>
      <c r="P24" s="150"/>
      <c r="Q24" s="150"/>
      <c r="R24" s="150"/>
      <c r="S24" s="150"/>
      <c r="T24" s="150"/>
      <c r="U24" s="150"/>
      <c r="V24" s="150"/>
      <c r="W24" s="150"/>
      <c r="X24" s="150"/>
      <c r="Y24" s="150"/>
      <c r="Z24" s="150"/>
      <c r="AA24" s="150"/>
      <c r="AB24" s="150"/>
      <c r="AC24" s="150"/>
    </row>
    <row r="25" spans="1:35" ht="16.149999999999999" customHeight="1" x14ac:dyDescent="0.35">
      <c r="P25" s="150"/>
      <c r="Q25" s="150"/>
      <c r="R25" s="150"/>
      <c r="S25" s="150"/>
      <c r="T25" s="150"/>
      <c r="U25" s="150"/>
      <c r="V25" s="150"/>
      <c r="W25" s="150"/>
      <c r="X25" s="150"/>
      <c r="Y25" s="150"/>
      <c r="Z25" s="150"/>
      <c r="AA25" s="150"/>
      <c r="AB25" s="150"/>
      <c r="AC25" s="150"/>
    </row>
    <row r="26" spans="1:35" x14ac:dyDescent="0.35">
      <c r="D26" s="20"/>
      <c r="E26" s="220" t="s">
        <v>466</v>
      </c>
      <c r="F26" s="715" t="str">
        <f>"500 merkkiä ("&amp;TEXT(LEN(E27),"0")&amp;" käytetty)"</f>
        <v>500 merkkiä (0 käytetty)</v>
      </c>
      <c r="G26" s="715"/>
      <c r="H26" s="715"/>
      <c r="I26" s="716"/>
      <c r="P26" s="150"/>
      <c r="Q26" s="150"/>
      <c r="R26" s="150"/>
      <c r="S26" s="150"/>
      <c r="T26" s="150"/>
      <c r="U26" s="150"/>
      <c r="V26" s="150"/>
      <c r="W26" s="150"/>
      <c r="X26" s="150"/>
      <c r="Y26" s="150"/>
      <c r="Z26" s="150"/>
      <c r="AA26" s="150"/>
      <c r="AB26" s="150"/>
      <c r="AC26" s="150"/>
      <c r="AD26" s="150"/>
      <c r="AE26" s="150"/>
      <c r="AF26" s="150"/>
      <c r="AG26" s="150"/>
      <c r="AH26" s="150"/>
      <c r="AI26" s="150"/>
    </row>
    <row r="27" spans="1:35" ht="95.25" customHeight="1" x14ac:dyDescent="0.35">
      <c r="D27" s="20"/>
      <c r="E27" s="570"/>
      <c r="F27" s="571"/>
      <c r="G27" s="571"/>
      <c r="H27" s="571"/>
      <c r="I27" s="572"/>
      <c r="P27" s="150"/>
      <c r="Q27" s="150"/>
      <c r="R27" s="150"/>
      <c r="S27" s="150"/>
      <c r="T27" s="150"/>
      <c r="U27" s="150"/>
      <c r="V27" s="150"/>
      <c r="W27" s="150"/>
      <c r="X27" s="150"/>
      <c r="Y27" s="150"/>
      <c r="Z27" s="150"/>
      <c r="AA27" s="150"/>
      <c r="AB27" s="150"/>
      <c r="AC27" s="150"/>
      <c r="AD27" s="150"/>
      <c r="AE27" s="150"/>
      <c r="AF27" s="150"/>
      <c r="AG27" s="150"/>
      <c r="AH27" s="150"/>
      <c r="AI27" s="150"/>
    </row>
    <row r="28" spans="1:35" x14ac:dyDescent="0.35">
      <c r="P28" s="150"/>
      <c r="Q28" s="150"/>
      <c r="R28" s="150"/>
      <c r="S28" s="150"/>
      <c r="T28" s="150"/>
      <c r="U28" s="150"/>
      <c r="V28" s="150"/>
      <c r="W28" s="150"/>
      <c r="X28" s="150"/>
      <c r="Y28" s="150"/>
      <c r="Z28" s="150"/>
      <c r="AA28" s="150"/>
      <c r="AB28" s="150"/>
      <c r="AC28" s="150"/>
    </row>
    <row r="29" spans="1:35" x14ac:dyDescent="0.35">
      <c r="P29" s="150"/>
      <c r="Q29" s="150"/>
      <c r="R29" s="150"/>
      <c r="S29" s="150"/>
      <c r="T29" s="150"/>
      <c r="U29" s="150"/>
      <c r="V29" s="150"/>
      <c r="W29" s="150"/>
      <c r="X29" s="150"/>
      <c r="Y29" s="150"/>
      <c r="Z29" s="150"/>
      <c r="AA29" s="150"/>
      <c r="AB29" s="150"/>
      <c r="AC29" s="150"/>
    </row>
    <row r="30" spans="1:35" ht="16.149999999999999" customHeight="1" x14ac:dyDescent="0.35">
      <c r="E30" s="717" t="s">
        <v>479</v>
      </c>
      <c r="F30" s="718"/>
      <c r="G30" s="364"/>
      <c r="H30" s="258" t="s">
        <v>471</v>
      </c>
      <c r="I30" s="176">
        <f>SUM(H34:H47)</f>
        <v>0</v>
      </c>
      <c r="P30" s="150"/>
      <c r="Q30" s="150"/>
      <c r="R30" s="150"/>
      <c r="S30" s="150"/>
      <c r="T30" s="150"/>
      <c r="U30" s="150"/>
      <c r="V30" s="150"/>
      <c r="W30" s="150"/>
      <c r="X30" s="150"/>
      <c r="Y30" s="150"/>
      <c r="Z30" s="150"/>
      <c r="AA30" s="150"/>
    </row>
    <row r="31" spans="1:35" ht="16.149999999999999" customHeight="1" x14ac:dyDescent="0.35">
      <c r="P31" s="150"/>
      <c r="Q31" s="150"/>
      <c r="R31" s="150"/>
      <c r="S31" s="150"/>
      <c r="T31" s="150"/>
      <c r="U31" s="150"/>
      <c r="V31" s="150"/>
      <c r="W31" s="150"/>
      <c r="X31" s="150"/>
      <c r="Y31" s="150"/>
      <c r="Z31" s="150"/>
      <c r="AA31" s="150"/>
    </row>
    <row r="32" spans="1:35" ht="16.149999999999999" customHeight="1" x14ac:dyDescent="0.35">
      <c r="G32" s="169"/>
      <c r="P32" s="150"/>
      <c r="Q32" s="150"/>
      <c r="R32" s="150"/>
      <c r="S32" s="150"/>
      <c r="T32" s="150"/>
      <c r="U32" s="150"/>
      <c r="V32" s="150"/>
      <c r="W32" s="150"/>
      <c r="X32" s="150"/>
      <c r="Y32" s="150"/>
      <c r="Z32" s="150"/>
      <c r="AA32" s="150"/>
    </row>
    <row r="33" spans="1:29" ht="16.149999999999999" customHeight="1" x14ac:dyDescent="0.35">
      <c r="A33" s="20" t="s">
        <v>77</v>
      </c>
      <c r="B33" s="20" t="s">
        <v>91</v>
      </c>
      <c r="C33" s="20" t="s">
        <v>100</v>
      </c>
      <c r="E33" s="173" t="s">
        <v>472</v>
      </c>
      <c r="F33" s="173" t="s">
        <v>473</v>
      </c>
      <c r="G33" s="177" t="s">
        <v>477</v>
      </c>
      <c r="H33" s="174" t="s">
        <v>478</v>
      </c>
      <c r="I33" s="169"/>
      <c r="P33" s="150"/>
      <c r="Q33" s="150"/>
      <c r="R33" s="150"/>
      <c r="S33" s="150"/>
      <c r="T33" s="150"/>
      <c r="U33" s="150"/>
      <c r="V33" s="150"/>
      <c r="W33" s="150"/>
      <c r="X33" s="150"/>
      <c r="Y33" s="150"/>
      <c r="Z33" s="150"/>
    </row>
    <row r="34" spans="1:29" ht="35.15" customHeight="1" x14ac:dyDescent="0.35">
      <c r="A34" s="20" t="e">
        <f>IF(#REF!="Toiminto 1",H34,0)</f>
        <v>#REF!</v>
      </c>
      <c r="B34" s="20" t="e">
        <f>IF(#REF!="Toiminto 2",H34,0)</f>
        <v>#REF!</v>
      </c>
      <c r="C34" s="20" t="e">
        <f>IF(#REF!="Toiminto 3",H34,0)</f>
        <v>#REF!</v>
      </c>
      <c r="E34" s="175"/>
      <c r="F34" s="175"/>
      <c r="G34" s="235"/>
      <c r="H34" s="369"/>
      <c r="P34" s="150"/>
      <c r="Q34" s="150"/>
      <c r="R34" s="150"/>
      <c r="S34" s="150"/>
      <c r="T34" s="150"/>
      <c r="U34" s="150"/>
      <c r="V34" s="150"/>
      <c r="W34" s="150"/>
      <c r="X34" s="150"/>
      <c r="Y34" s="150"/>
      <c r="Z34" s="150"/>
    </row>
    <row r="35" spans="1:29" ht="35.15" customHeight="1" x14ac:dyDescent="0.35">
      <c r="A35" s="20" t="e">
        <f>IF(#REF!="Toiminto 1",H35,0)</f>
        <v>#REF!</v>
      </c>
      <c r="B35" s="20" t="e">
        <f>IF(#REF!="Toiminto 2",H35,0)</f>
        <v>#REF!</v>
      </c>
      <c r="C35" s="20" t="e">
        <f>IF(#REF!="Toiminto 3",H35,0)</f>
        <v>#REF!</v>
      </c>
      <c r="E35" s="175"/>
      <c r="F35" s="175"/>
      <c r="G35" s="235"/>
      <c r="H35" s="369"/>
      <c r="P35" s="150"/>
      <c r="Q35" s="150"/>
      <c r="R35" s="150"/>
      <c r="S35" s="150"/>
      <c r="T35" s="150"/>
      <c r="U35" s="150"/>
      <c r="V35" s="150"/>
      <c r="W35" s="150"/>
      <c r="X35" s="150"/>
      <c r="Y35" s="150"/>
      <c r="Z35" s="150"/>
      <c r="AA35" s="150"/>
      <c r="AB35" s="150"/>
    </row>
    <row r="36" spans="1:29" ht="35.15" customHeight="1" x14ac:dyDescent="0.35">
      <c r="A36" s="20" t="e">
        <f>IF(#REF!="Toiminto 1",H36,0)</f>
        <v>#REF!</v>
      </c>
      <c r="B36" s="20" t="e">
        <f>IF(#REF!="Toiminto 2",H36,0)</f>
        <v>#REF!</v>
      </c>
      <c r="C36" s="20" t="e">
        <f>IF(#REF!="Toiminto 3",H36,0)</f>
        <v>#REF!</v>
      </c>
      <c r="E36" s="175"/>
      <c r="F36" s="175"/>
      <c r="G36" s="235"/>
      <c r="H36" s="369"/>
      <c r="P36" s="150"/>
      <c r="Q36" s="150"/>
      <c r="R36" s="150"/>
      <c r="S36" s="150"/>
      <c r="T36" s="150"/>
      <c r="U36" s="150"/>
      <c r="V36" s="150"/>
      <c r="W36" s="150"/>
      <c r="X36" s="150"/>
      <c r="Y36" s="150"/>
      <c r="Z36" s="150"/>
      <c r="AA36" s="150"/>
      <c r="AB36" s="150"/>
    </row>
    <row r="37" spans="1:29" ht="35.15" customHeight="1" x14ac:dyDescent="0.35">
      <c r="A37" s="20" t="e">
        <f>IF(#REF!="Toiminto 1",H37,0)</f>
        <v>#REF!</v>
      </c>
      <c r="B37" s="20" t="e">
        <f>IF(#REF!="Toiminto 2",H37,0)</f>
        <v>#REF!</v>
      </c>
      <c r="C37" s="20" t="e">
        <f>IF(#REF!="Toiminto 3",H37,0)</f>
        <v>#REF!</v>
      </c>
      <c r="E37" s="175"/>
      <c r="F37" s="175"/>
      <c r="G37" s="235"/>
      <c r="H37" s="369"/>
      <c r="P37" s="150"/>
      <c r="Q37" s="150"/>
      <c r="R37" s="150"/>
      <c r="S37" s="150"/>
      <c r="T37" s="150"/>
      <c r="U37" s="150"/>
      <c r="V37" s="150"/>
      <c r="W37" s="150"/>
      <c r="X37" s="150"/>
      <c r="Y37" s="150"/>
      <c r="Z37" s="150"/>
      <c r="AA37" s="150"/>
      <c r="AB37" s="150"/>
    </row>
    <row r="38" spans="1:29" ht="35.15" customHeight="1" x14ac:dyDescent="0.35">
      <c r="A38" s="20" t="e">
        <f>IF(#REF!="Toiminto 1",H38,0)</f>
        <v>#REF!</v>
      </c>
      <c r="B38" s="20" t="e">
        <f>IF(#REF!="Toiminto 2",H38,0)</f>
        <v>#REF!</v>
      </c>
      <c r="C38" s="20" t="e">
        <f>IF(#REF!="Toiminto 3",H38,0)</f>
        <v>#REF!</v>
      </c>
      <c r="E38" s="175"/>
      <c r="F38" s="175"/>
      <c r="G38" s="235"/>
      <c r="H38" s="369"/>
      <c r="P38" s="150"/>
      <c r="Q38" s="150"/>
      <c r="R38" s="150"/>
      <c r="S38" s="150"/>
      <c r="T38" s="150"/>
      <c r="U38" s="150"/>
      <c r="V38" s="150"/>
      <c r="W38" s="150"/>
      <c r="X38" s="150"/>
      <c r="Y38" s="150"/>
      <c r="Z38" s="150"/>
      <c r="AA38" s="150"/>
      <c r="AB38" s="150"/>
    </row>
    <row r="39" spans="1:29" ht="35.15" customHeight="1" x14ac:dyDescent="0.35">
      <c r="A39" s="20" t="e">
        <f>IF(#REF!="Toiminto 1",H39,0)</f>
        <v>#REF!</v>
      </c>
      <c r="B39" s="20" t="e">
        <f>IF(#REF!="Toiminto 2",H39,0)</f>
        <v>#REF!</v>
      </c>
      <c r="C39" s="20" t="e">
        <f>IF(#REF!="Toiminto 3",H39,0)</f>
        <v>#REF!</v>
      </c>
      <c r="E39" s="175"/>
      <c r="F39" s="175"/>
      <c r="G39" s="235"/>
      <c r="H39" s="369"/>
      <c r="P39" s="150"/>
      <c r="Q39" s="150"/>
      <c r="R39" s="150"/>
      <c r="S39" s="150"/>
      <c r="T39" s="150"/>
      <c r="U39" s="150"/>
      <c r="V39" s="150"/>
      <c r="W39" s="150"/>
      <c r="X39" s="150"/>
      <c r="Y39" s="150"/>
      <c r="Z39" s="150"/>
      <c r="AA39" s="150"/>
      <c r="AB39" s="150"/>
    </row>
    <row r="40" spans="1:29" ht="35.15" customHeight="1" x14ac:dyDescent="0.35">
      <c r="A40" s="20" t="e">
        <f>IF(#REF!="Toiminto 1",H40,0)</f>
        <v>#REF!</v>
      </c>
      <c r="B40" s="20" t="e">
        <f>IF(#REF!="Toiminto 2",H40,0)</f>
        <v>#REF!</v>
      </c>
      <c r="C40" s="20" t="e">
        <f>IF(#REF!="Toiminto 3",H40,0)</f>
        <v>#REF!</v>
      </c>
      <c r="E40" s="175"/>
      <c r="F40" s="175"/>
      <c r="G40" s="235"/>
      <c r="H40" s="369"/>
      <c r="P40" s="150"/>
      <c r="Q40" s="150"/>
      <c r="R40" s="150"/>
      <c r="S40" s="150"/>
      <c r="T40" s="150"/>
      <c r="U40" s="150"/>
      <c r="V40" s="150"/>
      <c r="W40" s="150"/>
      <c r="X40" s="150"/>
      <c r="Y40" s="150"/>
      <c r="Z40" s="150"/>
      <c r="AA40" s="150"/>
      <c r="AB40" s="150"/>
    </row>
    <row r="41" spans="1:29" ht="35.15" customHeight="1" x14ac:dyDescent="0.35">
      <c r="A41" s="20" t="e">
        <f>IF(#REF!="Toiminto 1",H41,0)</f>
        <v>#REF!</v>
      </c>
      <c r="B41" s="20" t="e">
        <f>IF(#REF!="Toiminto 2",H41,0)</f>
        <v>#REF!</v>
      </c>
      <c r="C41" s="20" t="e">
        <f>IF(#REF!="Toiminto 3",H41,0)</f>
        <v>#REF!</v>
      </c>
      <c r="E41" s="175"/>
      <c r="F41" s="175"/>
      <c r="G41" s="235"/>
      <c r="H41" s="369"/>
      <c r="P41" s="150"/>
      <c r="Q41" s="150"/>
      <c r="R41" s="150"/>
      <c r="S41" s="150"/>
      <c r="T41" s="150"/>
      <c r="U41" s="150"/>
      <c r="V41" s="150"/>
      <c r="W41" s="150"/>
      <c r="X41" s="150"/>
      <c r="Y41" s="150"/>
      <c r="Z41" s="150"/>
      <c r="AA41" s="150"/>
      <c r="AB41" s="150"/>
    </row>
    <row r="42" spans="1:29" ht="35.15" customHeight="1" x14ac:dyDescent="0.35">
      <c r="A42" s="20" t="e">
        <f>IF(#REF!="Toiminto 1",H42,0)</f>
        <v>#REF!</v>
      </c>
      <c r="B42" s="20" t="e">
        <f>IF(#REF!="Toiminto 2",H42,0)</f>
        <v>#REF!</v>
      </c>
      <c r="C42" s="20" t="e">
        <f>IF(#REF!="Toiminto 3",H42,0)</f>
        <v>#REF!</v>
      </c>
      <c r="E42" s="175"/>
      <c r="F42" s="175"/>
      <c r="G42" s="235"/>
      <c r="H42" s="369"/>
      <c r="P42" s="150"/>
      <c r="Q42" s="150"/>
      <c r="R42" s="150"/>
      <c r="S42" s="150"/>
      <c r="T42" s="150"/>
      <c r="U42" s="150"/>
      <c r="V42" s="150"/>
      <c r="W42" s="150"/>
      <c r="X42" s="150"/>
      <c r="Y42" s="150"/>
      <c r="Z42" s="150"/>
      <c r="AA42" s="150"/>
      <c r="AB42" s="150"/>
    </row>
    <row r="43" spans="1:29" ht="35.15" customHeight="1" x14ac:dyDescent="0.35">
      <c r="A43" s="20" t="e">
        <f>IF(#REF!="Toiminto 1",H43,0)</f>
        <v>#REF!</v>
      </c>
      <c r="B43" s="20" t="e">
        <f>IF(#REF!="Toiminto 2",H43,0)</f>
        <v>#REF!</v>
      </c>
      <c r="C43" s="20" t="e">
        <f>IF(#REF!="Toiminto 3",H43,0)</f>
        <v>#REF!</v>
      </c>
      <c r="E43" s="175"/>
      <c r="F43" s="175"/>
      <c r="G43" s="235"/>
      <c r="H43" s="369"/>
      <c r="P43" s="150"/>
      <c r="Q43" s="150"/>
      <c r="R43" s="150"/>
      <c r="S43" s="150"/>
      <c r="T43" s="150"/>
      <c r="U43" s="150"/>
      <c r="V43" s="150"/>
      <c r="W43" s="150"/>
      <c r="X43" s="150"/>
      <c r="Y43" s="150"/>
      <c r="Z43" s="150"/>
      <c r="AA43" s="150"/>
      <c r="AB43" s="150"/>
    </row>
    <row r="44" spans="1:29" ht="35.15" customHeight="1" x14ac:dyDescent="0.35">
      <c r="A44" s="20" t="e">
        <f>IF(#REF!="Toiminto 1",H44,0)</f>
        <v>#REF!</v>
      </c>
      <c r="B44" s="20" t="e">
        <f>IF(#REF!="Toiminto 2",H44,0)</f>
        <v>#REF!</v>
      </c>
      <c r="C44" s="20" t="e">
        <f>IF(#REF!="Toiminto 3",H44,0)</f>
        <v>#REF!</v>
      </c>
      <c r="E44" s="175"/>
      <c r="F44" s="175"/>
      <c r="G44" s="235"/>
      <c r="H44" s="369"/>
      <c r="P44" s="150"/>
      <c r="Q44" s="150"/>
      <c r="R44" s="150"/>
      <c r="S44" s="150"/>
      <c r="T44" s="150"/>
      <c r="U44" s="150"/>
      <c r="V44" s="150"/>
      <c r="W44" s="150"/>
      <c r="X44" s="150"/>
      <c r="Y44" s="150"/>
      <c r="Z44" s="150"/>
      <c r="AA44" s="150"/>
      <c r="AB44" s="150"/>
    </row>
    <row r="45" spans="1:29" ht="35.15" customHeight="1" x14ac:dyDescent="0.35">
      <c r="A45" s="20" t="e">
        <f>IF(#REF!="Toiminto 1",H45,0)</f>
        <v>#REF!</v>
      </c>
      <c r="B45" s="20" t="e">
        <f>IF(#REF!="Toiminto 2",H45,0)</f>
        <v>#REF!</v>
      </c>
      <c r="C45" s="20" t="e">
        <f>IF(#REF!="Toiminto 3",H45,0)</f>
        <v>#REF!</v>
      </c>
      <c r="E45" s="175"/>
      <c r="F45" s="175"/>
      <c r="G45" s="235"/>
      <c r="H45" s="369"/>
      <c r="P45" s="150"/>
      <c r="Q45" s="150"/>
      <c r="R45" s="150"/>
      <c r="S45" s="150"/>
      <c r="T45" s="150"/>
      <c r="U45" s="150"/>
      <c r="V45" s="150"/>
      <c r="W45" s="150"/>
      <c r="X45" s="150"/>
      <c r="Y45" s="150"/>
      <c r="Z45" s="150"/>
      <c r="AA45" s="150"/>
      <c r="AB45" s="150"/>
    </row>
    <row r="46" spans="1:29" ht="35.15" customHeight="1" x14ac:dyDescent="0.35">
      <c r="A46" s="20" t="e">
        <f>IF(#REF!="Toiminto 1",H46,0)</f>
        <v>#REF!</v>
      </c>
      <c r="B46" s="20" t="e">
        <f>IF(#REF!="Toiminto 2",H46,0)</f>
        <v>#REF!</v>
      </c>
      <c r="C46" s="20" t="e">
        <f>IF(#REF!="Toiminto 3",H46,0)</f>
        <v>#REF!</v>
      </c>
      <c r="E46" s="175"/>
      <c r="F46" s="175"/>
      <c r="G46" s="235"/>
      <c r="H46" s="369"/>
      <c r="P46" s="150"/>
      <c r="Q46" s="150"/>
      <c r="R46" s="150"/>
      <c r="S46" s="150"/>
      <c r="T46" s="150"/>
      <c r="U46" s="150"/>
      <c r="V46" s="150"/>
      <c r="W46" s="150"/>
      <c r="X46" s="150"/>
      <c r="Y46" s="150"/>
      <c r="Z46" s="150"/>
      <c r="AA46" s="150"/>
      <c r="AB46" s="150"/>
    </row>
    <row r="47" spans="1:29" ht="35.15" customHeight="1" x14ac:dyDescent="0.35">
      <c r="A47" s="20" t="e">
        <f>IF(#REF!="Toiminto 1",H47,0)</f>
        <v>#REF!</v>
      </c>
      <c r="B47" s="20" t="e">
        <f>IF(#REF!="Toiminto 2",H47,0)</f>
        <v>#REF!</v>
      </c>
      <c r="C47" s="20" t="e">
        <f>IF(#REF!="Toiminto 3",H47,0)</f>
        <v>#REF!</v>
      </c>
      <c r="E47" s="175"/>
      <c r="F47" s="175"/>
      <c r="G47" s="235"/>
      <c r="H47" s="369"/>
      <c r="P47" s="150"/>
      <c r="Q47" s="150"/>
      <c r="R47" s="150"/>
      <c r="S47" s="150"/>
      <c r="T47" s="150"/>
      <c r="U47" s="150"/>
      <c r="V47" s="150"/>
      <c r="W47" s="150"/>
      <c r="X47" s="150"/>
      <c r="Y47" s="150"/>
      <c r="Z47" s="150"/>
      <c r="AA47" s="150"/>
      <c r="AB47" s="150"/>
    </row>
    <row r="48" spans="1:29" ht="16.149999999999999" customHeight="1" x14ac:dyDescent="0.35">
      <c r="A48" s="156" t="e">
        <f>SUM(A34:A47)</f>
        <v>#REF!</v>
      </c>
      <c r="B48" s="156" t="e">
        <f t="shared" ref="B48:C48" si="1">SUM(B34:B47)</f>
        <v>#REF!</v>
      </c>
      <c r="C48" s="156" t="e">
        <f t="shared" si="1"/>
        <v>#REF!</v>
      </c>
      <c r="P48" s="150"/>
      <c r="Q48" s="150"/>
      <c r="R48" s="150"/>
      <c r="S48" s="150"/>
      <c r="T48" s="150"/>
      <c r="U48" s="150"/>
      <c r="V48" s="150"/>
      <c r="W48" s="150"/>
      <c r="X48" s="150"/>
      <c r="Y48" s="150"/>
      <c r="Z48" s="150"/>
      <c r="AA48" s="150"/>
      <c r="AB48" s="150"/>
      <c r="AC48" s="150"/>
    </row>
    <row r="49" spans="1:35" ht="16.149999999999999" customHeight="1" x14ac:dyDescent="0.35">
      <c r="P49" s="150"/>
      <c r="Q49" s="150"/>
      <c r="R49" s="150"/>
      <c r="S49" s="150"/>
      <c r="T49" s="150"/>
      <c r="U49" s="150"/>
      <c r="V49" s="150"/>
      <c r="W49" s="150"/>
      <c r="X49" s="150"/>
      <c r="Y49" s="150"/>
      <c r="Z49" s="150"/>
      <c r="AA49" s="150"/>
      <c r="AB49" s="150"/>
      <c r="AC49" s="150"/>
    </row>
    <row r="50" spans="1:35" x14ac:dyDescent="0.35">
      <c r="D50" s="20"/>
      <c r="E50" s="220" t="s">
        <v>466</v>
      </c>
      <c r="F50" s="715" t="str">
        <f>"500 merkkiä ("&amp;TEXT(LEN(E51),"0")&amp;" käytetty)"</f>
        <v>500 merkkiä (0 käytetty)</v>
      </c>
      <c r="G50" s="715"/>
      <c r="H50" s="715"/>
      <c r="I50" s="716"/>
      <c r="P50" s="150"/>
      <c r="Q50" s="150"/>
      <c r="R50" s="150"/>
      <c r="S50" s="150"/>
      <c r="T50" s="150"/>
      <c r="U50" s="150"/>
      <c r="V50" s="150"/>
      <c r="W50" s="150"/>
      <c r="X50" s="150"/>
      <c r="Y50" s="150"/>
      <c r="Z50" s="150"/>
      <c r="AA50" s="150"/>
      <c r="AB50" s="150"/>
      <c r="AC50" s="150"/>
      <c r="AD50" s="150"/>
      <c r="AE50" s="150"/>
      <c r="AF50" s="150"/>
      <c r="AG50" s="150"/>
      <c r="AH50" s="150"/>
      <c r="AI50" s="150"/>
    </row>
    <row r="51" spans="1:35" ht="95.25" customHeight="1" x14ac:dyDescent="0.35">
      <c r="D51" s="20"/>
      <c r="E51" s="570"/>
      <c r="F51" s="571"/>
      <c r="G51" s="571"/>
      <c r="H51" s="571"/>
      <c r="I51" s="572"/>
      <c r="P51" s="150"/>
      <c r="Q51" s="150"/>
      <c r="R51" s="150"/>
      <c r="S51" s="150"/>
      <c r="T51" s="150"/>
      <c r="U51" s="150"/>
      <c r="V51" s="150"/>
      <c r="W51" s="150"/>
      <c r="X51" s="150"/>
      <c r="Y51" s="150"/>
      <c r="Z51" s="150"/>
      <c r="AA51" s="150"/>
      <c r="AB51" s="150"/>
      <c r="AC51" s="150"/>
      <c r="AD51" s="150"/>
      <c r="AE51" s="150"/>
      <c r="AF51" s="150"/>
      <c r="AG51" s="150"/>
      <c r="AH51" s="150"/>
      <c r="AI51" s="150"/>
    </row>
    <row r="52" spans="1:35" x14ac:dyDescent="0.35">
      <c r="P52" s="150"/>
      <c r="Q52" s="150"/>
      <c r="R52" s="150"/>
      <c r="S52" s="150"/>
      <c r="T52" s="150"/>
      <c r="U52" s="150"/>
      <c r="V52" s="150"/>
      <c r="W52" s="150"/>
      <c r="X52" s="150"/>
      <c r="Y52" s="150"/>
      <c r="Z52" s="150"/>
      <c r="AA52" s="150"/>
      <c r="AB52" s="150"/>
      <c r="AC52" s="150"/>
    </row>
    <row r="53" spans="1:35" x14ac:dyDescent="0.35">
      <c r="P53" s="150"/>
      <c r="Q53" s="150"/>
      <c r="R53" s="150"/>
      <c r="S53" s="150"/>
      <c r="T53" s="150"/>
      <c r="U53" s="150"/>
      <c r="V53" s="150"/>
      <c r="W53" s="150"/>
      <c r="X53" s="150"/>
      <c r="Y53" s="150"/>
      <c r="Z53" s="150"/>
      <c r="AA53" s="150"/>
      <c r="AB53" s="150"/>
      <c r="AC53" s="150"/>
    </row>
    <row r="54" spans="1:35" ht="16.149999999999999" customHeight="1" x14ac:dyDescent="0.35">
      <c r="E54" s="717" t="s">
        <v>480</v>
      </c>
      <c r="F54" s="718"/>
      <c r="G54" s="364"/>
      <c r="H54" s="258" t="s">
        <v>471</v>
      </c>
      <c r="I54" s="176">
        <f>SUM(H58:H71)</f>
        <v>0</v>
      </c>
      <c r="P54" s="150"/>
      <c r="Q54" s="150"/>
      <c r="R54" s="150"/>
      <c r="S54" s="150"/>
      <c r="T54" s="150"/>
      <c r="U54" s="150"/>
      <c r="V54" s="150"/>
      <c r="W54" s="150"/>
      <c r="X54" s="150"/>
      <c r="Y54" s="150"/>
      <c r="Z54" s="150"/>
      <c r="AA54" s="150"/>
    </row>
    <row r="55" spans="1:35" ht="16.149999999999999" customHeight="1" x14ac:dyDescent="0.35">
      <c r="P55" s="150"/>
      <c r="Q55" s="150"/>
      <c r="R55" s="150"/>
      <c r="S55" s="150"/>
      <c r="T55" s="150"/>
      <c r="U55" s="150"/>
      <c r="V55" s="150"/>
      <c r="W55" s="150"/>
      <c r="X55" s="150"/>
      <c r="Y55" s="150"/>
      <c r="Z55" s="150"/>
      <c r="AA55" s="150"/>
    </row>
    <row r="56" spans="1:35" ht="16.149999999999999" customHeight="1" x14ac:dyDescent="0.35">
      <c r="G56" s="169"/>
      <c r="P56" s="150"/>
      <c r="Q56" s="150"/>
      <c r="R56" s="150"/>
      <c r="S56" s="150"/>
      <c r="T56" s="150"/>
      <c r="U56" s="150"/>
      <c r="V56" s="150"/>
      <c r="W56" s="150"/>
      <c r="X56" s="150"/>
      <c r="Y56" s="150"/>
      <c r="Z56" s="150"/>
      <c r="AA56" s="150"/>
    </row>
    <row r="57" spans="1:35" ht="16.149999999999999" customHeight="1" x14ac:dyDescent="0.35">
      <c r="A57" s="20" t="s">
        <v>77</v>
      </c>
      <c r="B57" s="20" t="s">
        <v>91</v>
      </c>
      <c r="C57" s="20" t="s">
        <v>100</v>
      </c>
      <c r="E57" s="173" t="s">
        <v>472</v>
      </c>
      <c r="F57" s="173" t="s">
        <v>473</v>
      </c>
      <c r="G57" s="177" t="s">
        <v>477</v>
      </c>
      <c r="H57" s="174" t="s">
        <v>478</v>
      </c>
      <c r="I57" s="169"/>
      <c r="P57" s="150"/>
      <c r="Q57" s="150"/>
      <c r="R57" s="150"/>
      <c r="S57" s="150"/>
      <c r="T57" s="150"/>
      <c r="U57" s="150"/>
      <c r="V57" s="150"/>
      <c r="W57" s="150"/>
      <c r="X57" s="150"/>
      <c r="Y57" s="150"/>
      <c r="Z57" s="150"/>
    </row>
    <row r="58" spans="1:35" ht="35.15" customHeight="1" x14ac:dyDescent="0.35">
      <c r="A58" s="20" t="e">
        <f>IF(#REF!="Toiminto 1",H58,0)</f>
        <v>#REF!</v>
      </c>
      <c r="B58" s="20" t="e">
        <f>IF(#REF!="Toiminto 2",H58,0)</f>
        <v>#REF!</v>
      </c>
      <c r="C58" s="20" t="e">
        <f>IF(#REF!="Toiminto 3",H58,0)</f>
        <v>#REF!</v>
      </c>
      <c r="E58" s="175"/>
      <c r="F58" s="175"/>
      <c r="G58" s="235"/>
      <c r="H58" s="369"/>
      <c r="P58" s="150"/>
      <c r="Q58" s="150"/>
      <c r="R58" s="150"/>
      <c r="S58" s="150"/>
      <c r="T58" s="150"/>
      <c r="U58" s="150"/>
      <c r="V58" s="150"/>
      <c r="W58" s="150"/>
      <c r="X58" s="150"/>
      <c r="Y58" s="150"/>
      <c r="Z58" s="150"/>
    </row>
    <row r="59" spans="1:35" ht="35.15" customHeight="1" x14ac:dyDescent="0.35">
      <c r="A59" s="20" t="e">
        <f>IF(#REF!="Toiminto 1",H59,0)</f>
        <v>#REF!</v>
      </c>
      <c r="B59" s="20" t="e">
        <f>IF(#REF!="Toiminto 2",H59,0)</f>
        <v>#REF!</v>
      </c>
      <c r="C59" s="20" t="e">
        <f>IF(#REF!="Toiminto 3",H59,0)</f>
        <v>#REF!</v>
      </c>
      <c r="E59" s="175"/>
      <c r="F59" s="175"/>
      <c r="G59" s="235"/>
      <c r="H59" s="369"/>
      <c r="P59" s="150"/>
      <c r="Q59" s="150"/>
      <c r="R59" s="150"/>
      <c r="S59" s="150"/>
      <c r="T59" s="150"/>
      <c r="U59" s="150"/>
      <c r="V59" s="150"/>
      <c r="W59" s="150"/>
      <c r="X59" s="150"/>
      <c r="Y59" s="150"/>
      <c r="Z59" s="150"/>
      <c r="AA59" s="150"/>
      <c r="AB59" s="150"/>
    </row>
    <row r="60" spans="1:35" ht="35.15" customHeight="1" x14ac:dyDescent="0.35">
      <c r="A60" s="20" t="e">
        <f>IF(#REF!="Toiminto 1",H60,0)</f>
        <v>#REF!</v>
      </c>
      <c r="B60" s="20" t="e">
        <f>IF(#REF!="Toiminto 2",H60,0)</f>
        <v>#REF!</v>
      </c>
      <c r="C60" s="20" t="e">
        <f>IF(#REF!="Toiminto 3",H60,0)</f>
        <v>#REF!</v>
      </c>
      <c r="E60" s="175"/>
      <c r="F60" s="175"/>
      <c r="G60" s="235"/>
      <c r="H60" s="369"/>
      <c r="P60" s="150"/>
      <c r="Q60" s="150"/>
      <c r="R60" s="150"/>
      <c r="S60" s="150"/>
      <c r="T60" s="150"/>
      <c r="U60" s="150"/>
      <c r="V60" s="150"/>
      <c r="W60" s="150"/>
      <c r="X60" s="150"/>
      <c r="Y60" s="150"/>
      <c r="Z60" s="150"/>
      <c r="AA60" s="150"/>
      <c r="AB60" s="150"/>
    </row>
    <row r="61" spans="1:35" ht="35.15" customHeight="1" x14ac:dyDescent="0.35">
      <c r="A61" s="20" t="e">
        <f>IF(#REF!="Toiminto 1",H61,0)</f>
        <v>#REF!</v>
      </c>
      <c r="B61" s="20" t="e">
        <f>IF(#REF!="Toiminto 2",H61,0)</f>
        <v>#REF!</v>
      </c>
      <c r="C61" s="20" t="e">
        <f>IF(#REF!="Toiminto 3",H61,0)</f>
        <v>#REF!</v>
      </c>
      <c r="E61" s="175"/>
      <c r="F61" s="175"/>
      <c r="G61" s="235"/>
      <c r="H61" s="369"/>
      <c r="P61" s="150"/>
      <c r="Q61" s="150"/>
      <c r="R61" s="150"/>
      <c r="S61" s="150"/>
      <c r="T61" s="150"/>
      <c r="U61" s="150"/>
      <c r="V61" s="150"/>
      <c r="W61" s="150"/>
      <c r="X61" s="150"/>
      <c r="Y61" s="150"/>
      <c r="Z61" s="150"/>
      <c r="AA61" s="150"/>
      <c r="AB61" s="150"/>
    </row>
    <row r="62" spans="1:35" ht="35.15" customHeight="1" x14ac:dyDescent="0.35">
      <c r="A62" s="20" t="e">
        <f>IF(#REF!="Toiminto 1",H62,0)</f>
        <v>#REF!</v>
      </c>
      <c r="B62" s="20" t="e">
        <f>IF(#REF!="Toiminto 2",H62,0)</f>
        <v>#REF!</v>
      </c>
      <c r="C62" s="20" t="e">
        <f>IF(#REF!="Toiminto 3",H62,0)</f>
        <v>#REF!</v>
      </c>
      <c r="E62" s="175"/>
      <c r="F62" s="175"/>
      <c r="G62" s="235"/>
      <c r="H62" s="369"/>
      <c r="P62" s="150"/>
      <c r="Q62" s="150"/>
      <c r="R62" s="150"/>
      <c r="S62" s="150"/>
      <c r="T62" s="150"/>
      <c r="U62" s="150"/>
      <c r="V62" s="150"/>
      <c r="W62" s="150"/>
      <c r="X62" s="150"/>
      <c r="Y62" s="150"/>
      <c r="Z62" s="150"/>
      <c r="AA62" s="150"/>
      <c r="AB62" s="150"/>
    </row>
    <row r="63" spans="1:35" ht="35.15" customHeight="1" x14ac:dyDescent="0.35">
      <c r="A63" s="20" t="e">
        <f>IF(#REF!="Toiminto 1",H63,0)</f>
        <v>#REF!</v>
      </c>
      <c r="B63" s="20" t="e">
        <f>IF(#REF!="Toiminto 2",H63,0)</f>
        <v>#REF!</v>
      </c>
      <c r="C63" s="20" t="e">
        <f>IF(#REF!="Toiminto 3",H63,0)</f>
        <v>#REF!</v>
      </c>
      <c r="E63" s="175"/>
      <c r="F63" s="175"/>
      <c r="G63" s="235"/>
      <c r="H63" s="369"/>
      <c r="P63" s="150"/>
      <c r="Q63" s="150"/>
      <c r="R63" s="150"/>
      <c r="S63" s="150"/>
      <c r="T63" s="150"/>
      <c r="U63" s="150"/>
      <c r="V63" s="150"/>
      <c r="W63" s="150"/>
      <c r="X63" s="150"/>
      <c r="Y63" s="150"/>
      <c r="Z63" s="150"/>
      <c r="AA63" s="150"/>
      <c r="AB63" s="150"/>
    </row>
    <row r="64" spans="1:35" ht="35.15" customHeight="1" x14ac:dyDescent="0.35">
      <c r="A64" s="20" t="e">
        <f>IF(#REF!="Toiminto 1",H64,0)</f>
        <v>#REF!</v>
      </c>
      <c r="B64" s="20" t="e">
        <f>IF(#REF!="Toiminto 2",H64,0)</f>
        <v>#REF!</v>
      </c>
      <c r="C64" s="20" t="e">
        <f>IF(#REF!="Toiminto 3",H64,0)</f>
        <v>#REF!</v>
      </c>
      <c r="E64" s="175"/>
      <c r="F64" s="175"/>
      <c r="G64" s="235"/>
      <c r="H64" s="369"/>
      <c r="P64" s="150"/>
      <c r="Q64" s="150"/>
      <c r="R64" s="150"/>
      <c r="S64" s="150"/>
      <c r="T64" s="150"/>
      <c r="U64" s="150"/>
      <c r="V64" s="150"/>
      <c r="W64" s="150"/>
      <c r="X64" s="150"/>
      <c r="Y64" s="150"/>
      <c r="Z64" s="150"/>
      <c r="AA64" s="150"/>
      <c r="AB64" s="150"/>
    </row>
    <row r="65" spans="1:35" ht="35.15" customHeight="1" x14ac:dyDescent="0.35">
      <c r="A65" s="20" t="e">
        <f>IF(#REF!="Toiminto 1",H65,0)</f>
        <v>#REF!</v>
      </c>
      <c r="B65" s="20" t="e">
        <f>IF(#REF!="Toiminto 2",H65,0)</f>
        <v>#REF!</v>
      </c>
      <c r="C65" s="20" t="e">
        <f>IF(#REF!="Toiminto 3",H65,0)</f>
        <v>#REF!</v>
      </c>
      <c r="E65" s="175"/>
      <c r="F65" s="175"/>
      <c r="G65" s="235"/>
      <c r="H65" s="369"/>
      <c r="P65" s="150"/>
      <c r="Q65" s="150"/>
      <c r="R65" s="150"/>
      <c r="S65" s="150"/>
      <c r="T65" s="150"/>
      <c r="U65" s="150"/>
      <c r="V65" s="150"/>
      <c r="W65" s="150"/>
      <c r="X65" s="150"/>
      <c r="Y65" s="150"/>
      <c r="Z65" s="150"/>
      <c r="AA65" s="150"/>
      <c r="AB65" s="150"/>
    </row>
    <row r="66" spans="1:35" ht="35.15" customHeight="1" x14ac:dyDescent="0.35">
      <c r="A66" s="20" t="e">
        <f>IF(#REF!="Toiminto 1",H66,0)</f>
        <v>#REF!</v>
      </c>
      <c r="B66" s="20" t="e">
        <f>IF(#REF!="Toiminto 2",H66,0)</f>
        <v>#REF!</v>
      </c>
      <c r="C66" s="20" t="e">
        <f>IF(#REF!="Toiminto 3",H66,0)</f>
        <v>#REF!</v>
      </c>
      <c r="E66" s="175"/>
      <c r="F66" s="175"/>
      <c r="G66" s="235"/>
      <c r="H66" s="369"/>
      <c r="P66" s="150"/>
      <c r="Q66" s="150"/>
      <c r="R66" s="150"/>
      <c r="S66" s="150"/>
      <c r="T66" s="150"/>
      <c r="U66" s="150"/>
      <c r="V66" s="150"/>
      <c r="W66" s="150"/>
      <c r="X66" s="150"/>
      <c r="Y66" s="150"/>
      <c r="Z66" s="150"/>
      <c r="AA66" s="150"/>
      <c r="AB66" s="150"/>
    </row>
    <row r="67" spans="1:35" ht="35.15" customHeight="1" x14ac:dyDescent="0.35">
      <c r="A67" s="20" t="e">
        <f>IF(#REF!="Toiminto 1",H67,0)</f>
        <v>#REF!</v>
      </c>
      <c r="B67" s="20" t="e">
        <f>IF(#REF!="Toiminto 2",H67,0)</f>
        <v>#REF!</v>
      </c>
      <c r="C67" s="20" t="e">
        <f>IF(#REF!="Toiminto 3",H67,0)</f>
        <v>#REF!</v>
      </c>
      <c r="E67" s="175"/>
      <c r="F67" s="175"/>
      <c r="G67" s="235"/>
      <c r="H67" s="369"/>
      <c r="P67" s="150"/>
      <c r="Q67" s="150"/>
      <c r="R67" s="150"/>
      <c r="S67" s="150"/>
      <c r="T67" s="150"/>
      <c r="U67" s="150"/>
      <c r="V67" s="150"/>
      <c r="W67" s="150"/>
      <c r="X67" s="150"/>
      <c r="Y67" s="150"/>
      <c r="Z67" s="150"/>
      <c r="AA67" s="150"/>
      <c r="AB67" s="150"/>
    </row>
    <row r="68" spans="1:35" ht="35.15" customHeight="1" x14ac:dyDescent="0.35">
      <c r="A68" s="20" t="e">
        <f>IF(#REF!="Toiminto 1",H68,0)</f>
        <v>#REF!</v>
      </c>
      <c r="B68" s="20" t="e">
        <f>IF(#REF!="Toiminto 2",H68,0)</f>
        <v>#REF!</v>
      </c>
      <c r="C68" s="20" t="e">
        <f>IF(#REF!="Toiminto 3",H68,0)</f>
        <v>#REF!</v>
      </c>
      <c r="E68" s="175"/>
      <c r="F68" s="175"/>
      <c r="G68" s="235"/>
      <c r="H68" s="369"/>
      <c r="P68" s="150"/>
      <c r="Q68" s="150"/>
      <c r="R68" s="150"/>
      <c r="S68" s="150"/>
      <c r="T68" s="150"/>
      <c r="U68" s="150"/>
      <c r="V68" s="150"/>
      <c r="W68" s="150"/>
      <c r="X68" s="150"/>
      <c r="Y68" s="150"/>
      <c r="Z68" s="150"/>
      <c r="AA68" s="150"/>
      <c r="AB68" s="150"/>
    </row>
    <row r="69" spans="1:35" ht="35.15" customHeight="1" x14ac:dyDescent="0.35">
      <c r="A69" s="20" t="e">
        <f>IF(#REF!="Toiminto 1",H69,0)</f>
        <v>#REF!</v>
      </c>
      <c r="B69" s="20" t="e">
        <f>IF(#REF!="Toiminto 2",H69,0)</f>
        <v>#REF!</v>
      </c>
      <c r="C69" s="20" t="e">
        <f>IF(#REF!="Toiminto 3",H69,0)</f>
        <v>#REF!</v>
      </c>
      <c r="E69" s="175"/>
      <c r="F69" s="175"/>
      <c r="G69" s="235"/>
      <c r="H69" s="369"/>
      <c r="P69" s="150"/>
      <c r="Q69" s="150"/>
      <c r="R69" s="150"/>
      <c r="S69" s="150"/>
      <c r="T69" s="150"/>
      <c r="U69" s="150"/>
      <c r="V69" s="150"/>
      <c r="W69" s="150"/>
      <c r="X69" s="150"/>
      <c r="Y69" s="150"/>
      <c r="Z69" s="150"/>
      <c r="AA69" s="150"/>
      <c r="AB69" s="150"/>
    </row>
    <row r="70" spans="1:35" ht="35.15" customHeight="1" x14ac:dyDescent="0.35">
      <c r="A70" s="20" t="e">
        <f>IF(#REF!="Toiminto 1",H70,0)</f>
        <v>#REF!</v>
      </c>
      <c r="B70" s="20" t="e">
        <f>IF(#REF!="Toiminto 2",H70,0)</f>
        <v>#REF!</v>
      </c>
      <c r="C70" s="20" t="e">
        <f>IF(#REF!="Toiminto 3",H70,0)</f>
        <v>#REF!</v>
      </c>
      <c r="E70" s="175"/>
      <c r="F70" s="175"/>
      <c r="G70" s="235"/>
      <c r="H70" s="369"/>
      <c r="P70" s="150"/>
      <c r="Q70" s="150"/>
      <c r="R70" s="150"/>
      <c r="S70" s="150"/>
      <c r="T70" s="150"/>
      <c r="U70" s="150"/>
      <c r="V70" s="150"/>
      <c r="W70" s="150"/>
      <c r="X70" s="150"/>
      <c r="Y70" s="150"/>
      <c r="Z70" s="150"/>
      <c r="AA70" s="150"/>
      <c r="AB70" s="150"/>
    </row>
    <row r="71" spans="1:35" ht="35.15" customHeight="1" x14ac:dyDescent="0.35">
      <c r="A71" s="20" t="e">
        <f>IF(#REF!="Toiminto 1",H71,0)</f>
        <v>#REF!</v>
      </c>
      <c r="B71" s="20" t="e">
        <f>IF(#REF!="Toiminto 2",H71,0)</f>
        <v>#REF!</v>
      </c>
      <c r="C71" s="20" t="e">
        <f>IF(#REF!="Toiminto 3",H71,0)</f>
        <v>#REF!</v>
      </c>
      <c r="E71" s="175"/>
      <c r="F71" s="175"/>
      <c r="G71" s="235"/>
      <c r="H71" s="369"/>
      <c r="P71" s="150"/>
      <c r="Q71" s="150"/>
      <c r="R71" s="150"/>
      <c r="S71" s="150"/>
      <c r="T71" s="150"/>
      <c r="U71" s="150"/>
      <c r="V71" s="150"/>
      <c r="W71" s="150"/>
      <c r="X71" s="150"/>
      <c r="Y71" s="150"/>
      <c r="Z71" s="150"/>
      <c r="AA71" s="150"/>
      <c r="AB71" s="150"/>
    </row>
    <row r="72" spans="1:35" ht="16.149999999999999" customHeight="1" x14ac:dyDescent="0.35">
      <c r="A72" s="156" t="e">
        <f>SUM(A58:A71)</f>
        <v>#REF!</v>
      </c>
      <c r="B72" s="156" t="e">
        <f t="shared" ref="B72:C72" si="2">SUM(B58:B71)</f>
        <v>#REF!</v>
      </c>
      <c r="C72" s="156" t="e">
        <f t="shared" si="2"/>
        <v>#REF!</v>
      </c>
      <c r="P72" s="150"/>
      <c r="Q72" s="150"/>
      <c r="R72" s="150"/>
      <c r="S72" s="150"/>
      <c r="T72" s="150"/>
      <c r="U72" s="150"/>
      <c r="V72" s="150"/>
      <c r="W72" s="150"/>
      <c r="X72" s="150"/>
      <c r="Y72" s="150"/>
      <c r="Z72" s="150"/>
      <c r="AA72" s="150"/>
      <c r="AB72" s="150"/>
      <c r="AC72" s="150"/>
    </row>
    <row r="73" spans="1:35" ht="16.149999999999999" customHeight="1" x14ac:dyDescent="0.35">
      <c r="P73" s="150"/>
      <c r="Q73" s="150"/>
      <c r="R73" s="150"/>
      <c r="S73" s="150"/>
      <c r="T73" s="150"/>
      <c r="U73" s="150"/>
      <c r="V73" s="150"/>
      <c r="W73" s="150"/>
      <c r="X73" s="150"/>
      <c r="Y73" s="150"/>
      <c r="Z73" s="150"/>
      <c r="AA73" s="150"/>
      <c r="AB73" s="150"/>
      <c r="AC73" s="150"/>
    </row>
    <row r="74" spans="1:35" x14ac:dyDescent="0.35">
      <c r="D74" s="20"/>
      <c r="E74" s="220" t="s">
        <v>466</v>
      </c>
      <c r="F74" s="715" t="str">
        <f>"500 merkkiä ("&amp;TEXT(LEN(E75),"0")&amp;" käytetty)"</f>
        <v>500 merkkiä (0 käytetty)</v>
      </c>
      <c r="G74" s="715"/>
      <c r="H74" s="715"/>
      <c r="I74" s="716"/>
      <c r="P74" s="150"/>
      <c r="Q74" s="150"/>
      <c r="R74" s="150"/>
      <c r="S74" s="150"/>
      <c r="T74" s="150"/>
      <c r="U74" s="150"/>
      <c r="V74" s="150"/>
      <c r="W74" s="150"/>
      <c r="X74" s="150"/>
      <c r="Y74" s="150"/>
      <c r="Z74" s="150"/>
      <c r="AA74" s="150"/>
      <c r="AB74" s="150"/>
      <c r="AC74" s="150"/>
      <c r="AD74" s="150"/>
      <c r="AE74" s="150"/>
      <c r="AF74" s="150"/>
      <c r="AG74" s="150"/>
      <c r="AH74" s="150"/>
      <c r="AI74" s="150"/>
    </row>
    <row r="75" spans="1:35" ht="95.25" customHeight="1" x14ac:dyDescent="0.35">
      <c r="D75" s="20"/>
      <c r="E75" s="570"/>
      <c r="F75" s="571"/>
      <c r="G75" s="571"/>
      <c r="H75" s="571"/>
      <c r="I75" s="572"/>
      <c r="P75" s="150"/>
      <c r="Q75" s="150"/>
      <c r="R75" s="150"/>
      <c r="S75" s="150"/>
      <c r="T75" s="150"/>
      <c r="U75" s="150"/>
      <c r="V75" s="150"/>
      <c r="W75" s="150"/>
      <c r="X75" s="150"/>
      <c r="Y75" s="150"/>
      <c r="Z75" s="150"/>
      <c r="AA75" s="150"/>
      <c r="AB75" s="150"/>
      <c r="AC75" s="150"/>
      <c r="AD75" s="150"/>
      <c r="AE75" s="150"/>
      <c r="AF75" s="150"/>
      <c r="AG75" s="150"/>
      <c r="AH75" s="150"/>
      <c r="AI75" s="150"/>
    </row>
    <row r="76" spans="1:35" x14ac:dyDescent="0.35">
      <c r="P76" s="150"/>
      <c r="Q76" s="150"/>
      <c r="R76" s="150"/>
      <c r="S76" s="150"/>
      <c r="T76" s="150"/>
      <c r="U76" s="150"/>
      <c r="V76" s="150"/>
      <c r="W76" s="150"/>
      <c r="X76" s="150"/>
      <c r="Y76" s="150"/>
      <c r="Z76" s="150"/>
      <c r="AA76" s="150"/>
      <c r="AB76" s="150"/>
      <c r="AC76" s="150"/>
    </row>
    <row r="77" spans="1:35" x14ac:dyDescent="0.35">
      <c r="P77" s="150"/>
      <c r="Q77" s="150"/>
      <c r="R77" s="150"/>
      <c r="S77" s="150"/>
      <c r="T77" s="150"/>
      <c r="U77" s="150"/>
      <c r="V77" s="150"/>
      <c r="W77" s="150"/>
      <c r="X77" s="150"/>
      <c r="Y77" s="150"/>
      <c r="Z77" s="150"/>
      <c r="AA77" s="150"/>
      <c r="AB77" s="150"/>
      <c r="AC77" s="150"/>
    </row>
    <row r="78" spans="1:35" x14ac:dyDescent="0.35">
      <c r="P78" s="150"/>
      <c r="Q78" s="150"/>
      <c r="R78" s="150"/>
      <c r="S78" s="150"/>
      <c r="T78" s="150"/>
      <c r="U78" s="150"/>
      <c r="V78" s="150"/>
      <c r="W78" s="150"/>
      <c r="X78" s="150"/>
      <c r="Y78" s="150"/>
      <c r="Z78" s="150"/>
      <c r="AA78" s="150"/>
      <c r="AB78" s="150"/>
      <c r="AC78" s="150"/>
    </row>
    <row r="79" spans="1:35" x14ac:dyDescent="0.35">
      <c r="P79" s="150"/>
      <c r="Q79" s="150"/>
      <c r="R79" s="150"/>
      <c r="S79" s="150"/>
      <c r="T79" s="150"/>
      <c r="U79" s="150"/>
      <c r="V79" s="150"/>
      <c r="W79" s="150"/>
      <c r="X79" s="150"/>
      <c r="Y79" s="150"/>
      <c r="Z79" s="150"/>
      <c r="AA79" s="150"/>
      <c r="AB79" s="150"/>
      <c r="AC79" s="150"/>
    </row>
    <row r="80" spans="1:35" x14ac:dyDescent="0.35">
      <c r="P80" s="150"/>
      <c r="Q80" s="150"/>
      <c r="R80" s="150"/>
      <c r="S80" s="150"/>
      <c r="T80" s="150"/>
      <c r="U80" s="150"/>
      <c r="V80" s="150"/>
      <c r="W80" s="150"/>
      <c r="X80" s="150"/>
      <c r="Y80" s="150"/>
      <c r="Z80" s="150"/>
      <c r="AA80" s="150"/>
      <c r="AB80" s="150"/>
      <c r="AC80" s="150"/>
    </row>
    <row r="81" spans="16:29" x14ac:dyDescent="0.35">
      <c r="P81" s="150"/>
      <c r="Q81" s="150"/>
      <c r="R81" s="150"/>
      <c r="S81" s="150"/>
      <c r="T81" s="150"/>
      <c r="U81" s="150"/>
      <c r="V81" s="150"/>
      <c r="W81" s="150"/>
      <c r="X81" s="150"/>
      <c r="Y81" s="150"/>
      <c r="Z81" s="150"/>
      <c r="AA81" s="150"/>
      <c r="AB81" s="150"/>
      <c r="AC81" s="150"/>
    </row>
    <row r="82" spans="16:29" x14ac:dyDescent="0.35">
      <c r="P82" s="150"/>
      <c r="Q82" s="150"/>
      <c r="R82" s="150"/>
      <c r="S82" s="150"/>
      <c r="T82" s="150"/>
      <c r="U82" s="150"/>
      <c r="V82" s="150"/>
      <c r="W82" s="150"/>
      <c r="X82" s="150"/>
      <c r="Y82" s="150"/>
      <c r="Z82" s="150"/>
      <c r="AA82" s="150"/>
      <c r="AB82" s="150"/>
      <c r="AC82" s="150"/>
    </row>
    <row r="83" spans="16:29" x14ac:dyDescent="0.35">
      <c r="P83" s="150"/>
      <c r="Q83" s="150"/>
      <c r="R83" s="150"/>
      <c r="S83" s="150"/>
      <c r="T83" s="150"/>
      <c r="U83" s="150"/>
      <c r="V83" s="150"/>
      <c r="W83" s="150"/>
      <c r="X83" s="150"/>
      <c r="Y83" s="150"/>
      <c r="Z83" s="150"/>
      <c r="AA83" s="150"/>
      <c r="AB83" s="150"/>
      <c r="AC83" s="150"/>
    </row>
    <row r="84" spans="16:29" x14ac:dyDescent="0.35">
      <c r="P84" s="150"/>
      <c r="Q84" s="150"/>
      <c r="R84" s="150"/>
      <c r="S84" s="150"/>
      <c r="T84" s="150"/>
      <c r="U84" s="150"/>
      <c r="V84" s="150"/>
      <c r="W84" s="150"/>
      <c r="X84" s="150"/>
      <c r="Y84" s="150"/>
      <c r="Z84" s="150"/>
      <c r="AA84" s="150"/>
      <c r="AB84" s="150"/>
      <c r="AC84" s="150"/>
    </row>
    <row r="85" spans="16:29" x14ac:dyDescent="0.35">
      <c r="P85" s="150"/>
      <c r="Q85" s="150"/>
      <c r="R85" s="150"/>
      <c r="S85" s="150"/>
      <c r="T85" s="150"/>
      <c r="U85" s="150"/>
      <c r="V85" s="150"/>
      <c r="W85" s="150"/>
      <c r="X85" s="150"/>
      <c r="Y85" s="150"/>
      <c r="Z85" s="150"/>
      <c r="AA85" s="150"/>
      <c r="AB85" s="150"/>
      <c r="AC85" s="150"/>
    </row>
    <row r="86" spans="16:29" x14ac:dyDescent="0.35">
      <c r="P86" s="150"/>
      <c r="Q86" s="150"/>
      <c r="R86" s="150"/>
      <c r="S86" s="150"/>
      <c r="T86" s="150"/>
      <c r="U86" s="150"/>
      <c r="V86" s="150"/>
      <c r="W86" s="150"/>
      <c r="X86" s="150"/>
      <c r="Y86" s="150"/>
      <c r="Z86" s="150"/>
      <c r="AA86" s="150"/>
      <c r="AB86" s="150"/>
      <c r="AC86" s="150"/>
    </row>
    <row r="87" spans="16:29" x14ac:dyDescent="0.35">
      <c r="P87" s="150"/>
      <c r="Q87" s="150"/>
      <c r="R87" s="150"/>
      <c r="S87" s="150"/>
      <c r="T87" s="150"/>
      <c r="U87" s="150"/>
      <c r="V87" s="150"/>
      <c r="W87" s="150"/>
      <c r="X87" s="150"/>
      <c r="Y87" s="150"/>
      <c r="Z87" s="150"/>
      <c r="AA87" s="150"/>
      <c r="AB87" s="150"/>
      <c r="AC87" s="150"/>
    </row>
    <row r="88" spans="16:29" x14ac:dyDescent="0.35">
      <c r="P88" s="150"/>
      <c r="Q88" s="150"/>
      <c r="R88" s="150"/>
      <c r="S88" s="150"/>
      <c r="T88" s="150"/>
      <c r="U88" s="150"/>
      <c r="V88" s="150"/>
      <c r="W88" s="150"/>
      <c r="X88" s="150"/>
      <c r="Y88" s="150"/>
      <c r="Z88" s="150"/>
      <c r="AA88" s="150"/>
      <c r="AB88" s="150"/>
      <c r="AC88" s="150"/>
    </row>
    <row r="89" spans="16:29" x14ac:dyDescent="0.35">
      <c r="P89" s="150"/>
      <c r="Q89" s="150"/>
      <c r="R89" s="150"/>
      <c r="S89" s="150"/>
      <c r="T89" s="150"/>
      <c r="U89" s="150"/>
      <c r="V89" s="150"/>
      <c r="W89" s="150"/>
      <c r="X89" s="150"/>
      <c r="Y89" s="150"/>
      <c r="Z89" s="150"/>
      <c r="AA89" s="150"/>
      <c r="AB89" s="150"/>
      <c r="AC89" s="150"/>
    </row>
    <row r="90" spans="16:29" x14ac:dyDescent="0.35">
      <c r="P90" s="150"/>
      <c r="Q90" s="150"/>
      <c r="R90" s="150"/>
      <c r="S90" s="150"/>
      <c r="T90" s="150"/>
      <c r="U90" s="150"/>
      <c r="V90" s="150"/>
      <c r="W90" s="150"/>
      <c r="X90" s="150"/>
      <c r="Y90" s="150"/>
      <c r="Z90" s="150"/>
      <c r="AA90" s="150"/>
      <c r="AB90" s="150"/>
      <c r="AC90" s="150"/>
    </row>
    <row r="91" spans="16:29" x14ac:dyDescent="0.35">
      <c r="P91" s="150"/>
      <c r="Q91" s="150"/>
      <c r="R91" s="150"/>
      <c r="S91" s="150"/>
      <c r="T91" s="150"/>
      <c r="U91" s="150"/>
      <c r="V91" s="150"/>
      <c r="W91" s="150"/>
      <c r="X91" s="150"/>
      <c r="Y91" s="150"/>
      <c r="Z91" s="150"/>
      <c r="AA91" s="150"/>
      <c r="AB91" s="150"/>
      <c r="AC91" s="150"/>
    </row>
    <row r="92" spans="16:29" x14ac:dyDescent="0.35">
      <c r="P92" s="150"/>
      <c r="Q92" s="150"/>
      <c r="R92" s="150"/>
      <c r="S92" s="150"/>
      <c r="T92" s="150"/>
      <c r="U92" s="150"/>
      <c r="V92" s="150"/>
      <c r="W92" s="150"/>
      <c r="X92" s="150"/>
      <c r="Y92" s="150"/>
      <c r="Z92" s="150"/>
      <c r="AA92" s="150"/>
      <c r="AB92" s="150"/>
      <c r="AC92" s="150"/>
    </row>
    <row r="93" spans="16:29" x14ac:dyDescent="0.35">
      <c r="P93" s="150"/>
      <c r="Q93" s="150"/>
      <c r="R93" s="150"/>
      <c r="S93" s="150"/>
      <c r="T93" s="150"/>
      <c r="U93" s="150"/>
      <c r="V93" s="150"/>
      <c r="W93" s="150"/>
      <c r="X93" s="150"/>
      <c r="Y93" s="150"/>
      <c r="Z93" s="150"/>
      <c r="AA93" s="150"/>
      <c r="AB93" s="150"/>
      <c r="AC93" s="150"/>
    </row>
    <row r="94" spans="16:29" x14ac:dyDescent="0.35">
      <c r="P94" s="150"/>
      <c r="Q94" s="150"/>
      <c r="R94" s="150"/>
      <c r="S94" s="150"/>
      <c r="T94" s="150"/>
      <c r="U94" s="150"/>
      <c r="V94" s="150"/>
      <c r="W94" s="150"/>
      <c r="X94" s="150"/>
      <c r="Y94" s="150"/>
      <c r="Z94" s="150"/>
      <c r="AA94" s="150"/>
      <c r="AB94" s="150"/>
      <c r="AC94" s="150"/>
    </row>
    <row r="95" spans="16:29" x14ac:dyDescent="0.35">
      <c r="P95" s="150"/>
      <c r="Q95" s="150"/>
      <c r="R95" s="150"/>
      <c r="S95" s="150"/>
      <c r="T95" s="150"/>
      <c r="U95" s="150"/>
      <c r="V95" s="150"/>
      <c r="W95" s="150"/>
      <c r="X95" s="150"/>
      <c r="Y95" s="150"/>
      <c r="Z95" s="150"/>
      <c r="AA95" s="150"/>
      <c r="AB95" s="150"/>
      <c r="AC95" s="150"/>
    </row>
    <row r="96" spans="16:29" x14ac:dyDescent="0.35">
      <c r="P96" s="150"/>
      <c r="Q96" s="150"/>
      <c r="R96" s="150"/>
      <c r="S96" s="150"/>
      <c r="T96" s="150"/>
      <c r="U96" s="150"/>
      <c r="V96" s="150"/>
      <c r="W96" s="150"/>
      <c r="X96" s="150"/>
      <c r="Y96" s="150"/>
      <c r="Z96" s="150"/>
      <c r="AA96" s="150"/>
      <c r="AB96" s="150"/>
      <c r="AC96" s="150"/>
    </row>
    <row r="97" spans="16:29" x14ac:dyDescent="0.35">
      <c r="P97" s="150"/>
      <c r="Q97" s="150"/>
      <c r="R97" s="150"/>
      <c r="S97" s="150"/>
      <c r="T97" s="150"/>
      <c r="U97" s="150"/>
      <c r="V97" s="150"/>
      <c r="W97" s="150"/>
      <c r="X97" s="150"/>
      <c r="Y97" s="150"/>
      <c r="Z97" s="150"/>
      <c r="AA97" s="150"/>
      <c r="AB97" s="150"/>
      <c r="AC97" s="150"/>
    </row>
    <row r="98" spans="16:29" x14ac:dyDescent="0.35">
      <c r="P98" s="150"/>
      <c r="Q98" s="150"/>
      <c r="R98" s="150"/>
      <c r="S98" s="150"/>
      <c r="T98" s="150"/>
      <c r="U98" s="150"/>
      <c r="V98" s="150"/>
      <c r="W98" s="150"/>
      <c r="X98" s="150"/>
      <c r="Y98" s="150"/>
      <c r="Z98" s="150"/>
      <c r="AA98" s="150"/>
      <c r="AB98" s="150"/>
      <c r="AC98" s="150"/>
    </row>
    <row r="99" spans="16:29" x14ac:dyDescent="0.35">
      <c r="P99" s="150"/>
      <c r="Q99" s="150"/>
      <c r="R99" s="150"/>
      <c r="S99" s="150"/>
      <c r="T99" s="150"/>
      <c r="U99" s="150"/>
      <c r="V99" s="150"/>
      <c r="W99" s="150"/>
      <c r="X99" s="150"/>
      <c r="Y99" s="150"/>
      <c r="Z99" s="150"/>
      <c r="AA99" s="150"/>
      <c r="AB99" s="150"/>
      <c r="AC99" s="150"/>
    </row>
    <row r="100" spans="16:29" x14ac:dyDescent="0.35">
      <c r="P100" s="150"/>
      <c r="Q100" s="150"/>
      <c r="R100" s="150"/>
      <c r="S100" s="150"/>
      <c r="T100" s="150"/>
      <c r="U100" s="150"/>
      <c r="V100" s="150"/>
      <c r="W100" s="150"/>
      <c r="X100" s="150"/>
      <c r="Y100" s="150"/>
      <c r="Z100" s="150"/>
      <c r="AA100" s="150"/>
      <c r="AB100" s="150"/>
      <c r="AC100" s="150"/>
    </row>
    <row r="101" spans="16:29" x14ac:dyDescent="0.35">
      <c r="P101" s="150"/>
      <c r="Q101" s="150"/>
      <c r="R101" s="150"/>
      <c r="S101" s="150"/>
      <c r="T101" s="150"/>
      <c r="U101" s="150"/>
      <c r="V101" s="150"/>
      <c r="W101" s="150"/>
      <c r="X101" s="150"/>
      <c r="Y101" s="150"/>
      <c r="Z101" s="150"/>
      <c r="AA101" s="150"/>
      <c r="AB101" s="150"/>
      <c r="AC101" s="150"/>
    </row>
    <row r="102" spans="16:29" x14ac:dyDescent="0.35">
      <c r="P102" s="150"/>
      <c r="Q102" s="150"/>
      <c r="R102" s="150"/>
      <c r="S102" s="150"/>
      <c r="T102" s="150"/>
      <c r="U102" s="150"/>
      <c r="V102" s="150"/>
      <c r="W102" s="150"/>
      <c r="X102" s="150"/>
      <c r="Y102" s="150"/>
      <c r="Z102" s="150"/>
      <c r="AA102" s="150"/>
      <c r="AB102" s="150"/>
      <c r="AC102" s="150"/>
    </row>
    <row r="103" spans="16:29" x14ac:dyDescent="0.35">
      <c r="P103" s="150"/>
      <c r="Q103" s="150"/>
      <c r="R103" s="150"/>
      <c r="S103" s="150"/>
      <c r="T103" s="150"/>
      <c r="U103" s="150"/>
      <c r="V103" s="150"/>
      <c r="W103" s="150"/>
      <c r="X103" s="150"/>
      <c r="Y103" s="150"/>
      <c r="Z103" s="150"/>
      <c r="AA103" s="150"/>
      <c r="AB103" s="150"/>
      <c r="AC103" s="150"/>
    </row>
    <row r="104" spans="16:29" x14ac:dyDescent="0.35">
      <c r="P104" s="150"/>
      <c r="Q104" s="150"/>
      <c r="R104" s="150"/>
      <c r="S104" s="150"/>
      <c r="T104" s="150"/>
      <c r="U104" s="150"/>
      <c r="V104" s="150"/>
      <c r="W104" s="150"/>
      <c r="X104" s="150"/>
      <c r="Y104" s="150"/>
      <c r="Z104" s="150"/>
      <c r="AA104" s="150"/>
      <c r="AB104" s="150"/>
      <c r="AC104" s="150"/>
    </row>
    <row r="105" spans="16:29" x14ac:dyDescent="0.35">
      <c r="P105" s="150"/>
      <c r="Q105" s="150"/>
      <c r="R105" s="150"/>
      <c r="S105" s="150"/>
      <c r="T105" s="150"/>
      <c r="U105" s="150"/>
      <c r="V105" s="150"/>
      <c r="W105" s="150"/>
      <c r="X105" s="150"/>
      <c r="Y105" s="150"/>
      <c r="Z105" s="150"/>
      <c r="AA105" s="150"/>
      <c r="AB105" s="150"/>
      <c r="AC105" s="150"/>
    </row>
    <row r="106" spans="16:29" x14ac:dyDescent="0.35">
      <c r="P106" s="150"/>
      <c r="Q106" s="150"/>
      <c r="R106" s="150"/>
      <c r="S106" s="150"/>
      <c r="T106" s="150"/>
      <c r="U106" s="150"/>
      <c r="V106" s="150"/>
      <c r="W106" s="150"/>
      <c r="X106" s="150"/>
      <c r="Y106" s="150"/>
      <c r="Z106" s="150"/>
      <c r="AA106" s="150"/>
      <c r="AB106" s="150"/>
      <c r="AC106" s="150"/>
    </row>
    <row r="107" spans="16:29" x14ac:dyDescent="0.35">
      <c r="P107" s="150"/>
      <c r="Q107" s="150"/>
      <c r="R107" s="150"/>
      <c r="S107" s="150"/>
      <c r="T107" s="150"/>
      <c r="U107" s="150"/>
      <c r="V107" s="150"/>
      <c r="W107" s="150"/>
      <c r="X107" s="150"/>
      <c r="Y107" s="150"/>
      <c r="Z107" s="150"/>
      <c r="AA107" s="150"/>
      <c r="AB107" s="150"/>
      <c r="AC107" s="150"/>
    </row>
    <row r="108" spans="16:29" x14ac:dyDescent="0.35">
      <c r="P108" s="150"/>
      <c r="Q108" s="150"/>
      <c r="R108" s="150"/>
      <c r="S108" s="150"/>
      <c r="T108" s="150"/>
      <c r="U108" s="150"/>
      <c r="V108" s="150"/>
      <c r="W108" s="150"/>
      <c r="X108" s="150"/>
      <c r="Y108" s="150"/>
      <c r="Z108" s="150"/>
      <c r="AA108" s="150"/>
      <c r="AB108" s="150"/>
      <c r="AC108" s="150"/>
    </row>
    <row r="109" spans="16:29" x14ac:dyDescent="0.35">
      <c r="P109" s="150"/>
      <c r="Q109" s="150"/>
      <c r="R109" s="150"/>
      <c r="S109" s="150"/>
      <c r="T109" s="150"/>
      <c r="U109" s="150"/>
      <c r="V109" s="150"/>
      <c r="W109" s="150"/>
      <c r="X109" s="150"/>
      <c r="Y109" s="150"/>
      <c r="Z109" s="150"/>
      <c r="AA109" s="150"/>
      <c r="AB109" s="150"/>
      <c r="AC109" s="150"/>
    </row>
    <row r="110" spans="16:29" x14ac:dyDescent="0.35">
      <c r="P110" s="150"/>
      <c r="Q110" s="150"/>
      <c r="R110" s="150"/>
      <c r="S110" s="150"/>
      <c r="T110" s="150"/>
      <c r="U110" s="150"/>
      <c r="V110" s="150"/>
      <c r="W110" s="150"/>
      <c r="X110" s="150"/>
      <c r="Y110" s="150"/>
      <c r="Z110" s="150"/>
      <c r="AA110" s="150"/>
      <c r="AB110" s="150"/>
      <c r="AC110" s="150"/>
    </row>
    <row r="111" spans="16:29" x14ac:dyDescent="0.35">
      <c r="P111" s="150"/>
      <c r="Q111" s="150"/>
      <c r="R111" s="150"/>
      <c r="S111" s="150"/>
      <c r="T111" s="150"/>
      <c r="U111" s="150"/>
      <c r="V111" s="150"/>
      <c r="W111" s="150"/>
      <c r="X111" s="150"/>
      <c r="Y111" s="150"/>
      <c r="Z111" s="150"/>
      <c r="AA111" s="150"/>
      <c r="AB111" s="150"/>
      <c r="AC111" s="150"/>
    </row>
    <row r="112" spans="16:29" x14ac:dyDescent="0.35">
      <c r="P112" s="150"/>
      <c r="Q112" s="150"/>
      <c r="R112" s="150"/>
      <c r="S112" s="150"/>
      <c r="T112" s="150"/>
      <c r="U112" s="150"/>
      <c r="V112" s="150"/>
      <c r="W112" s="150"/>
      <c r="X112" s="150"/>
      <c r="Y112" s="150"/>
      <c r="Z112" s="150"/>
      <c r="AA112" s="150"/>
      <c r="AB112" s="150"/>
      <c r="AC112" s="150"/>
    </row>
    <row r="113" spans="16:29" x14ac:dyDescent="0.35">
      <c r="P113" s="150"/>
      <c r="Q113" s="150"/>
      <c r="R113" s="150"/>
      <c r="S113" s="150"/>
      <c r="T113" s="150"/>
      <c r="U113" s="150"/>
      <c r="V113" s="150"/>
      <c r="W113" s="150"/>
      <c r="X113" s="150"/>
      <c r="Y113" s="150"/>
      <c r="Z113" s="150"/>
      <c r="AA113" s="150"/>
      <c r="AB113" s="150"/>
      <c r="AC113" s="150"/>
    </row>
    <row r="114" spans="16:29" x14ac:dyDescent="0.35">
      <c r="P114" s="150"/>
      <c r="Q114" s="150"/>
      <c r="R114" s="150"/>
      <c r="S114" s="150"/>
      <c r="T114" s="150"/>
      <c r="U114" s="150"/>
      <c r="V114" s="150"/>
      <c r="W114" s="150"/>
      <c r="X114" s="150"/>
      <c r="Y114" s="150"/>
      <c r="Z114" s="150"/>
      <c r="AA114" s="150"/>
      <c r="AB114" s="150"/>
      <c r="AC114" s="150"/>
    </row>
    <row r="115" spans="16:29" x14ac:dyDescent="0.35">
      <c r="P115" s="150"/>
      <c r="Q115" s="150"/>
      <c r="R115" s="150"/>
      <c r="S115" s="150"/>
      <c r="T115" s="150"/>
      <c r="U115" s="150"/>
      <c r="V115" s="150"/>
      <c r="W115" s="150"/>
      <c r="X115" s="150"/>
      <c r="Y115" s="150"/>
      <c r="Z115" s="150"/>
      <c r="AA115" s="150"/>
      <c r="AB115" s="150"/>
      <c r="AC115" s="150"/>
    </row>
    <row r="116" spans="16:29" x14ac:dyDescent="0.35">
      <c r="P116" s="150"/>
      <c r="Q116" s="150"/>
      <c r="R116" s="150"/>
      <c r="S116" s="150"/>
      <c r="T116" s="150"/>
      <c r="U116" s="150"/>
      <c r="V116" s="150"/>
      <c r="W116" s="150"/>
      <c r="X116" s="150"/>
      <c r="Y116" s="150"/>
      <c r="Z116" s="150"/>
      <c r="AA116" s="150"/>
      <c r="AB116" s="150"/>
      <c r="AC116" s="150"/>
    </row>
    <row r="117" spans="16:29" x14ac:dyDescent="0.35">
      <c r="P117" s="150"/>
      <c r="Q117" s="150"/>
      <c r="R117" s="150"/>
      <c r="S117" s="150"/>
      <c r="T117" s="150"/>
      <c r="U117" s="150"/>
      <c r="V117" s="150"/>
      <c r="W117" s="150"/>
      <c r="X117" s="150"/>
      <c r="Y117" s="150"/>
      <c r="Z117" s="150"/>
      <c r="AA117" s="150"/>
      <c r="AB117" s="150"/>
      <c r="AC117" s="150"/>
    </row>
    <row r="118" spans="16:29" x14ac:dyDescent="0.35">
      <c r="P118" s="150"/>
      <c r="Q118" s="150"/>
      <c r="R118" s="150"/>
      <c r="S118" s="150"/>
      <c r="T118" s="150"/>
      <c r="U118" s="150"/>
      <c r="V118" s="150"/>
      <c r="W118" s="150"/>
      <c r="X118" s="150"/>
      <c r="Y118" s="150"/>
      <c r="Z118" s="150"/>
      <c r="AA118" s="150"/>
      <c r="AB118" s="150"/>
      <c r="AC118" s="150"/>
    </row>
    <row r="119" spans="16:29" x14ac:dyDescent="0.35">
      <c r="P119" s="150"/>
      <c r="Q119" s="150"/>
      <c r="R119" s="150"/>
      <c r="S119" s="150"/>
      <c r="T119" s="150"/>
      <c r="U119" s="150"/>
      <c r="V119" s="150"/>
      <c r="W119" s="150"/>
      <c r="X119" s="150"/>
      <c r="Y119" s="150"/>
      <c r="Z119" s="150"/>
      <c r="AA119" s="150"/>
      <c r="AB119" s="150"/>
      <c r="AC119" s="150"/>
    </row>
    <row r="120" spans="16:29" x14ac:dyDescent="0.35">
      <c r="P120" s="150"/>
      <c r="Q120" s="150"/>
      <c r="R120" s="150"/>
      <c r="S120" s="150"/>
      <c r="T120" s="150"/>
      <c r="U120" s="150"/>
      <c r="V120" s="150"/>
      <c r="W120" s="150"/>
      <c r="X120" s="150"/>
      <c r="Y120" s="150"/>
      <c r="Z120" s="150"/>
      <c r="AA120" s="150"/>
      <c r="AB120" s="150"/>
      <c r="AC120" s="150"/>
    </row>
    <row r="121" spans="16:29" x14ac:dyDescent="0.35">
      <c r="P121" s="150"/>
      <c r="Q121" s="150"/>
      <c r="R121" s="150"/>
      <c r="S121" s="150"/>
      <c r="T121" s="150"/>
      <c r="U121" s="150"/>
      <c r="V121" s="150"/>
      <c r="W121" s="150"/>
      <c r="X121" s="150"/>
      <c r="Y121" s="150"/>
      <c r="Z121" s="150"/>
      <c r="AA121" s="150"/>
      <c r="AB121" s="150"/>
      <c r="AC121" s="150"/>
    </row>
    <row r="122" spans="16:29" x14ac:dyDescent="0.35">
      <c r="P122" s="150"/>
      <c r="Q122" s="150"/>
      <c r="R122" s="150"/>
      <c r="S122" s="150"/>
      <c r="T122" s="150"/>
      <c r="U122" s="150"/>
      <c r="V122" s="150"/>
      <c r="W122" s="150"/>
      <c r="X122" s="150"/>
      <c r="Y122" s="150"/>
      <c r="Z122" s="150"/>
      <c r="AA122" s="150"/>
      <c r="AB122" s="150"/>
      <c r="AC122" s="150"/>
    </row>
    <row r="123" spans="16:29" x14ac:dyDescent="0.35">
      <c r="P123" s="150"/>
      <c r="Q123" s="150"/>
      <c r="R123" s="150"/>
      <c r="S123" s="150"/>
      <c r="T123" s="150"/>
      <c r="U123" s="150"/>
      <c r="V123" s="150"/>
      <c r="W123" s="150"/>
      <c r="X123" s="150"/>
      <c r="Y123" s="150"/>
      <c r="Z123" s="150"/>
      <c r="AA123" s="150"/>
      <c r="AB123" s="150"/>
      <c r="AC123" s="150"/>
    </row>
  </sheetData>
  <sheetProtection sheet="1" selectLockedCells="1"/>
  <mergeCells count="11">
    <mergeCell ref="E75:I75"/>
    <mergeCell ref="E30:F30"/>
    <mergeCell ref="F50:I50"/>
    <mergeCell ref="E51:I51"/>
    <mergeCell ref="E54:F54"/>
    <mergeCell ref="F74:I74"/>
    <mergeCell ref="E27:I27"/>
    <mergeCell ref="F26:I26"/>
    <mergeCell ref="E6:F6"/>
    <mergeCell ref="K5:M5"/>
    <mergeCell ref="E2:G5"/>
  </mergeCells>
  <dataValidations count="5">
    <dataValidation allowBlank="1" showInputMessage="1" showErrorMessage="1" promptTitle="OHJE" prompt="Jos tarkka kustannus ei ole tiedossa, budjetoi kustannus parhaan käytettävissä olevan arvion mukaisesti." sqref="H10:H23 H34:H47 H58:H71" xr:uid="{00000000-0002-0000-1300-000001000000}"/>
    <dataValidation allowBlank="1" showInputMessage="1" showErrorMessage="1" promptTitle="OHJE" prompt="Kuvaa lyhyesti hankittavaa käyttö- ja kiinteää omaisuutta." sqref="F10:F23 F34:F47 F58:F71" xr:uid="{00000000-0002-0000-1300-000002000000}"/>
    <dataValidation allowBlank="1" showInputMessage="1" showErrorMessage="1" promptTitle="OHJE" prompt="Ilmoita käyttö- ja kiinteän omaisuuden kustannus." sqref="E10:E23 E34:E47 E58:E71" xr:uid="{00000000-0002-0000-1300-000003000000}"/>
    <dataValidation allowBlank="1" showInputMessage="1" showErrorMessage="1" promptTitle="OHJE" prompt="Ilmoita prosentteina käyttö- ja kiinteän omaisuuden käyttöaste tähän hankkeeseen." sqref="G10:G23 G34:G47 G58:G71" xr:uid="{00000000-0002-0000-1300-000004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27 E51 E75" xr:uid="{00000000-0002-0000-1300-000005000000}">
      <formula1>500</formula1>
    </dataValidation>
  </dataValidations>
  <hyperlinks>
    <hyperlink ref="K5:M5"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Y39"/>
  <sheetViews>
    <sheetView topLeftCell="Q1" zoomScaleNormal="100" workbookViewId="0">
      <selection activeCell="F12" sqref="F12"/>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5" ht="13" x14ac:dyDescent="0.3">
      <c r="A1" s="16" t="s">
        <v>47</v>
      </c>
      <c r="N1" s="16" t="s">
        <v>47</v>
      </c>
    </row>
    <row r="2" spans="1:25" x14ac:dyDescent="0.25">
      <c r="A2" s="2" t="s">
        <v>48</v>
      </c>
      <c r="C2" s="2" t="s">
        <v>49</v>
      </c>
      <c r="D2" s="2" t="s">
        <v>50</v>
      </c>
      <c r="F2" s="2" t="s">
        <v>51</v>
      </c>
      <c r="H2" s="2" t="s">
        <v>52</v>
      </c>
      <c r="J2" s="2" t="s">
        <v>42</v>
      </c>
      <c r="L2" s="2" t="s">
        <v>53</v>
      </c>
      <c r="N2" s="2" t="s">
        <v>54</v>
      </c>
      <c r="P2" s="2" t="s">
        <v>55</v>
      </c>
      <c r="Q2" s="2" t="s">
        <v>56</v>
      </c>
      <c r="R2" s="2" t="s">
        <v>57</v>
      </c>
      <c r="S2" s="2" t="s">
        <v>58</v>
      </c>
      <c r="U2" s="540" t="s">
        <v>59</v>
      </c>
      <c r="V2" s="540"/>
      <c r="W2" s="2" t="s">
        <v>60</v>
      </c>
      <c r="X2" s="2" t="s">
        <v>61</v>
      </c>
      <c r="Y2" s="377" t="s">
        <v>62</v>
      </c>
    </row>
    <row r="3" spans="1:25" ht="15.5" x14ac:dyDescent="0.35">
      <c r="F3"/>
      <c r="H3" s="2" t="s">
        <v>63</v>
      </c>
    </row>
    <row r="4" spans="1:25" x14ac:dyDescent="0.25">
      <c r="A4" s="2" t="s">
        <v>64</v>
      </c>
      <c r="C4" s="2" t="s">
        <v>65</v>
      </c>
      <c r="D4" s="2" t="s">
        <v>66</v>
      </c>
      <c r="F4" s="2" t="s">
        <v>67</v>
      </c>
      <c r="H4" s="2" t="s">
        <v>68</v>
      </c>
      <c r="J4" s="102">
        <v>0.75</v>
      </c>
      <c r="L4" s="2" t="s">
        <v>69</v>
      </c>
      <c r="N4" s="2" t="s">
        <v>70</v>
      </c>
      <c r="P4" s="10" t="s">
        <v>71</v>
      </c>
      <c r="Q4" s="10" t="s">
        <v>72</v>
      </c>
      <c r="R4" s="2" t="s">
        <v>73</v>
      </c>
      <c r="S4" s="2">
        <v>0</v>
      </c>
      <c r="U4" s="2" t="s">
        <v>74</v>
      </c>
      <c r="V4" s="2" t="s">
        <v>75</v>
      </c>
      <c r="W4" s="2" t="s">
        <v>76</v>
      </c>
      <c r="X4" s="2" t="s">
        <v>77</v>
      </c>
    </row>
    <row r="5" spans="1:25" x14ac:dyDescent="0.25">
      <c r="A5" s="2" t="s">
        <v>78</v>
      </c>
      <c r="C5" s="2" t="s">
        <v>79</v>
      </c>
      <c r="D5" s="2" t="s">
        <v>80</v>
      </c>
      <c r="F5" s="2" t="s">
        <v>81</v>
      </c>
      <c r="H5" s="2" t="s">
        <v>82</v>
      </c>
      <c r="J5" s="102">
        <v>0.9</v>
      </c>
      <c r="L5" s="2" t="s">
        <v>83</v>
      </c>
      <c r="N5" s="2" t="s">
        <v>84</v>
      </c>
      <c r="P5" s="10" t="s">
        <v>85</v>
      </c>
      <c r="Q5" s="10" t="s">
        <v>86</v>
      </c>
      <c r="R5" s="2" t="s">
        <v>87</v>
      </c>
      <c r="S5" s="2">
        <v>1</v>
      </c>
      <c r="U5" s="2" t="s">
        <v>88</v>
      </c>
      <c r="V5" s="2" t="s">
        <v>89</v>
      </c>
      <c r="W5" s="2" t="s">
        <v>90</v>
      </c>
      <c r="X5" s="2" t="s">
        <v>91</v>
      </c>
    </row>
    <row r="6" spans="1:25" x14ac:dyDescent="0.25">
      <c r="A6" s="2" t="s">
        <v>92</v>
      </c>
      <c r="D6" s="2" t="s">
        <v>93</v>
      </c>
      <c r="F6" s="2" t="s">
        <v>94</v>
      </c>
      <c r="J6" s="102"/>
      <c r="P6" s="10" t="s">
        <v>95</v>
      </c>
      <c r="Q6" s="10" t="s">
        <v>96</v>
      </c>
      <c r="R6" s="2" t="s">
        <v>97</v>
      </c>
      <c r="S6" s="2">
        <v>2</v>
      </c>
      <c r="U6" s="2" t="s">
        <v>98</v>
      </c>
      <c r="W6" s="2" t="s">
        <v>99</v>
      </c>
      <c r="X6" s="2" t="s">
        <v>100</v>
      </c>
    </row>
    <row r="7" spans="1:25" x14ac:dyDescent="0.25">
      <c r="A7" s="2" t="s">
        <v>101</v>
      </c>
      <c r="D7" s="2" t="s">
        <v>102</v>
      </c>
      <c r="F7" s="2" t="s">
        <v>103</v>
      </c>
      <c r="P7" s="10" t="s">
        <v>104</v>
      </c>
      <c r="Q7" s="10" t="s">
        <v>105</v>
      </c>
      <c r="R7" s="2" t="s">
        <v>106</v>
      </c>
      <c r="S7" s="2">
        <v>3</v>
      </c>
    </row>
    <row r="8" spans="1:25" x14ac:dyDescent="0.25">
      <c r="A8" s="2" t="s">
        <v>107</v>
      </c>
      <c r="D8" s="2" t="s">
        <v>108</v>
      </c>
      <c r="P8" s="10" t="s">
        <v>109</v>
      </c>
      <c r="Q8" s="10" t="s">
        <v>110</v>
      </c>
      <c r="R8" s="2" t="s">
        <v>111</v>
      </c>
      <c r="S8" s="2">
        <v>4</v>
      </c>
    </row>
    <row r="9" spans="1:25" x14ac:dyDescent="0.25">
      <c r="D9" s="2" t="s">
        <v>112</v>
      </c>
      <c r="P9" s="10" t="s">
        <v>113</v>
      </c>
      <c r="Q9" s="10" t="s">
        <v>114</v>
      </c>
      <c r="R9" s="2" t="s">
        <v>115</v>
      </c>
      <c r="S9" s="2">
        <v>5</v>
      </c>
    </row>
    <row r="10" spans="1:25" x14ac:dyDescent="0.25">
      <c r="P10" s="10" t="s">
        <v>116</v>
      </c>
      <c r="Q10" s="10" t="s">
        <v>117</v>
      </c>
      <c r="R10" s="2" t="s">
        <v>118</v>
      </c>
    </row>
    <row r="11" spans="1:25" x14ac:dyDescent="0.25">
      <c r="P11" s="10" t="s">
        <v>119</v>
      </c>
      <c r="Q11" s="10" t="s">
        <v>120</v>
      </c>
      <c r="R11" s="2" t="s">
        <v>121</v>
      </c>
    </row>
    <row r="12" spans="1:25" x14ac:dyDescent="0.25">
      <c r="P12" s="10" t="s">
        <v>122</v>
      </c>
      <c r="Q12" s="10" t="s">
        <v>123</v>
      </c>
      <c r="R12" s="2" t="s">
        <v>124</v>
      </c>
    </row>
    <row r="13" spans="1:25" x14ac:dyDescent="0.25">
      <c r="P13" s="10" t="s">
        <v>125</v>
      </c>
      <c r="Q13" s="10" t="s">
        <v>126</v>
      </c>
    </row>
    <row r="14" spans="1:25" x14ac:dyDescent="0.25">
      <c r="P14" s="10" t="s">
        <v>127</v>
      </c>
      <c r="Q14" s="10" t="s">
        <v>128</v>
      </c>
    </row>
    <row r="15" spans="1:25" x14ac:dyDescent="0.25">
      <c r="P15" s="10" t="s">
        <v>129</v>
      </c>
      <c r="Q15" s="10" t="s">
        <v>130</v>
      </c>
    </row>
    <row r="16" spans="1:25" x14ac:dyDescent="0.25">
      <c r="P16" s="10" t="s">
        <v>131</v>
      </c>
      <c r="Q16" s="10" t="s">
        <v>132</v>
      </c>
    </row>
    <row r="17" spans="16:16" x14ac:dyDescent="0.25">
      <c r="P17" s="10" t="s">
        <v>133</v>
      </c>
    </row>
    <row r="18" spans="16:16" x14ac:dyDescent="0.25">
      <c r="P18" s="10" t="s">
        <v>134</v>
      </c>
    </row>
    <row r="19" spans="16:16" x14ac:dyDescent="0.25">
      <c r="P19" s="10" t="s">
        <v>135</v>
      </c>
    </row>
    <row r="20" spans="16:16" x14ac:dyDescent="0.25">
      <c r="P20" s="10" t="s">
        <v>136</v>
      </c>
    </row>
    <row r="21" spans="16:16" x14ac:dyDescent="0.25">
      <c r="P21" s="10" t="s">
        <v>137</v>
      </c>
    </row>
    <row r="22" spans="16:16" x14ac:dyDescent="0.25">
      <c r="P22" s="10" t="s">
        <v>138</v>
      </c>
    </row>
    <row r="23" spans="16:16" x14ac:dyDescent="0.25">
      <c r="P23" s="10" t="s">
        <v>139</v>
      </c>
    </row>
    <row r="24" spans="16:16" x14ac:dyDescent="0.25">
      <c r="P24" s="10" t="s">
        <v>140</v>
      </c>
    </row>
    <row r="25" spans="16:16" x14ac:dyDescent="0.25">
      <c r="P25" s="10" t="s">
        <v>141</v>
      </c>
    </row>
    <row r="26" spans="16:16" x14ac:dyDescent="0.25">
      <c r="P26" s="10" t="s">
        <v>142</v>
      </c>
    </row>
    <row r="27" spans="16:16" x14ac:dyDescent="0.25">
      <c r="P27" s="10" t="s">
        <v>143</v>
      </c>
    </row>
    <row r="28" spans="16:16" x14ac:dyDescent="0.25">
      <c r="P28" s="10" t="s">
        <v>144</v>
      </c>
    </row>
    <row r="29" spans="16:16" x14ac:dyDescent="0.25">
      <c r="P29" s="10" t="s">
        <v>145</v>
      </c>
    </row>
    <row r="30" spans="16:16" x14ac:dyDescent="0.25">
      <c r="P30" s="10" t="s">
        <v>146</v>
      </c>
    </row>
    <row r="31" spans="16:16" x14ac:dyDescent="0.25">
      <c r="P31" s="10" t="s">
        <v>147</v>
      </c>
    </row>
    <row r="32" spans="16:16" x14ac:dyDescent="0.25">
      <c r="P32" s="10" t="s">
        <v>148</v>
      </c>
    </row>
    <row r="33" spans="16:16" x14ac:dyDescent="0.25">
      <c r="P33" s="10" t="s">
        <v>149</v>
      </c>
    </row>
    <row r="34" spans="16:16" x14ac:dyDescent="0.25">
      <c r="P34" s="2" t="s">
        <v>150</v>
      </c>
    </row>
    <row r="35" spans="16:16" x14ac:dyDescent="0.25">
      <c r="P35" s="2" t="s">
        <v>151</v>
      </c>
    </row>
    <row r="36" spans="16:16" x14ac:dyDescent="0.25">
      <c r="P36" s="379" t="s">
        <v>152</v>
      </c>
    </row>
    <row r="37" spans="16:16" x14ac:dyDescent="0.25">
      <c r="P37" s="2" t="s">
        <v>153</v>
      </c>
    </row>
    <row r="38" spans="16:16" x14ac:dyDescent="0.25">
      <c r="P38" s="2" t="s">
        <v>154</v>
      </c>
    </row>
    <row r="39" spans="16:16" x14ac:dyDescent="0.25">
      <c r="P39" s="2" t="s">
        <v>155</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DED2-2689-4E97-8855-0F50D0251007}">
  <dimension ref="A1:AF76"/>
  <sheetViews>
    <sheetView zoomScaleNormal="100" workbookViewId="0">
      <selection activeCell="G1" sqref="G1:I1"/>
    </sheetView>
  </sheetViews>
  <sheetFormatPr defaultColWidth="9.23046875" defaultRowHeight="15.5" x14ac:dyDescent="0.35"/>
  <cols>
    <col min="1" max="1" width="3.765625" style="150" customWidth="1"/>
    <col min="2" max="2" width="35.765625" style="20" customWidth="1"/>
    <col min="3" max="3" width="27.765625" style="20" customWidth="1"/>
    <col min="4" max="5" width="12.765625" style="20" customWidth="1"/>
    <col min="6" max="16384" width="9.23046875" style="20"/>
  </cols>
  <sheetData>
    <row r="1" spans="1:18" ht="16.149999999999999" customHeight="1" x14ac:dyDescent="0.35">
      <c r="A1" s="11" t="s">
        <v>481</v>
      </c>
      <c r="C1" s="150"/>
      <c r="D1" s="150"/>
      <c r="E1" s="150"/>
      <c r="F1" s="150"/>
      <c r="G1" s="712" t="s">
        <v>158</v>
      </c>
      <c r="H1" s="713"/>
      <c r="I1" s="714"/>
      <c r="J1" s="150"/>
      <c r="K1" s="150"/>
      <c r="L1" s="150"/>
      <c r="M1" s="150"/>
      <c r="N1" s="150"/>
      <c r="O1" s="139"/>
      <c r="P1" s="139"/>
      <c r="Q1" s="139"/>
      <c r="R1" s="139"/>
    </row>
    <row r="2" spans="1:18" ht="16.149999999999999" customHeight="1" x14ac:dyDescent="0.35">
      <c r="A2" s="11"/>
      <c r="B2" s="708" t="s">
        <v>446</v>
      </c>
      <c r="C2" s="708"/>
      <c r="D2" s="526"/>
      <c r="E2" s="150"/>
      <c r="F2" s="150"/>
      <c r="G2" s="418"/>
      <c r="H2" s="418"/>
      <c r="I2" s="418"/>
      <c r="J2" s="150"/>
      <c r="K2" s="150"/>
      <c r="L2" s="150"/>
      <c r="M2" s="150"/>
      <c r="N2" s="150"/>
      <c r="O2" s="139"/>
      <c r="P2" s="139"/>
      <c r="Q2" s="139"/>
      <c r="R2" s="139"/>
    </row>
    <row r="3" spans="1:18" ht="16.149999999999999" customHeight="1" x14ac:dyDescent="0.35">
      <c r="A3" s="11"/>
      <c r="B3" s="708"/>
      <c r="C3" s="708"/>
      <c r="D3" s="526"/>
      <c r="E3" s="150"/>
      <c r="F3" s="150"/>
      <c r="G3" s="418"/>
      <c r="H3" s="418"/>
      <c r="I3" s="418"/>
      <c r="J3" s="150"/>
      <c r="K3" s="150"/>
      <c r="L3" s="150"/>
      <c r="M3" s="150"/>
      <c r="N3" s="150"/>
      <c r="O3" s="139"/>
      <c r="P3" s="139"/>
      <c r="Q3" s="139"/>
      <c r="R3" s="139"/>
    </row>
    <row r="4" spans="1:18" ht="16.149999999999999" customHeight="1" x14ac:dyDescent="0.35">
      <c r="A4" s="11"/>
      <c r="B4" s="708"/>
      <c r="C4" s="708"/>
      <c r="D4" s="526"/>
      <c r="E4" s="150"/>
      <c r="F4" s="150"/>
      <c r="G4" s="418"/>
      <c r="H4" s="418"/>
      <c r="I4" s="418"/>
      <c r="J4" s="150"/>
      <c r="K4" s="150"/>
      <c r="L4" s="150"/>
      <c r="M4" s="150"/>
      <c r="N4" s="150"/>
      <c r="O4" s="139"/>
      <c r="P4" s="139"/>
      <c r="Q4" s="139"/>
      <c r="R4" s="139"/>
    </row>
    <row r="5" spans="1:18" ht="16.149999999999999" customHeight="1" x14ac:dyDescent="0.35">
      <c r="A5" s="11"/>
      <c r="B5" s="708"/>
      <c r="C5" s="708"/>
      <c r="D5" s="526"/>
      <c r="E5" s="150"/>
      <c r="F5" s="150"/>
      <c r="G5" s="418"/>
      <c r="H5" s="418"/>
      <c r="I5" s="418"/>
      <c r="J5" s="150"/>
      <c r="K5" s="150"/>
      <c r="L5" s="150"/>
      <c r="M5" s="150"/>
      <c r="N5" s="150"/>
      <c r="O5" s="139"/>
      <c r="P5" s="139"/>
      <c r="Q5" s="139"/>
      <c r="R5" s="139"/>
    </row>
    <row r="6" spans="1:18" ht="16.149999999999999" customHeight="1" x14ac:dyDescent="0.35">
      <c r="A6" s="11"/>
      <c r="C6" s="150"/>
      <c r="D6" s="150"/>
      <c r="E6" s="150"/>
      <c r="F6" s="150"/>
      <c r="G6" s="418"/>
      <c r="H6" s="418"/>
      <c r="I6" s="418"/>
      <c r="J6" s="150"/>
      <c r="K6" s="150"/>
      <c r="L6" s="150"/>
      <c r="M6" s="150"/>
      <c r="N6" s="150"/>
      <c r="O6" s="139"/>
      <c r="P6" s="139"/>
      <c r="Q6" s="139"/>
      <c r="R6" s="139"/>
    </row>
    <row r="7" spans="1:18" ht="18.649999999999999" customHeight="1" x14ac:dyDescent="0.35">
      <c r="B7" s="719" t="s">
        <v>482</v>
      </c>
      <c r="C7" s="720"/>
      <c r="D7" s="527" t="s">
        <v>471</v>
      </c>
      <c r="E7" s="178">
        <f>SUM(D11:D24)</f>
        <v>0</v>
      </c>
      <c r="F7" s="150"/>
      <c r="G7" s="139"/>
      <c r="H7" s="139"/>
      <c r="I7" s="139"/>
      <c r="J7" s="150"/>
      <c r="K7" s="150"/>
      <c r="L7" s="150"/>
      <c r="M7" s="150"/>
      <c r="N7" s="150"/>
      <c r="O7" s="139"/>
      <c r="P7" s="139"/>
      <c r="Q7" s="139"/>
      <c r="R7" s="139"/>
    </row>
    <row r="8" spans="1:18" ht="16.149999999999999" customHeight="1" x14ac:dyDescent="0.35">
      <c r="B8" s="150"/>
      <c r="C8" s="150"/>
      <c r="D8" s="150"/>
      <c r="E8" s="150"/>
      <c r="F8" s="150"/>
      <c r="G8" s="150"/>
      <c r="H8" s="150"/>
      <c r="I8" s="150"/>
      <c r="J8" s="150"/>
      <c r="K8" s="150"/>
      <c r="L8" s="150"/>
      <c r="M8" s="150"/>
      <c r="N8" s="150"/>
      <c r="O8" s="139"/>
      <c r="P8" s="139"/>
      <c r="Q8" s="139"/>
      <c r="R8" s="139"/>
    </row>
    <row r="9" spans="1:18" ht="16.149999999999999" customHeight="1" x14ac:dyDescent="0.35">
      <c r="B9" s="150"/>
      <c r="C9" s="150"/>
      <c r="D9" s="150"/>
      <c r="E9" s="150"/>
      <c r="F9" s="150"/>
      <c r="G9" s="150"/>
      <c r="H9" s="150"/>
      <c r="I9" s="150"/>
      <c r="J9" s="150"/>
      <c r="K9" s="150"/>
      <c r="L9" s="150"/>
      <c r="M9" s="150"/>
      <c r="N9" s="150"/>
      <c r="O9" s="139"/>
      <c r="P9" s="139"/>
      <c r="Q9" s="139"/>
      <c r="R9" s="139"/>
    </row>
    <row r="10" spans="1:18" ht="16.149999999999999" customHeight="1" x14ac:dyDescent="0.35">
      <c r="B10" s="173" t="s">
        <v>472</v>
      </c>
      <c r="C10" s="173" t="s">
        <v>473</v>
      </c>
      <c r="D10" s="174" t="s">
        <v>454</v>
      </c>
      <c r="E10" s="150"/>
      <c r="F10" s="150"/>
      <c r="G10" s="150"/>
      <c r="H10" s="150"/>
      <c r="I10" s="150"/>
      <c r="J10" s="150"/>
      <c r="K10" s="150"/>
      <c r="L10" s="150"/>
      <c r="M10" s="150"/>
      <c r="N10" s="139"/>
      <c r="O10" s="139"/>
      <c r="P10" s="139"/>
      <c r="Q10" s="139"/>
    </row>
    <row r="11" spans="1:18" ht="34.5" customHeight="1" x14ac:dyDescent="0.35">
      <c r="B11" s="175"/>
      <c r="D11" s="369"/>
      <c r="E11" s="150"/>
      <c r="F11" s="150"/>
      <c r="G11" s="150"/>
      <c r="H11" s="150"/>
      <c r="I11" s="150"/>
      <c r="J11" s="150"/>
      <c r="K11" s="150"/>
      <c r="L11" s="150"/>
      <c r="M11" s="150"/>
      <c r="N11" s="139"/>
      <c r="O11" s="139"/>
      <c r="P11" s="139"/>
      <c r="Q11" s="139"/>
    </row>
    <row r="12" spans="1:18" ht="35.15" customHeight="1" x14ac:dyDescent="0.35">
      <c r="B12" s="175"/>
      <c r="C12" s="175"/>
      <c r="D12" s="369"/>
      <c r="E12" s="150"/>
      <c r="F12" s="150"/>
      <c r="G12" s="150"/>
      <c r="H12" s="150"/>
      <c r="I12" s="150"/>
      <c r="J12" s="150"/>
      <c r="K12" s="150"/>
      <c r="L12" s="150"/>
      <c r="M12" s="150"/>
      <c r="N12" s="139"/>
      <c r="O12" s="139"/>
      <c r="P12" s="139"/>
      <c r="Q12" s="139"/>
    </row>
    <row r="13" spans="1:18" ht="35.15" customHeight="1" x14ac:dyDescent="0.35">
      <c r="B13" s="175"/>
      <c r="C13" s="175"/>
      <c r="D13" s="369"/>
      <c r="E13" s="150"/>
      <c r="F13" s="150"/>
      <c r="G13" s="150"/>
      <c r="H13" s="150"/>
      <c r="I13" s="150"/>
      <c r="J13" s="150"/>
      <c r="K13" s="150"/>
      <c r="L13" s="150"/>
      <c r="M13" s="150"/>
      <c r="N13" s="139"/>
      <c r="O13" s="139"/>
      <c r="P13" s="139"/>
      <c r="Q13" s="139"/>
    </row>
    <row r="14" spans="1:18" ht="35.15" customHeight="1" x14ac:dyDescent="0.35">
      <c r="B14" s="175"/>
      <c r="C14" s="175"/>
      <c r="D14" s="369"/>
      <c r="E14" s="150"/>
      <c r="F14" s="150"/>
      <c r="G14" s="150"/>
      <c r="H14" s="150"/>
      <c r="I14" s="150"/>
      <c r="J14" s="150"/>
      <c r="K14" s="150"/>
      <c r="L14" s="150"/>
      <c r="M14" s="150"/>
      <c r="N14" s="139"/>
      <c r="O14" s="139"/>
      <c r="P14" s="139"/>
      <c r="Q14" s="139"/>
    </row>
    <row r="15" spans="1:18" ht="35.15" customHeight="1" x14ac:dyDescent="0.35">
      <c r="B15" s="175"/>
      <c r="C15" s="175"/>
      <c r="D15" s="369"/>
      <c r="E15" s="150"/>
      <c r="F15" s="150"/>
      <c r="G15" s="150"/>
      <c r="H15" s="150"/>
      <c r="I15" s="150"/>
      <c r="J15" s="150"/>
      <c r="K15" s="150"/>
      <c r="L15" s="150"/>
      <c r="M15" s="150"/>
      <c r="N15" s="139"/>
      <c r="O15" s="139"/>
      <c r="P15" s="139"/>
      <c r="Q15" s="139"/>
    </row>
    <row r="16" spans="1:18" ht="35.15" customHeight="1" x14ac:dyDescent="0.35">
      <c r="B16" s="175"/>
      <c r="C16" s="175"/>
      <c r="D16" s="369"/>
      <c r="E16" s="150"/>
      <c r="F16" s="150"/>
      <c r="G16" s="150"/>
      <c r="H16" s="150"/>
      <c r="I16" s="150"/>
      <c r="J16" s="150"/>
      <c r="K16" s="150"/>
      <c r="L16" s="150"/>
      <c r="M16" s="150"/>
      <c r="N16" s="139"/>
      <c r="O16" s="139"/>
      <c r="P16" s="139"/>
      <c r="Q16" s="139"/>
    </row>
    <row r="17" spans="1:32" ht="35.15" customHeight="1" x14ac:dyDescent="0.35">
      <c r="B17" s="175"/>
      <c r="C17" s="175"/>
      <c r="D17" s="369"/>
      <c r="E17" s="150"/>
      <c r="F17" s="150"/>
      <c r="G17" s="150"/>
      <c r="H17" s="150"/>
      <c r="I17" s="150"/>
      <c r="J17" s="150"/>
      <c r="K17" s="150"/>
      <c r="L17" s="150"/>
      <c r="M17" s="150"/>
      <c r="N17" s="139"/>
      <c r="O17" s="139"/>
      <c r="P17" s="139"/>
      <c r="Q17" s="139"/>
    </row>
    <row r="18" spans="1:32" ht="35.15" customHeight="1" x14ac:dyDescent="0.35">
      <c r="B18" s="175"/>
      <c r="C18" s="175"/>
      <c r="D18" s="369"/>
      <c r="E18" s="150"/>
      <c r="F18" s="150"/>
      <c r="G18" s="150"/>
      <c r="H18" s="150"/>
      <c r="I18" s="150"/>
      <c r="J18" s="150"/>
      <c r="K18" s="150"/>
      <c r="L18" s="150"/>
      <c r="M18" s="150"/>
      <c r="N18" s="139"/>
      <c r="O18" s="139"/>
      <c r="P18" s="139"/>
      <c r="Q18" s="139"/>
    </row>
    <row r="19" spans="1:32" ht="35.15" customHeight="1" x14ac:dyDescent="0.35">
      <c r="B19" s="175"/>
      <c r="C19" s="175"/>
      <c r="D19" s="369"/>
      <c r="E19" s="150"/>
      <c r="F19" s="150"/>
      <c r="G19" s="150"/>
      <c r="H19" s="150"/>
      <c r="I19" s="150"/>
      <c r="J19" s="150"/>
      <c r="K19" s="150"/>
      <c r="L19" s="150"/>
      <c r="M19" s="150"/>
      <c r="N19" s="139"/>
      <c r="O19" s="139"/>
      <c r="P19" s="139"/>
      <c r="Q19" s="139"/>
    </row>
    <row r="20" spans="1:32" ht="35.15" customHeight="1" x14ac:dyDescent="0.35">
      <c r="B20" s="175"/>
      <c r="C20" s="175"/>
      <c r="D20" s="369"/>
      <c r="E20" s="150"/>
      <c r="F20" s="150"/>
      <c r="G20" s="150"/>
      <c r="H20" s="150"/>
      <c r="I20" s="150"/>
      <c r="J20" s="150"/>
      <c r="K20" s="150"/>
      <c r="L20" s="150"/>
      <c r="M20" s="150"/>
      <c r="N20" s="139"/>
      <c r="O20" s="139"/>
      <c r="P20" s="139"/>
      <c r="Q20" s="139"/>
    </row>
    <row r="21" spans="1:32" ht="35.15" customHeight="1" x14ac:dyDescent="0.35">
      <c r="B21" s="175"/>
      <c r="C21" s="175"/>
      <c r="D21" s="369"/>
      <c r="E21" s="150"/>
      <c r="F21" s="150"/>
      <c r="G21" s="150"/>
      <c r="H21" s="150"/>
      <c r="I21" s="150"/>
      <c r="J21" s="150"/>
      <c r="K21" s="150"/>
      <c r="L21" s="150"/>
      <c r="M21" s="150"/>
      <c r="N21" s="139"/>
      <c r="O21" s="139"/>
      <c r="P21" s="139"/>
      <c r="Q21" s="139"/>
    </row>
    <row r="22" spans="1:32" ht="35.15" customHeight="1" x14ac:dyDescent="0.35">
      <c r="B22" s="175"/>
      <c r="C22" s="175"/>
      <c r="D22" s="369"/>
      <c r="E22" s="150"/>
      <c r="F22" s="150"/>
      <c r="G22" s="150"/>
      <c r="H22" s="150"/>
      <c r="I22" s="150"/>
      <c r="J22" s="150"/>
      <c r="K22" s="150"/>
      <c r="L22" s="150"/>
      <c r="M22" s="150"/>
      <c r="N22" s="139"/>
      <c r="O22" s="139"/>
      <c r="P22" s="139"/>
      <c r="Q22" s="139"/>
    </row>
    <row r="23" spans="1:32" ht="35.15" customHeight="1" x14ac:dyDescent="0.35">
      <c r="B23" s="175"/>
      <c r="C23" s="175"/>
      <c r="D23" s="369"/>
      <c r="E23" s="150"/>
      <c r="F23" s="150"/>
      <c r="G23" s="150"/>
      <c r="H23" s="150"/>
      <c r="I23" s="150"/>
      <c r="J23" s="150"/>
      <c r="K23" s="150"/>
      <c r="L23" s="150"/>
      <c r="M23" s="150"/>
      <c r="N23" s="139"/>
      <c r="O23" s="139"/>
      <c r="P23" s="139"/>
      <c r="Q23" s="139"/>
    </row>
    <row r="24" spans="1:32" ht="35.15" customHeight="1" x14ac:dyDescent="0.35">
      <c r="B24" s="175"/>
      <c r="C24" s="175"/>
      <c r="D24" s="369"/>
      <c r="E24" s="150"/>
      <c r="F24" s="150"/>
      <c r="G24" s="150"/>
      <c r="H24" s="150"/>
      <c r="I24" s="150"/>
      <c r="J24" s="150"/>
      <c r="K24" s="150"/>
      <c r="L24" s="150"/>
      <c r="M24" s="150"/>
      <c r="N24" s="139"/>
      <c r="O24" s="139"/>
      <c r="P24" s="139"/>
      <c r="Q24" s="139"/>
    </row>
    <row r="25" spans="1:32" ht="16.149999999999999" customHeight="1" x14ac:dyDescent="0.35">
      <c r="B25" s="150"/>
      <c r="C25" s="150"/>
      <c r="D25" s="150"/>
      <c r="E25" s="150"/>
      <c r="F25" s="150"/>
      <c r="G25" s="150"/>
      <c r="H25" s="150"/>
      <c r="I25" s="150"/>
      <c r="J25" s="150"/>
      <c r="K25" s="150"/>
      <c r="L25" s="150"/>
      <c r="M25" s="150"/>
      <c r="N25" s="150"/>
      <c r="O25" s="139"/>
      <c r="P25" s="139"/>
      <c r="Q25" s="139"/>
      <c r="R25" s="139"/>
    </row>
    <row r="26" spans="1:32" ht="16.149999999999999" customHeight="1" x14ac:dyDescent="0.35">
      <c r="B26" s="150"/>
      <c r="C26" s="150"/>
      <c r="D26" s="150"/>
      <c r="E26" s="150"/>
      <c r="F26" s="150"/>
      <c r="G26" s="150"/>
      <c r="H26" s="150"/>
      <c r="I26" s="150"/>
      <c r="J26" s="150"/>
      <c r="K26" s="150"/>
      <c r="L26" s="150"/>
      <c r="M26" s="150"/>
      <c r="N26" s="150"/>
      <c r="O26" s="139"/>
      <c r="P26" s="139"/>
      <c r="Q26" s="139"/>
      <c r="R26" s="139"/>
    </row>
    <row r="27" spans="1:32" x14ac:dyDescent="0.35">
      <c r="A27" s="20"/>
      <c r="B27" s="220" t="s">
        <v>466</v>
      </c>
      <c r="C27" s="221" t="str">
        <f>"500 merkkiä ("&amp;TEXT(LEN(B28),"0")&amp;" käytetty)"</f>
        <v>500 merkkiä (0 käytetty)</v>
      </c>
      <c r="D27" s="221"/>
      <c r="E27" s="222"/>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1:32" ht="113.15" customHeight="1" x14ac:dyDescent="0.35">
      <c r="A28" s="20"/>
      <c r="B28" s="570"/>
      <c r="C28" s="571"/>
      <c r="D28" s="571"/>
      <c r="E28" s="572"/>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1:32" ht="16.149999999999999" customHeight="1" x14ac:dyDescent="0.35">
      <c r="B29" s="150"/>
      <c r="C29" s="150"/>
      <c r="D29" s="150"/>
      <c r="E29" s="150"/>
      <c r="F29" s="150"/>
      <c r="G29" s="150"/>
      <c r="H29" s="150"/>
      <c r="I29" s="150"/>
      <c r="J29" s="150"/>
      <c r="K29" s="150"/>
      <c r="L29" s="150"/>
      <c r="M29" s="150"/>
      <c r="N29" s="150"/>
      <c r="O29" s="139"/>
      <c r="P29" s="139"/>
      <c r="Q29" s="139"/>
      <c r="R29" s="139"/>
    </row>
    <row r="30" spans="1:32" ht="16.149999999999999" customHeight="1" x14ac:dyDescent="0.35">
      <c r="B30" s="150"/>
      <c r="C30" s="150"/>
      <c r="D30" s="150"/>
      <c r="E30" s="150"/>
      <c r="F30" s="150"/>
      <c r="G30" s="150"/>
      <c r="H30" s="150"/>
      <c r="I30" s="150"/>
      <c r="J30" s="150"/>
      <c r="K30" s="150"/>
      <c r="L30" s="150"/>
      <c r="M30" s="150"/>
      <c r="N30" s="150"/>
      <c r="O30" s="139"/>
      <c r="P30" s="139"/>
      <c r="Q30" s="139"/>
      <c r="R30" s="139"/>
    </row>
    <row r="31" spans="1:32" ht="18.649999999999999" customHeight="1" x14ac:dyDescent="0.35">
      <c r="B31" s="719" t="s">
        <v>483</v>
      </c>
      <c r="C31" s="720"/>
      <c r="D31" s="527" t="s">
        <v>471</v>
      </c>
      <c r="E31" s="178">
        <f>SUM(D35:D48)</f>
        <v>0</v>
      </c>
      <c r="F31" s="150"/>
      <c r="G31" s="150"/>
      <c r="H31" s="150"/>
      <c r="I31" s="150"/>
      <c r="J31" s="150"/>
      <c r="K31" s="150"/>
      <c r="L31" s="150"/>
      <c r="M31" s="150"/>
      <c r="N31" s="150"/>
      <c r="O31" s="139"/>
      <c r="P31" s="139"/>
      <c r="Q31" s="139"/>
      <c r="R31" s="139"/>
    </row>
    <row r="32" spans="1:32" ht="16.149999999999999" customHeight="1" x14ac:dyDescent="0.35">
      <c r="B32" s="150"/>
      <c r="C32" s="150"/>
      <c r="D32" s="150"/>
      <c r="E32" s="150"/>
      <c r="F32" s="150"/>
      <c r="G32" s="150"/>
      <c r="H32" s="150"/>
      <c r="I32" s="150"/>
      <c r="J32" s="150"/>
      <c r="K32" s="150"/>
      <c r="L32" s="150"/>
      <c r="M32" s="150"/>
      <c r="N32" s="150"/>
      <c r="O32" s="139"/>
      <c r="P32" s="139"/>
      <c r="Q32" s="139"/>
      <c r="R32" s="139"/>
    </row>
    <row r="33" spans="2:18" ht="16.149999999999999" customHeight="1" x14ac:dyDescent="0.35">
      <c r="B33" s="150"/>
      <c r="C33" s="150"/>
      <c r="D33" s="150"/>
      <c r="E33" s="150"/>
      <c r="F33" s="150"/>
      <c r="G33" s="150"/>
      <c r="H33" s="150"/>
      <c r="I33" s="150"/>
      <c r="J33" s="150"/>
      <c r="K33" s="150"/>
      <c r="L33" s="150"/>
      <c r="M33" s="150"/>
      <c r="N33" s="150"/>
      <c r="O33" s="139"/>
      <c r="P33" s="139"/>
      <c r="Q33" s="139"/>
      <c r="R33" s="139"/>
    </row>
    <row r="34" spans="2:18" ht="16.149999999999999" customHeight="1" x14ac:dyDescent="0.35">
      <c r="B34" s="173" t="s">
        <v>472</v>
      </c>
      <c r="C34" s="173" t="s">
        <v>473</v>
      </c>
      <c r="D34" s="174" t="s">
        <v>454</v>
      </c>
      <c r="E34" s="150"/>
      <c r="F34" s="150"/>
      <c r="G34" s="150"/>
      <c r="H34" s="150"/>
      <c r="I34" s="150"/>
      <c r="J34" s="150"/>
      <c r="K34" s="150"/>
      <c r="L34" s="150"/>
      <c r="M34" s="150"/>
      <c r="N34" s="139"/>
      <c r="O34" s="139"/>
      <c r="P34" s="139"/>
      <c r="Q34" s="139"/>
    </row>
    <row r="35" spans="2:18" ht="34.5" customHeight="1" x14ac:dyDescent="0.35">
      <c r="B35" s="175"/>
      <c r="D35" s="369"/>
      <c r="E35" s="150"/>
      <c r="F35" s="150"/>
      <c r="G35" s="150"/>
      <c r="H35" s="150"/>
      <c r="I35" s="150"/>
      <c r="J35" s="150"/>
      <c r="K35" s="150"/>
      <c r="L35" s="150"/>
      <c r="M35" s="150"/>
      <c r="N35" s="139"/>
      <c r="O35" s="139"/>
      <c r="P35" s="139"/>
      <c r="Q35" s="139"/>
    </row>
    <row r="36" spans="2:18" ht="35.15" customHeight="1" x14ac:dyDescent="0.35">
      <c r="B36" s="175"/>
      <c r="C36" s="175"/>
      <c r="D36" s="369"/>
      <c r="E36" s="150"/>
      <c r="F36" s="150"/>
      <c r="G36" s="150"/>
      <c r="H36" s="150"/>
      <c r="I36" s="150"/>
      <c r="J36" s="150"/>
      <c r="K36" s="150"/>
      <c r="L36" s="150"/>
      <c r="M36" s="150"/>
      <c r="N36" s="139"/>
      <c r="O36" s="139"/>
      <c r="P36" s="139"/>
      <c r="Q36" s="139"/>
    </row>
    <row r="37" spans="2:18" ht="35.15" customHeight="1" x14ac:dyDescent="0.35">
      <c r="B37" s="175"/>
      <c r="C37" s="175"/>
      <c r="D37" s="369"/>
      <c r="E37" s="150"/>
      <c r="F37" s="150"/>
      <c r="G37" s="150"/>
      <c r="H37" s="150"/>
      <c r="I37" s="150"/>
      <c r="J37" s="150"/>
      <c r="K37" s="150"/>
      <c r="L37" s="150"/>
      <c r="M37" s="150"/>
      <c r="N37" s="139"/>
      <c r="O37" s="139"/>
      <c r="P37" s="139"/>
      <c r="Q37" s="139"/>
    </row>
    <row r="38" spans="2:18" ht="35.15" customHeight="1" x14ac:dyDescent="0.35">
      <c r="B38" s="175"/>
      <c r="C38" s="175"/>
      <c r="D38" s="369"/>
      <c r="E38" s="150"/>
      <c r="F38" s="150"/>
      <c r="G38" s="150"/>
      <c r="H38" s="150"/>
      <c r="I38" s="150"/>
      <c r="J38" s="150"/>
      <c r="K38" s="150"/>
      <c r="L38" s="150"/>
      <c r="M38" s="150"/>
      <c r="N38" s="139"/>
      <c r="O38" s="139"/>
      <c r="P38" s="139"/>
      <c r="Q38" s="139"/>
    </row>
    <row r="39" spans="2:18" ht="35.15" customHeight="1" x14ac:dyDescent="0.35">
      <c r="B39" s="175"/>
      <c r="C39" s="175"/>
      <c r="D39" s="369"/>
      <c r="E39" s="150"/>
      <c r="F39" s="150"/>
      <c r="G39" s="150"/>
      <c r="H39" s="150"/>
      <c r="I39" s="150"/>
      <c r="J39" s="150"/>
      <c r="K39" s="150"/>
      <c r="L39" s="150"/>
      <c r="M39" s="150"/>
      <c r="N39" s="139"/>
      <c r="O39" s="139"/>
      <c r="P39" s="139"/>
      <c r="Q39" s="139"/>
    </row>
    <row r="40" spans="2:18" ht="35.15" customHeight="1" x14ac:dyDescent="0.35">
      <c r="B40" s="175"/>
      <c r="C40" s="175"/>
      <c r="D40" s="369"/>
      <c r="E40" s="150"/>
      <c r="F40" s="150"/>
      <c r="G40" s="150"/>
      <c r="H40" s="150"/>
      <c r="I40" s="150"/>
      <c r="J40" s="150"/>
      <c r="K40" s="150"/>
      <c r="L40" s="150"/>
      <c r="M40" s="150"/>
      <c r="N40" s="139"/>
      <c r="O40" s="139"/>
      <c r="P40" s="139"/>
      <c r="Q40" s="139"/>
    </row>
    <row r="41" spans="2:18" ht="35.15" customHeight="1" x14ac:dyDescent="0.35">
      <c r="B41" s="175"/>
      <c r="C41" s="175"/>
      <c r="D41" s="369"/>
      <c r="E41" s="150"/>
      <c r="F41" s="150"/>
      <c r="G41" s="150"/>
      <c r="H41" s="150"/>
      <c r="I41" s="150"/>
      <c r="J41" s="150"/>
      <c r="K41" s="150"/>
      <c r="L41" s="150"/>
      <c r="M41" s="150"/>
      <c r="N41" s="139"/>
      <c r="O41" s="139"/>
      <c r="P41" s="139"/>
      <c r="Q41" s="139"/>
    </row>
    <row r="42" spans="2:18" ht="35.15" customHeight="1" x14ac:dyDescent="0.35">
      <c r="B42" s="175"/>
      <c r="C42" s="175"/>
      <c r="D42" s="369"/>
      <c r="E42" s="150"/>
      <c r="F42" s="150"/>
      <c r="G42" s="150"/>
      <c r="H42" s="150"/>
      <c r="I42" s="150"/>
      <c r="J42" s="150"/>
      <c r="K42" s="150"/>
      <c r="L42" s="150"/>
      <c r="M42" s="150"/>
      <c r="N42" s="139"/>
      <c r="O42" s="139"/>
      <c r="P42" s="139"/>
      <c r="Q42" s="139"/>
    </row>
    <row r="43" spans="2:18" ht="35.15" customHeight="1" x14ac:dyDescent="0.35">
      <c r="B43" s="175"/>
      <c r="C43" s="175"/>
      <c r="D43" s="369"/>
      <c r="E43" s="150"/>
      <c r="F43" s="150"/>
      <c r="G43" s="150"/>
      <c r="H43" s="150"/>
      <c r="I43" s="150"/>
      <c r="J43" s="150"/>
      <c r="K43" s="150"/>
      <c r="L43" s="150"/>
      <c r="M43" s="150"/>
      <c r="N43" s="139"/>
      <c r="O43" s="139"/>
      <c r="P43" s="139"/>
      <c r="Q43" s="139"/>
    </row>
    <row r="44" spans="2:18" ht="35.15" customHeight="1" x14ac:dyDescent="0.35">
      <c r="B44" s="175"/>
      <c r="C44" s="175"/>
      <c r="D44" s="369"/>
      <c r="E44" s="150"/>
      <c r="F44" s="150"/>
      <c r="G44" s="150"/>
      <c r="H44" s="150"/>
      <c r="I44" s="150"/>
      <c r="J44" s="150"/>
      <c r="K44" s="150"/>
      <c r="L44" s="150"/>
      <c r="M44" s="150"/>
      <c r="N44" s="139"/>
      <c r="O44" s="139"/>
      <c r="P44" s="139"/>
      <c r="Q44" s="139"/>
    </row>
    <row r="45" spans="2:18" ht="35.15" customHeight="1" x14ac:dyDescent="0.35">
      <c r="B45" s="175"/>
      <c r="C45" s="175"/>
      <c r="D45" s="369"/>
      <c r="E45" s="150"/>
      <c r="F45" s="150"/>
      <c r="G45" s="150"/>
      <c r="H45" s="150"/>
      <c r="I45" s="150"/>
      <c r="J45" s="150"/>
      <c r="K45" s="150"/>
      <c r="L45" s="150"/>
      <c r="M45" s="150"/>
      <c r="N45" s="139"/>
      <c r="O45" s="139"/>
      <c r="P45" s="139"/>
      <c r="Q45" s="139"/>
    </row>
    <row r="46" spans="2:18" ht="35.15" customHeight="1" x14ac:dyDescent="0.35">
      <c r="B46" s="175"/>
      <c r="C46" s="175"/>
      <c r="D46" s="369"/>
      <c r="E46" s="150"/>
      <c r="F46" s="150"/>
      <c r="G46" s="150"/>
      <c r="H46" s="150"/>
      <c r="I46" s="150"/>
      <c r="J46" s="150"/>
      <c r="K46" s="150"/>
      <c r="L46" s="150"/>
      <c r="M46" s="150"/>
      <c r="N46" s="139"/>
      <c r="O46" s="139"/>
      <c r="P46" s="139"/>
      <c r="Q46" s="139"/>
    </row>
    <row r="47" spans="2:18" ht="35.15" customHeight="1" x14ac:dyDescent="0.35">
      <c r="B47" s="175"/>
      <c r="C47" s="175"/>
      <c r="D47" s="369"/>
      <c r="E47" s="150"/>
      <c r="F47" s="150"/>
      <c r="G47" s="150"/>
      <c r="H47" s="150"/>
      <c r="I47" s="150"/>
      <c r="J47" s="150"/>
      <c r="K47" s="150"/>
      <c r="L47" s="150"/>
      <c r="M47" s="150"/>
      <c r="N47" s="139"/>
      <c r="O47" s="139"/>
      <c r="P47" s="139"/>
      <c r="Q47" s="139"/>
    </row>
    <row r="48" spans="2:18" ht="35.15" customHeight="1" x14ac:dyDescent="0.35">
      <c r="B48" s="175"/>
      <c r="C48" s="175"/>
      <c r="D48" s="369"/>
      <c r="E48" s="150"/>
      <c r="F48" s="150"/>
      <c r="G48" s="150"/>
      <c r="H48" s="150"/>
      <c r="I48" s="150"/>
      <c r="J48" s="150"/>
      <c r="K48" s="150"/>
      <c r="L48" s="150"/>
      <c r="M48" s="150"/>
      <c r="N48" s="139"/>
      <c r="O48" s="139"/>
      <c r="P48" s="139"/>
      <c r="Q48" s="139"/>
    </row>
    <row r="49" spans="1:32" ht="16.149999999999999" customHeight="1" x14ac:dyDescent="0.35">
      <c r="B49" s="150"/>
      <c r="C49" s="150"/>
      <c r="D49" s="150"/>
      <c r="E49" s="150"/>
      <c r="F49" s="150"/>
      <c r="G49" s="150"/>
      <c r="H49" s="150"/>
      <c r="I49" s="150"/>
      <c r="J49" s="150"/>
      <c r="K49" s="150"/>
      <c r="L49" s="150"/>
      <c r="M49" s="150"/>
      <c r="N49" s="150"/>
      <c r="O49" s="139"/>
      <c r="P49" s="139"/>
      <c r="Q49" s="139"/>
      <c r="R49" s="139"/>
    </row>
    <row r="50" spans="1:32" ht="16.149999999999999" customHeight="1" x14ac:dyDescent="0.35">
      <c r="B50" s="150"/>
      <c r="C50" s="150"/>
      <c r="D50" s="150"/>
      <c r="E50" s="150"/>
      <c r="F50" s="150"/>
      <c r="G50" s="150"/>
      <c r="H50" s="150"/>
      <c r="I50" s="150"/>
      <c r="J50" s="150"/>
      <c r="K50" s="150"/>
      <c r="L50" s="150"/>
      <c r="M50" s="150"/>
      <c r="N50" s="150"/>
      <c r="O50" s="139"/>
      <c r="P50" s="139"/>
      <c r="Q50" s="139"/>
      <c r="R50" s="139"/>
    </row>
    <row r="51" spans="1:32" x14ac:dyDescent="0.35">
      <c r="A51" s="20"/>
      <c r="B51" s="220" t="s">
        <v>466</v>
      </c>
      <c r="C51" s="221" t="str">
        <f>"500 merkkiä ("&amp;TEXT(LEN(B52),"0")&amp;" käytetty)"</f>
        <v>500 merkkiä (0 käytetty)</v>
      </c>
      <c r="D51" s="221"/>
      <c r="E51" s="222"/>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row>
    <row r="52" spans="1:32" ht="113.15" customHeight="1" x14ac:dyDescent="0.35">
      <c r="A52" s="20"/>
      <c r="B52" s="570"/>
      <c r="C52" s="571"/>
      <c r="D52" s="571"/>
      <c r="E52" s="572"/>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row>
    <row r="53" spans="1:32" ht="16.149999999999999" customHeight="1" x14ac:dyDescent="0.35">
      <c r="B53" s="150"/>
      <c r="C53" s="150"/>
      <c r="D53" s="150"/>
      <c r="E53" s="150"/>
      <c r="F53" s="150"/>
      <c r="G53" s="150"/>
      <c r="H53" s="150"/>
      <c r="I53" s="150"/>
      <c r="J53" s="150"/>
      <c r="K53" s="150"/>
      <c r="L53" s="150"/>
      <c r="M53" s="150"/>
      <c r="N53" s="150"/>
      <c r="O53" s="139"/>
      <c r="P53" s="139"/>
      <c r="Q53" s="139"/>
      <c r="R53" s="139"/>
    </row>
    <row r="54" spans="1:32" ht="16.149999999999999" customHeight="1" x14ac:dyDescent="0.35">
      <c r="B54" s="150"/>
      <c r="C54" s="150"/>
      <c r="D54" s="150"/>
      <c r="E54" s="150"/>
      <c r="F54" s="150"/>
      <c r="G54" s="150"/>
      <c r="H54" s="150"/>
      <c r="I54" s="150"/>
      <c r="J54" s="150"/>
      <c r="K54" s="150"/>
      <c r="L54" s="150"/>
      <c r="M54" s="150"/>
      <c r="N54" s="150"/>
      <c r="O54" s="139"/>
      <c r="P54" s="139"/>
      <c r="Q54" s="139"/>
      <c r="R54" s="139"/>
    </row>
    <row r="55" spans="1:32" ht="18.649999999999999" customHeight="1" x14ac:dyDescent="0.35">
      <c r="B55" s="719" t="s">
        <v>484</v>
      </c>
      <c r="C55" s="720"/>
      <c r="D55" s="527" t="s">
        <v>471</v>
      </c>
      <c r="E55" s="178">
        <f>SUM(D59:D72)</f>
        <v>0</v>
      </c>
      <c r="F55" s="150"/>
      <c r="G55" s="150"/>
      <c r="H55" s="150"/>
      <c r="I55" s="150"/>
      <c r="J55" s="150"/>
      <c r="K55" s="150"/>
      <c r="L55" s="150"/>
      <c r="M55" s="150"/>
      <c r="N55" s="150"/>
      <c r="O55" s="139"/>
      <c r="P55" s="139"/>
      <c r="Q55" s="139"/>
      <c r="R55" s="139"/>
    </row>
    <row r="56" spans="1:32" ht="16.149999999999999" customHeight="1" x14ac:dyDescent="0.35">
      <c r="B56" s="150"/>
      <c r="C56" s="150"/>
      <c r="D56" s="150"/>
      <c r="E56" s="150"/>
      <c r="F56" s="150"/>
      <c r="G56" s="150"/>
      <c r="H56" s="150"/>
      <c r="I56" s="150"/>
      <c r="J56" s="150"/>
      <c r="K56" s="150"/>
      <c r="L56" s="150"/>
      <c r="M56" s="150"/>
      <c r="N56" s="150"/>
      <c r="O56" s="139"/>
      <c r="P56" s="139"/>
      <c r="Q56" s="139"/>
      <c r="R56" s="139"/>
    </row>
    <row r="57" spans="1:32" ht="16.149999999999999" customHeight="1" x14ac:dyDescent="0.35">
      <c r="B57" s="150"/>
      <c r="C57" s="150"/>
      <c r="D57" s="150"/>
      <c r="E57" s="150"/>
      <c r="F57" s="150"/>
      <c r="G57" s="150"/>
      <c r="H57" s="150"/>
      <c r="I57" s="150"/>
      <c r="J57" s="150"/>
      <c r="K57" s="150"/>
      <c r="L57" s="150"/>
      <c r="M57" s="150"/>
      <c r="N57" s="150"/>
      <c r="O57" s="139"/>
      <c r="P57" s="139"/>
      <c r="Q57" s="139"/>
      <c r="R57" s="139"/>
    </row>
    <row r="58" spans="1:32" ht="16.149999999999999" customHeight="1" x14ac:dyDescent="0.35">
      <c r="B58" s="173" t="s">
        <v>472</v>
      </c>
      <c r="C58" s="173" t="s">
        <v>473</v>
      </c>
      <c r="D58" s="174" t="s">
        <v>454</v>
      </c>
      <c r="E58" s="150"/>
      <c r="F58" s="150"/>
      <c r="G58" s="150"/>
      <c r="H58" s="150"/>
      <c r="I58" s="150"/>
      <c r="J58" s="150"/>
      <c r="K58" s="150"/>
      <c r="L58" s="150"/>
      <c r="M58" s="150"/>
      <c r="N58" s="139"/>
      <c r="O58" s="139"/>
      <c r="P58" s="139"/>
      <c r="Q58" s="139"/>
    </row>
    <row r="59" spans="1:32" ht="34.5" customHeight="1" x14ac:dyDescent="0.35">
      <c r="B59" s="175"/>
      <c r="D59" s="369"/>
      <c r="E59" s="150"/>
      <c r="F59" s="150"/>
      <c r="G59" s="150"/>
      <c r="H59" s="150"/>
      <c r="I59" s="150"/>
      <c r="J59" s="150"/>
      <c r="K59" s="150"/>
      <c r="L59" s="150"/>
      <c r="M59" s="150"/>
      <c r="N59" s="139"/>
      <c r="O59" s="139"/>
      <c r="P59" s="139"/>
      <c r="Q59" s="139"/>
    </row>
    <row r="60" spans="1:32" ht="35.15" customHeight="1" x14ac:dyDescent="0.35">
      <c r="B60" s="175"/>
      <c r="C60" s="175"/>
      <c r="D60" s="369"/>
      <c r="E60" s="150"/>
      <c r="F60" s="150"/>
      <c r="G60" s="150"/>
      <c r="H60" s="150"/>
      <c r="I60" s="150"/>
      <c r="J60" s="150"/>
      <c r="K60" s="150"/>
      <c r="L60" s="150"/>
      <c r="M60" s="150"/>
      <c r="N60" s="139"/>
      <c r="O60" s="139"/>
      <c r="P60" s="139"/>
      <c r="Q60" s="139"/>
    </row>
    <row r="61" spans="1:32" ht="35.15" customHeight="1" x14ac:dyDescent="0.35">
      <c r="B61" s="175"/>
      <c r="C61" s="175"/>
      <c r="D61" s="369"/>
      <c r="E61" s="150"/>
      <c r="F61" s="150"/>
      <c r="G61" s="150"/>
      <c r="H61" s="150"/>
      <c r="I61" s="150"/>
      <c r="J61" s="150"/>
      <c r="K61" s="150"/>
      <c r="L61" s="150"/>
      <c r="M61" s="150"/>
      <c r="N61" s="139"/>
      <c r="O61" s="139"/>
      <c r="P61" s="139"/>
      <c r="Q61" s="139"/>
    </row>
    <row r="62" spans="1:32" ht="35.15" customHeight="1" x14ac:dyDescent="0.35">
      <c r="B62" s="175"/>
      <c r="C62" s="175"/>
      <c r="D62" s="369"/>
      <c r="E62" s="150"/>
      <c r="F62" s="150"/>
      <c r="G62" s="150"/>
      <c r="H62" s="150"/>
      <c r="I62" s="150"/>
      <c r="J62" s="150"/>
      <c r="K62" s="150"/>
      <c r="L62" s="150"/>
      <c r="M62" s="150"/>
      <c r="N62" s="139"/>
      <c r="O62" s="139"/>
      <c r="P62" s="139"/>
      <c r="Q62" s="139"/>
    </row>
    <row r="63" spans="1:32" ht="35.15" customHeight="1" x14ac:dyDescent="0.35">
      <c r="B63" s="175"/>
      <c r="C63" s="175"/>
      <c r="D63" s="369"/>
      <c r="E63" s="150"/>
      <c r="F63" s="150"/>
      <c r="G63" s="150"/>
      <c r="H63" s="150"/>
      <c r="I63" s="150"/>
      <c r="J63" s="150"/>
      <c r="K63" s="150"/>
      <c r="L63" s="150"/>
      <c r="M63" s="150"/>
      <c r="N63" s="139"/>
      <c r="O63" s="139"/>
      <c r="P63" s="139"/>
      <c r="Q63" s="139"/>
    </row>
    <row r="64" spans="1:32" ht="35.15" customHeight="1" x14ac:dyDescent="0.35">
      <c r="B64" s="175"/>
      <c r="C64" s="175"/>
      <c r="D64" s="369"/>
      <c r="E64" s="150"/>
      <c r="F64" s="150"/>
      <c r="G64" s="150"/>
      <c r="H64" s="150"/>
      <c r="I64" s="150"/>
      <c r="J64" s="150"/>
      <c r="K64" s="150"/>
      <c r="L64" s="150"/>
      <c r="M64" s="150"/>
      <c r="N64" s="139"/>
      <c r="O64" s="139"/>
      <c r="P64" s="139"/>
      <c r="Q64" s="139"/>
    </row>
    <row r="65" spans="1:32" ht="35.15" customHeight="1" x14ac:dyDescent="0.35">
      <c r="B65" s="175"/>
      <c r="C65" s="175"/>
      <c r="D65" s="369"/>
      <c r="E65" s="150"/>
      <c r="F65" s="150"/>
      <c r="G65" s="150"/>
      <c r="H65" s="150"/>
      <c r="I65" s="150"/>
      <c r="J65" s="150"/>
      <c r="K65" s="150"/>
      <c r="L65" s="150"/>
      <c r="M65" s="150"/>
      <c r="N65" s="139"/>
      <c r="O65" s="139"/>
      <c r="P65" s="139"/>
      <c r="Q65" s="139"/>
    </row>
    <row r="66" spans="1:32" ht="35.15" customHeight="1" x14ac:dyDescent="0.35">
      <c r="B66" s="175"/>
      <c r="C66" s="175"/>
      <c r="D66" s="369"/>
      <c r="E66" s="150"/>
      <c r="F66" s="150"/>
      <c r="G66" s="150"/>
      <c r="H66" s="150"/>
      <c r="I66" s="150"/>
      <c r="J66" s="150"/>
      <c r="K66" s="150"/>
      <c r="L66" s="150"/>
      <c r="M66" s="150"/>
      <c r="N66" s="139"/>
      <c r="O66" s="139"/>
      <c r="P66" s="139"/>
      <c r="Q66" s="139"/>
    </row>
    <row r="67" spans="1:32" ht="35.15" customHeight="1" x14ac:dyDescent="0.35">
      <c r="B67" s="175"/>
      <c r="C67" s="175"/>
      <c r="D67" s="369"/>
      <c r="E67" s="150"/>
      <c r="F67" s="150"/>
      <c r="G67" s="150"/>
      <c r="H67" s="150"/>
      <c r="I67" s="150"/>
      <c r="J67" s="150"/>
      <c r="K67" s="150"/>
      <c r="L67" s="150"/>
      <c r="M67" s="150"/>
      <c r="N67" s="139"/>
      <c r="O67" s="139"/>
      <c r="P67" s="139"/>
      <c r="Q67" s="139"/>
    </row>
    <row r="68" spans="1:32" ht="35.15" customHeight="1" x14ac:dyDescent="0.35">
      <c r="B68" s="175"/>
      <c r="C68" s="175"/>
      <c r="D68" s="369"/>
      <c r="E68" s="150"/>
      <c r="F68" s="150"/>
      <c r="G68" s="150"/>
      <c r="H68" s="150"/>
      <c r="I68" s="150"/>
      <c r="J68" s="150"/>
      <c r="K68" s="150"/>
      <c r="L68" s="150"/>
      <c r="M68" s="150"/>
      <c r="N68" s="139"/>
      <c r="O68" s="139"/>
      <c r="P68" s="139"/>
      <c r="Q68" s="139"/>
    </row>
    <row r="69" spans="1:32" ht="35.15" customHeight="1" x14ac:dyDescent="0.35">
      <c r="B69" s="175"/>
      <c r="C69" s="175"/>
      <c r="D69" s="369"/>
      <c r="E69" s="150"/>
      <c r="F69" s="150"/>
      <c r="G69" s="150"/>
      <c r="H69" s="150"/>
      <c r="I69" s="150"/>
      <c r="J69" s="150"/>
      <c r="K69" s="150"/>
      <c r="L69" s="150"/>
      <c r="M69" s="150"/>
      <c r="N69" s="139"/>
      <c r="O69" s="139"/>
      <c r="P69" s="139"/>
      <c r="Q69" s="139"/>
    </row>
    <row r="70" spans="1:32" ht="35.15" customHeight="1" x14ac:dyDescent="0.35">
      <c r="B70" s="175"/>
      <c r="C70" s="175"/>
      <c r="D70" s="369"/>
      <c r="E70" s="150"/>
      <c r="F70" s="150"/>
      <c r="G70" s="150"/>
      <c r="H70" s="150"/>
      <c r="I70" s="150"/>
      <c r="J70" s="150"/>
      <c r="K70" s="150"/>
      <c r="L70" s="150"/>
      <c r="M70" s="150"/>
      <c r="N70" s="139"/>
      <c r="O70" s="139"/>
      <c r="P70" s="139"/>
      <c r="Q70" s="139"/>
    </row>
    <row r="71" spans="1:32" ht="35.15" customHeight="1" x14ac:dyDescent="0.35">
      <c r="B71" s="175"/>
      <c r="C71" s="175"/>
      <c r="D71" s="369"/>
      <c r="E71" s="150"/>
      <c r="F71" s="150"/>
      <c r="G71" s="150"/>
      <c r="H71" s="150"/>
      <c r="I71" s="150"/>
      <c r="J71" s="150"/>
      <c r="K71" s="150"/>
      <c r="L71" s="150"/>
      <c r="M71" s="150"/>
      <c r="N71" s="139"/>
      <c r="O71" s="139"/>
      <c r="P71" s="139"/>
      <c r="Q71" s="139"/>
    </row>
    <row r="72" spans="1:32" ht="35.15" customHeight="1" x14ac:dyDescent="0.35">
      <c r="B72" s="175"/>
      <c r="C72" s="175"/>
      <c r="D72" s="369"/>
      <c r="E72" s="150"/>
      <c r="F72" s="150"/>
      <c r="G72" s="150"/>
      <c r="H72" s="150"/>
      <c r="I72" s="150"/>
      <c r="J72" s="150"/>
      <c r="K72" s="150"/>
      <c r="L72" s="150"/>
      <c r="M72" s="150"/>
      <c r="N72" s="139"/>
      <c r="O72" s="139"/>
      <c r="P72" s="139"/>
      <c r="Q72" s="139"/>
    </row>
    <row r="73" spans="1:32" ht="16.149999999999999" customHeight="1" x14ac:dyDescent="0.35">
      <c r="B73" s="150"/>
      <c r="C73" s="150"/>
      <c r="D73" s="150"/>
      <c r="E73" s="150"/>
      <c r="F73" s="150"/>
      <c r="G73" s="150"/>
      <c r="H73" s="150"/>
      <c r="I73" s="150"/>
      <c r="J73" s="150"/>
      <c r="K73" s="150"/>
      <c r="L73" s="150"/>
      <c r="M73" s="150"/>
      <c r="N73" s="150"/>
      <c r="O73" s="139"/>
      <c r="P73" s="139"/>
      <c r="Q73" s="139"/>
      <c r="R73" s="139"/>
    </row>
    <row r="74" spans="1:32" ht="16.149999999999999" customHeight="1" x14ac:dyDescent="0.35">
      <c r="B74" s="150"/>
      <c r="C74" s="150"/>
      <c r="D74" s="150"/>
      <c r="E74" s="150"/>
      <c r="F74" s="150"/>
      <c r="G74" s="150"/>
      <c r="H74" s="150"/>
      <c r="I74" s="150"/>
      <c r="J74" s="150"/>
      <c r="K74" s="150"/>
      <c r="L74" s="150"/>
      <c r="M74" s="150"/>
      <c r="N74" s="150"/>
      <c r="O74" s="139"/>
      <c r="P74" s="139"/>
      <c r="Q74" s="139"/>
      <c r="R74" s="139"/>
    </row>
    <row r="75" spans="1:32" x14ac:dyDescent="0.35">
      <c r="A75" s="20"/>
      <c r="B75" s="220" t="s">
        <v>466</v>
      </c>
      <c r="C75" s="221" t="str">
        <f>"500 merkkiä ("&amp;TEXT(LEN(B76),"0")&amp;" käytetty)"</f>
        <v>500 merkkiä (0 käytetty)</v>
      </c>
      <c r="D75" s="221"/>
      <c r="E75" s="222"/>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1:32" ht="113.15" customHeight="1" x14ac:dyDescent="0.35">
      <c r="A76" s="20"/>
      <c r="B76" s="570"/>
      <c r="C76" s="571"/>
      <c r="D76" s="571"/>
      <c r="E76" s="572"/>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sheetData>
  <sheetProtection sheet="1" selectLockedCells="1"/>
  <mergeCells count="8">
    <mergeCell ref="B55:C55"/>
    <mergeCell ref="B76:E76"/>
    <mergeCell ref="G1:I1"/>
    <mergeCell ref="B7:C7"/>
    <mergeCell ref="B28:E28"/>
    <mergeCell ref="B2:C5"/>
    <mergeCell ref="B31:C31"/>
    <mergeCell ref="B52:E52"/>
  </mergeCells>
  <dataValidations count="4">
    <dataValidation allowBlank="1" showInputMessage="1" showErrorMessage="1" promptTitle="OHJE" prompt="Kuvaa lyhyesti mistä matkakustannus aiheutuu" sqref="C11:C24 C35:C48 C59:C72" xr:uid="{BA2F1745-F41D-4D1D-8385-FE14BE75B10C}"/>
    <dataValidation allowBlank="1" showInputMessage="1" showErrorMessage="1" promptTitle="OHJE" prompt="Kerro mikä matkakustannus on kyseessä." sqref="B11:B24 B35:B48 B59:B72" xr:uid="{7B1FC8AB-2C16-4B2E-A23E-C83CC620415C}"/>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8 B52 B76" xr:uid="{8662EBA8-28DF-42E5-A129-B0A1F632CCEA}">
      <formula1>500</formula1>
    </dataValidation>
    <dataValidation allowBlank="1" showInputMessage="1" showErrorMessage="1" promptTitle="OHJE" prompt="Jos tarkka kustannus ei ole tiedossa, budjetoi kustannus parhaan käytettävissä olevan arvion mukaisesti." sqref="D11:D24 D35:D48 D59:D72" xr:uid="{9E8B6701-A65D-4184-977D-0480EB96005D}"/>
  </dataValidations>
  <hyperlinks>
    <hyperlink ref="G1:I1" location="'Aloita tästä'!A1" display="PALAA TÄSTÄ KANSISIVULLE" xr:uid="{C8A516E0-9604-4B26-9A0C-6B2C09A701C5}"/>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2F0D-49D3-49A6-9799-C51ABD992EEC}">
  <dimension ref="A1:AE86"/>
  <sheetViews>
    <sheetView zoomScaleNormal="100" workbookViewId="0">
      <selection activeCell="G1" sqref="G1:I1"/>
    </sheetView>
  </sheetViews>
  <sheetFormatPr defaultColWidth="9.23046875" defaultRowHeight="15.5" x14ac:dyDescent="0.35"/>
  <cols>
    <col min="1" max="1" width="3.765625" style="150" customWidth="1"/>
    <col min="2" max="2" width="35.765625" style="150" customWidth="1"/>
    <col min="3" max="3" width="27.765625" style="150" customWidth="1"/>
    <col min="4" max="4" width="32.765625" style="150" customWidth="1"/>
    <col min="5" max="5" width="12.765625" style="150" customWidth="1"/>
    <col min="6" max="10" width="9.23046875" style="150"/>
    <col min="11" max="16384" width="9.23046875" style="20"/>
  </cols>
  <sheetData>
    <row r="1" spans="1:11" ht="16.149999999999999" customHeight="1" x14ac:dyDescent="0.35">
      <c r="A1" s="11" t="s">
        <v>485</v>
      </c>
      <c r="B1" s="11"/>
      <c r="G1" s="721" t="s">
        <v>158</v>
      </c>
      <c r="H1" s="722"/>
      <c r="I1" s="723"/>
      <c r="K1" s="139"/>
    </row>
    <row r="2" spans="1:11" ht="16.149999999999999" customHeight="1" x14ac:dyDescent="0.35">
      <c r="A2" s="11"/>
      <c r="B2" s="708" t="s">
        <v>446</v>
      </c>
      <c r="C2" s="708"/>
      <c r="G2" s="420"/>
      <c r="H2" s="420"/>
      <c r="I2" s="420"/>
      <c r="K2" s="139"/>
    </row>
    <row r="3" spans="1:11" ht="16.149999999999999" customHeight="1" x14ac:dyDescent="0.35">
      <c r="A3" s="11"/>
      <c r="B3" s="708"/>
      <c r="C3" s="708"/>
      <c r="G3" s="420"/>
      <c r="H3" s="420"/>
      <c r="I3" s="420"/>
      <c r="K3" s="139"/>
    </row>
    <row r="4" spans="1:11" ht="16.149999999999999" customHeight="1" x14ac:dyDescent="0.35">
      <c r="A4" s="11"/>
      <c r="B4" s="708"/>
      <c r="C4" s="708"/>
      <c r="G4" s="420"/>
      <c r="H4" s="420"/>
      <c r="I4" s="420"/>
      <c r="K4" s="139"/>
    </row>
    <row r="5" spans="1:11" ht="16.149999999999999" customHeight="1" x14ac:dyDescent="0.35">
      <c r="A5" s="11"/>
      <c r="B5" s="708"/>
      <c r="C5" s="708"/>
      <c r="G5" s="420"/>
      <c r="H5" s="420"/>
      <c r="I5" s="420"/>
      <c r="K5" s="139"/>
    </row>
    <row r="6" spans="1:11" ht="16.149999999999999" customHeight="1" x14ac:dyDescent="0.35">
      <c r="B6" s="717" t="s">
        <v>486</v>
      </c>
      <c r="C6" s="718"/>
      <c r="D6" s="258" t="s">
        <v>471</v>
      </c>
      <c r="E6" s="176">
        <f>SUM(D10:D23)</f>
        <v>0</v>
      </c>
      <c r="K6" s="139"/>
    </row>
    <row r="7" spans="1:11" ht="16.149999999999999" customHeight="1" x14ac:dyDescent="0.35">
      <c r="K7" s="139"/>
    </row>
    <row r="8" spans="1:11" ht="16.149999999999999" customHeight="1" x14ac:dyDescent="0.35">
      <c r="K8" s="139"/>
    </row>
    <row r="9" spans="1:11" ht="16.149999999999999" customHeight="1" x14ac:dyDescent="0.35">
      <c r="B9" s="173" t="s">
        <v>472</v>
      </c>
      <c r="C9" s="173" t="s">
        <v>473</v>
      </c>
      <c r="D9" s="174" t="s">
        <v>478</v>
      </c>
      <c r="E9" s="169"/>
      <c r="J9" s="139"/>
    </row>
    <row r="10" spans="1:11" ht="35.15" customHeight="1" x14ac:dyDescent="0.35">
      <c r="B10" s="234"/>
      <c r="C10" s="234"/>
      <c r="D10" s="369"/>
      <c r="J10" s="139"/>
    </row>
    <row r="11" spans="1:11" ht="35.15" customHeight="1" x14ac:dyDescent="0.35">
      <c r="B11" s="234"/>
      <c r="C11" s="234"/>
      <c r="D11" s="369"/>
      <c r="J11" s="139"/>
    </row>
    <row r="12" spans="1:11" ht="35.15" customHeight="1" x14ac:dyDescent="0.35">
      <c r="B12" s="234"/>
      <c r="C12" s="234"/>
      <c r="D12" s="369"/>
      <c r="J12" s="139"/>
    </row>
    <row r="13" spans="1:11" ht="35.15" customHeight="1" x14ac:dyDescent="0.35">
      <c r="B13" s="234"/>
      <c r="C13" s="234"/>
      <c r="D13" s="369"/>
      <c r="J13" s="139"/>
    </row>
    <row r="14" spans="1:11" ht="35.15" customHeight="1" x14ac:dyDescent="0.35">
      <c r="B14" s="234"/>
      <c r="C14" s="234"/>
      <c r="D14" s="369"/>
      <c r="J14" s="139"/>
    </row>
    <row r="15" spans="1:11" ht="35.15" customHeight="1" x14ac:dyDescent="0.35">
      <c r="B15" s="234"/>
      <c r="C15" s="234"/>
      <c r="D15" s="369"/>
      <c r="J15" s="139"/>
    </row>
    <row r="16" spans="1:11" ht="35.15" customHeight="1" x14ac:dyDescent="0.35">
      <c r="B16" s="234"/>
      <c r="C16" s="234"/>
      <c r="D16" s="369"/>
      <c r="J16" s="139"/>
    </row>
    <row r="17" spans="1:31" ht="35.15" customHeight="1" x14ac:dyDescent="0.35">
      <c r="B17" s="234"/>
      <c r="C17" s="234"/>
      <c r="D17" s="369"/>
      <c r="J17" s="139"/>
    </row>
    <row r="18" spans="1:31" ht="35.15" customHeight="1" x14ac:dyDescent="0.35">
      <c r="B18" s="234"/>
      <c r="C18" s="234"/>
      <c r="D18" s="369"/>
      <c r="J18" s="139"/>
    </row>
    <row r="19" spans="1:31" ht="35.15" customHeight="1" x14ac:dyDescent="0.35">
      <c r="B19" s="234"/>
      <c r="C19" s="234"/>
      <c r="D19" s="369"/>
      <c r="J19" s="139"/>
    </row>
    <row r="20" spans="1:31" ht="35.15" customHeight="1" x14ac:dyDescent="0.35">
      <c r="B20" s="234"/>
      <c r="C20" s="234"/>
      <c r="D20" s="369"/>
      <c r="J20" s="139"/>
    </row>
    <row r="21" spans="1:31" ht="35.15" customHeight="1" x14ac:dyDescent="0.35">
      <c r="B21" s="234"/>
      <c r="C21" s="234"/>
      <c r="D21" s="369"/>
      <c r="J21" s="139"/>
    </row>
    <row r="22" spans="1:31" ht="35.15" customHeight="1" x14ac:dyDescent="0.35">
      <c r="B22" s="234"/>
      <c r="C22" s="234"/>
      <c r="D22" s="369"/>
      <c r="J22" s="139"/>
    </row>
    <row r="23" spans="1:31" ht="35.15" customHeight="1" x14ac:dyDescent="0.35">
      <c r="B23" s="234"/>
      <c r="C23" s="234"/>
      <c r="D23" s="369"/>
      <c r="J23" s="139"/>
    </row>
    <row r="24" spans="1:31" ht="16.149999999999999" customHeight="1" x14ac:dyDescent="0.35">
      <c r="K24" s="139"/>
    </row>
    <row r="25" spans="1:31" x14ac:dyDescent="0.35">
      <c r="A25" s="20"/>
      <c r="B25" s="220" t="s">
        <v>466</v>
      </c>
      <c r="C25" s="221" t="str">
        <f>"500 merkkiä ("&amp;TEXT(LEN(B26),"0")&amp;" käytetty)"</f>
        <v>500 merkkiä (0 käytetty)</v>
      </c>
      <c r="D25" s="222"/>
      <c r="K25" s="150"/>
      <c r="L25" s="150"/>
      <c r="M25" s="150"/>
      <c r="N25" s="150"/>
      <c r="O25" s="150"/>
      <c r="P25" s="150"/>
      <c r="Q25" s="150"/>
      <c r="R25" s="150"/>
      <c r="S25" s="150"/>
      <c r="T25" s="150"/>
      <c r="U25" s="150"/>
      <c r="V25" s="150"/>
      <c r="W25" s="150"/>
      <c r="X25" s="150"/>
      <c r="Y25" s="150"/>
      <c r="Z25" s="150"/>
      <c r="AA25" s="150"/>
      <c r="AB25" s="150"/>
      <c r="AC25" s="150"/>
      <c r="AD25" s="150"/>
      <c r="AE25" s="150"/>
    </row>
    <row r="26" spans="1:31" ht="113.15" customHeight="1" x14ac:dyDescent="0.35">
      <c r="A26" s="20"/>
      <c r="B26" s="570"/>
      <c r="C26" s="571"/>
      <c r="D26" s="572"/>
      <c r="K26" s="150"/>
      <c r="L26" s="150"/>
      <c r="M26" s="150"/>
      <c r="N26" s="150"/>
      <c r="O26" s="150"/>
      <c r="P26" s="150"/>
      <c r="Q26" s="150"/>
      <c r="R26" s="150"/>
      <c r="S26" s="150"/>
      <c r="T26" s="150"/>
      <c r="U26" s="150"/>
      <c r="V26" s="150"/>
      <c r="W26" s="150"/>
      <c r="X26" s="150"/>
      <c r="Y26" s="150"/>
      <c r="Z26" s="150"/>
      <c r="AA26" s="150"/>
      <c r="AB26" s="150"/>
      <c r="AC26" s="150"/>
      <c r="AD26" s="150"/>
      <c r="AE26" s="150"/>
    </row>
    <row r="27" spans="1:31" ht="16.149999999999999" customHeight="1" x14ac:dyDescent="0.35">
      <c r="K27" s="139"/>
    </row>
    <row r="28" spans="1:31" ht="18.649999999999999" customHeight="1" x14ac:dyDescent="0.35">
      <c r="K28" s="139"/>
    </row>
    <row r="29" spans="1:31" ht="16.149999999999999" customHeight="1" x14ac:dyDescent="0.35">
      <c r="B29" s="717" t="s">
        <v>487</v>
      </c>
      <c r="C29" s="718"/>
      <c r="D29" s="258" t="s">
        <v>471</v>
      </c>
      <c r="E29" s="176">
        <f>SUM(D33:D46)</f>
        <v>0</v>
      </c>
      <c r="K29" s="139"/>
    </row>
    <row r="30" spans="1:31" ht="16.149999999999999" customHeight="1" x14ac:dyDescent="0.35">
      <c r="K30" s="139"/>
    </row>
    <row r="31" spans="1:31" ht="16.149999999999999" customHeight="1" x14ac:dyDescent="0.35">
      <c r="K31" s="139"/>
    </row>
    <row r="32" spans="1:31" ht="16.149999999999999" customHeight="1" x14ac:dyDescent="0.35">
      <c r="B32" s="173" t="s">
        <v>472</v>
      </c>
      <c r="C32" s="173" t="s">
        <v>473</v>
      </c>
      <c r="D32" s="174" t="s">
        <v>478</v>
      </c>
      <c r="E32" s="169"/>
      <c r="J32" s="139"/>
    </row>
    <row r="33" spans="1:31" ht="35.15" customHeight="1" x14ac:dyDescent="0.35">
      <c r="B33" s="234"/>
      <c r="C33" s="234"/>
      <c r="D33" s="369"/>
      <c r="J33" s="139"/>
    </row>
    <row r="34" spans="1:31" ht="35.15" customHeight="1" x14ac:dyDescent="0.35">
      <c r="B34" s="234"/>
      <c r="C34" s="234"/>
      <c r="D34" s="369"/>
      <c r="J34" s="139"/>
    </row>
    <row r="35" spans="1:31" ht="35.15" customHeight="1" x14ac:dyDescent="0.35">
      <c r="B35" s="234"/>
      <c r="C35" s="234"/>
      <c r="D35" s="369"/>
      <c r="J35" s="139"/>
    </row>
    <row r="36" spans="1:31" ht="35.15" customHeight="1" x14ac:dyDescent="0.35">
      <c r="B36" s="234"/>
      <c r="C36" s="234"/>
      <c r="D36" s="369"/>
      <c r="J36" s="139"/>
    </row>
    <row r="37" spans="1:31" ht="35.15" customHeight="1" x14ac:dyDescent="0.35">
      <c r="B37" s="234"/>
      <c r="C37" s="234"/>
      <c r="D37" s="369"/>
      <c r="J37" s="139"/>
    </row>
    <row r="38" spans="1:31" ht="35.15" customHeight="1" x14ac:dyDescent="0.35">
      <c r="B38" s="234"/>
      <c r="C38" s="234"/>
      <c r="D38" s="369"/>
      <c r="J38" s="139"/>
    </row>
    <row r="39" spans="1:31" ht="35.15" customHeight="1" x14ac:dyDescent="0.35">
      <c r="B39" s="234"/>
      <c r="C39" s="234"/>
      <c r="D39" s="369"/>
      <c r="J39" s="139"/>
    </row>
    <row r="40" spans="1:31" ht="35.15" customHeight="1" x14ac:dyDescent="0.35">
      <c r="B40" s="234"/>
      <c r="C40" s="234"/>
      <c r="D40" s="369"/>
      <c r="J40" s="139"/>
    </row>
    <row r="41" spans="1:31" ht="35.15" customHeight="1" x14ac:dyDescent="0.35">
      <c r="B41" s="234"/>
      <c r="C41" s="234"/>
      <c r="D41" s="369"/>
      <c r="J41" s="139"/>
    </row>
    <row r="42" spans="1:31" ht="35.15" customHeight="1" x14ac:dyDescent="0.35">
      <c r="B42" s="234"/>
      <c r="C42" s="234"/>
      <c r="D42" s="369"/>
      <c r="J42" s="139"/>
    </row>
    <row r="43" spans="1:31" ht="35.15" customHeight="1" x14ac:dyDescent="0.35">
      <c r="B43" s="234"/>
      <c r="C43" s="234"/>
      <c r="D43" s="369"/>
      <c r="J43" s="139"/>
    </row>
    <row r="44" spans="1:31" ht="35.15" customHeight="1" x14ac:dyDescent="0.35">
      <c r="B44" s="234"/>
      <c r="C44" s="234"/>
      <c r="D44" s="369"/>
      <c r="J44" s="139"/>
    </row>
    <row r="45" spans="1:31" ht="35.15" customHeight="1" x14ac:dyDescent="0.35">
      <c r="B45" s="234"/>
      <c r="C45" s="234"/>
      <c r="D45" s="369"/>
      <c r="J45" s="139"/>
    </row>
    <row r="46" spans="1:31" ht="35.15" customHeight="1" x14ac:dyDescent="0.35">
      <c r="B46" s="234"/>
      <c r="C46" s="234"/>
      <c r="D46" s="369"/>
      <c r="J46" s="139"/>
    </row>
    <row r="47" spans="1:31" ht="16.149999999999999" customHeight="1" x14ac:dyDescent="0.35">
      <c r="K47" s="139"/>
    </row>
    <row r="48" spans="1:31" x14ac:dyDescent="0.35">
      <c r="A48" s="20"/>
      <c r="B48" s="220" t="s">
        <v>466</v>
      </c>
      <c r="C48" s="221" t="str">
        <f>"500 merkkiä ("&amp;TEXT(LEN(B49),"0")&amp;" käytetty)"</f>
        <v>500 merkkiä (0 käytetty)</v>
      </c>
      <c r="D48" s="222"/>
      <c r="K48" s="150"/>
      <c r="L48" s="150"/>
      <c r="M48" s="150"/>
      <c r="N48" s="150"/>
      <c r="O48" s="150"/>
      <c r="P48" s="150"/>
      <c r="Q48" s="150"/>
      <c r="R48" s="150"/>
      <c r="S48" s="150"/>
      <c r="T48" s="150"/>
      <c r="U48" s="150"/>
      <c r="V48" s="150"/>
      <c r="W48" s="150"/>
      <c r="X48" s="150"/>
      <c r="Y48" s="150"/>
      <c r="Z48" s="150"/>
      <c r="AA48" s="150"/>
      <c r="AB48" s="150"/>
      <c r="AC48" s="150"/>
      <c r="AD48" s="150"/>
      <c r="AE48" s="150"/>
    </row>
    <row r="49" spans="1:31" ht="113.15" customHeight="1" x14ac:dyDescent="0.35">
      <c r="A49" s="20"/>
      <c r="B49" s="570"/>
      <c r="C49" s="571"/>
      <c r="D49" s="572"/>
      <c r="K49" s="150"/>
      <c r="L49" s="150"/>
      <c r="M49" s="150"/>
      <c r="N49" s="150"/>
      <c r="O49" s="150"/>
      <c r="P49" s="150"/>
      <c r="Q49" s="150"/>
      <c r="R49" s="150"/>
      <c r="S49" s="150"/>
      <c r="T49" s="150"/>
      <c r="U49" s="150"/>
      <c r="V49" s="150"/>
      <c r="W49" s="150"/>
      <c r="X49" s="150"/>
      <c r="Y49" s="150"/>
      <c r="Z49" s="150"/>
      <c r="AA49" s="150"/>
      <c r="AB49" s="150"/>
      <c r="AC49" s="150"/>
      <c r="AD49" s="150"/>
      <c r="AE49" s="150"/>
    </row>
    <row r="50" spans="1:31" ht="16.149999999999999" customHeight="1" x14ac:dyDescent="0.35">
      <c r="K50" s="139"/>
    </row>
    <row r="51" spans="1:31" ht="16.149999999999999" customHeight="1" x14ac:dyDescent="0.35">
      <c r="K51" s="139"/>
    </row>
    <row r="52" spans="1:31" ht="16.149999999999999" customHeight="1" x14ac:dyDescent="0.35">
      <c r="B52" s="717" t="s">
        <v>488</v>
      </c>
      <c r="C52" s="718"/>
      <c r="D52" s="258" t="s">
        <v>471</v>
      </c>
      <c r="E52" s="176">
        <f>SUM(D56:D69)</f>
        <v>0</v>
      </c>
      <c r="K52" s="139"/>
    </row>
    <row r="53" spans="1:31" ht="16.149999999999999" customHeight="1" x14ac:dyDescent="0.35">
      <c r="K53" s="139"/>
    </row>
    <row r="54" spans="1:31" ht="16.149999999999999" customHeight="1" x14ac:dyDescent="0.35">
      <c r="K54" s="139"/>
    </row>
    <row r="55" spans="1:31" ht="16.149999999999999" customHeight="1" x14ac:dyDescent="0.35">
      <c r="B55" s="173" t="s">
        <v>472</v>
      </c>
      <c r="C55" s="173" t="s">
        <v>473</v>
      </c>
      <c r="D55" s="174" t="s">
        <v>478</v>
      </c>
      <c r="E55" s="169"/>
      <c r="J55" s="139"/>
    </row>
    <row r="56" spans="1:31" ht="35.15" customHeight="1" x14ac:dyDescent="0.35">
      <c r="B56" s="234"/>
      <c r="C56" s="234"/>
      <c r="D56" s="369"/>
      <c r="J56" s="139"/>
    </row>
    <row r="57" spans="1:31" ht="35.15" customHeight="1" x14ac:dyDescent="0.35">
      <c r="B57" s="234"/>
      <c r="C57" s="234"/>
      <c r="D57" s="369"/>
      <c r="J57" s="139"/>
    </row>
    <row r="58" spans="1:31" ht="35.15" customHeight="1" x14ac:dyDescent="0.35">
      <c r="B58" s="234"/>
      <c r="C58" s="234"/>
      <c r="D58" s="369"/>
      <c r="J58" s="139"/>
    </row>
    <row r="59" spans="1:31" ht="35.15" customHeight="1" x14ac:dyDescent="0.35">
      <c r="B59" s="234"/>
      <c r="C59" s="234"/>
      <c r="D59" s="369"/>
      <c r="J59" s="139"/>
    </row>
    <row r="60" spans="1:31" ht="35.15" customHeight="1" x14ac:dyDescent="0.35">
      <c r="B60" s="234"/>
      <c r="C60" s="234"/>
      <c r="D60" s="369"/>
      <c r="J60" s="139"/>
    </row>
    <row r="61" spans="1:31" ht="35.15" customHeight="1" x14ac:dyDescent="0.35">
      <c r="B61" s="234"/>
      <c r="C61" s="234"/>
      <c r="D61" s="369"/>
      <c r="J61" s="139"/>
    </row>
    <row r="62" spans="1:31" ht="35.15" customHeight="1" x14ac:dyDescent="0.35">
      <c r="B62" s="234"/>
      <c r="C62" s="234"/>
      <c r="D62" s="369"/>
      <c r="J62" s="139"/>
    </row>
    <row r="63" spans="1:31" ht="35.15" customHeight="1" x14ac:dyDescent="0.35">
      <c r="B63" s="234"/>
      <c r="C63" s="234"/>
      <c r="D63" s="369"/>
      <c r="J63" s="139"/>
    </row>
    <row r="64" spans="1:31" ht="35.15" customHeight="1" x14ac:dyDescent="0.35">
      <c r="B64" s="234"/>
      <c r="C64" s="234"/>
      <c r="D64" s="369"/>
      <c r="J64" s="139"/>
    </row>
    <row r="65" spans="1:31" ht="35.15" customHeight="1" x14ac:dyDescent="0.35">
      <c r="B65" s="234"/>
      <c r="C65" s="234"/>
      <c r="D65" s="369"/>
      <c r="J65" s="139"/>
    </row>
    <row r="66" spans="1:31" ht="35.15" customHeight="1" x14ac:dyDescent="0.35">
      <c r="B66" s="234"/>
      <c r="C66" s="234"/>
      <c r="D66" s="369"/>
      <c r="J66" s="139"/>
    </row>
    <row r="67" spans="1:31" ht="35.15" customHeight="1" x14ac:dyDescent="0.35">
      <c r="B67" s="234"/>
      <c r="C67" s="234"/>
      <c r="D67" s="369"/>
      <c r="J67" s="139"/>
    </row>
    <row r="68" spans="1:31" ht="35.15" customHeight="1" x14ac:dyDescent="0.35">
      <c r="B68" s="234"/>
      <c r="C68" s="234"/>
      <c r="D68" s="369"/>
      <c r="J68" s="139"/>
    </row>
    <row r="69" spans="1:31" ht="35.15" customHeight="1" x14ac:dyDescent="0.35">
      <c r="B69" s="234"/>
      <c r="C69" s="234"/>
      <c r="D69" s="369"/>
      <c r="J69" s="139"/>
    </row>
    <row r="70" spans="1:31" ht="16.149999999999999" customHeight="1" x14ac:dyDescent="0.35">
      <c r="K70" s="139"/>
    </row>
    <row r="71" spans="1:31" x14ac:dyDescent="0.35">
      <c r="A71" s="20"/>
      <c r="B71" s="220" t="s">
        <v>466</v>
      </c>
      <c r="C71" s="221" t="str">
        <f>"500 merkkiä ("&amp;TEXT(LEN(B72),"0")&amp;" käytetty)"</f>
        <v>500 merkkiä (0 käytetty)</v>
      </c>
      <c r="D71" s="222"/>
      <c r="K71" s="150"/>
      <c r="L71" s="150"/>
      <c r="M71" s="150"/>
      <c r="N71" s="150"/>
      <c r="O71" s="150"/>
      <c r="P71" s="150"/>
      <c r="Q71" s="150"/>
      <c r="R71" s="150"/>
      <c r="S71" s="150"/>
      <c r="T71" s="150"/>
      <c r="U71" s="150"/>
      <c r="V71" s="150"/>
      <c r="W71" s="150"/>
      <c r="X71" s="150"/>
      <c r="Y71" s="150"/>
      <c r="Z71" s="150"/>
      <c r="AA71" s="150"/>
      <c r="AB71" s="150"/>
      <c r="AC71" s="150"/>
      <c r="AD71" s="150"/>
      <c r="AE71" s="150"/>
    </row>
    <row r="72" spans="1:31" ht="113.15" customHeight="1" x14ac:dyDescent="0.35">
      <c r="A72" s="20"/>
      <c r="B72" s="570"/>
      <c r="C72" s="571"/>
      <c r="D72" s="572"/>
      <c r="K72" s="150"/>
      <c r="L72" s="150"/>
      <c r="M72" s="150"/>
      <c r="N72" s="150"/>
      <c r="O72" s="150"/>
      <c r="P72" s="150"/>
      <c r="Q72" s="150"/>
      <c r="R72" s="150"/>
      <c r="S72" s="150"/>
      <c r="T72" s="150"/>
      <c r="U72" s="150"/>
      <c r="V72" s="150"/>
      <c r="W72" s="150"/>
      <c r="X72" s="150"/>
      <c r="Y72" s="150"/>
      <c r="Z72" s="150"/>
      <c r="AA72" s="150"/>
      <c r="AB72" s="150"/>
      <c r="AC72" s="150"/>
      <c r="AD72" s="150"/>
      <c r="AE72" s="150"/>
    </row>
    <row r="73" spans="1:31" ht="16.149999999999999" customHeight="1" x14ac:dyDescent="0.35">
      <c r="K73" s="139"/>
    </row>
    <row r="74" spans="1:31" ht="16.149999999999999" customHeight="1" x14ac:dyDescent="0.35">
      <c r="K74" s="139"/>
    </row>
    <row r="75" spans="1:31" ht="16.149999999999999" customHeight="1" x14ac:dyDescent="0.35">
      <c r="K75" s="139"/>
    </row>
    <row r="76" spans="1:31" ht="16.149999999999999" customHeight="1" x14ac:dyDescent="0.35">
      <c r="K76" s="139"/>
    </row>
    <row r="77" spans="1:31" ht="16.149999999999999" customHeight="1" x14ac:dyDescent="0.35">
      <c r="K77" s="139"/>
    </row>
    <row r="78" spans="1:31" ht="16.149999999999999" customHeight="1" x14ac:dyDescent="0.35">
      <c r="K78" s="139"/>
    </row>
    <row r="79" spans="1:31" ht="16.149999999999999" customHeight="1" x14ac:dyDescent="0.35">
      <c r="K79" s="139"/>
    </row>
    <row r="80" spans="1:31" ht="16.149999999999999" customHeight="1" x14ac:dyDescent="0.35">
      <c r="K80" s="139"/>
    </row>
    <row r="81" spans="11:11" ht="16.149999999999999" customHeight="1" x14ac:dyDescent="0.35">
      <c r="K81" s="139"/>
    </row>
    <row r="82" spans="11:11" ht="16.149999999999999" customHeight="1" x14ac:dyDescent="0.35">
      <c r="K82" s="139"/>
    </row>
    <row r="83" spans="11:11" ht="16.149999999999999" customHeight="1" x14ac:dyDescent="0.35">
      <c r="K83" s="139"/>
    </row>
    <row r="84" spans="11:11" ht="16.149999999999999" customHeight="1" x14ac:dyDescent="0.35">
      <c r="K84" s="139"/>
    </row>
    <row r="85" spans="11:11" ht="16.149999999999999" customHeight="1" x14ac:dyDescent="0.35">
      <c r="K85" s="139"/>
    </row>
    <row r="86" spans="11:11" ht="16.149999999999999" customHeight="1" x14ac:dyDescent="0.35">
      <c r="K86" s="139"/>
    </row>
  </sheetData>
  <sheetProtection sheet="1" selectLockedCells="1"/>
  <mergeCells count="8">
    <mergeCell ref="B52:C52"/>
    <mergeCell ref="B72:D72"/>
    <mergeCell ref="G1:I1"/>
    <mergeCell ref="B6:C6"/>
    <mergeCell ref="B26:D26"/>
    <mergeCell ref="B2:C5"/>
    <mergeCell ref="B29:C29"/>
    <mergeCell ref="B49:D49"/>
  </mergeCells>
  <dataValidations count="4">
    <dataValidation allowBlank="1" showInputMessage="1" showErrorMessage="1" promptTitle="OHJE" prompt="Kuvaa lyhyesti mistä kustannus aiheutuu." sqref="C10:C23 C33:C46 C56:C69" xr:uid="{B46CBC4C-B6EF-467C-951D-1088BF6C94D2}"/>
    <dataValidation allowBlank="1" showInputMessage="1" showErrorMessage="1" promptTitle="OHJE" prompt="Kerro kustannustyyppi" sqref="B10:B23 B33:B46 B56:B69" xr:uid="{82ADF43D-29F4-4B53-B9DA-0C4216D6988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6 B49 B72" xr:uid="{BB2CC1F6-564A-437D-A0D3-1EE66B593065}">
      <formula1>500</formula1>
    </dataValidation>
    <dataValidation allowBlank="1" showInputMessage="1" showErrorMessage="1" promptTitle="OHJE" prompt="Jos tarkka kustannus ei ole tiedossa, budjetoi kustannus parhaan käytettävissä olevan arvion mukaisesti." sqref="D10:D23 D33:D46 D56:D69" xr:uid="{BFA8FDF9-43C3-42D2-847D-B337943A114B}"/>
  </dataValidations>
  <hyperlinks>
    <hyperlink ref="G1:I1" location="'Aloita tästä'!A1" display="PALAA TÄSTÄ KANSISIVULLE" xr:uid="{8B38A368-A68F-404F-9ABC-EB39A2794289}"/>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36FD-81A2-4430-B0D0-4FFA71746AF7}">
  <dimension ref="A1:I46"/>
  <sheetViews>
    <sheetView showGridLines="0"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9" ht="16.149999999999999" customHeight="1" x14ac:dyDescent="0.35">
      <c r="A1" s="3" t="s">
        <v>489</v>
      </c>
    </row>
    <row r="2" spans="1:9" ht="16.149999999999999" customHeight="1" x14ac:dyDescent="0.35">
      <c r="B2" s="179" t="s">
        <v>490</v>
      </c>
      <c r="C2" s="180"/>
      <c r="D2" s="181"/>
      <c r="F2" s="721" t="s">
        <v>158</v>
      </c>
      <c r="G2" s="722"/>
      <c r="H2" s="723"/>
    </row>
    <row r="3" spans="1:9" ht="16.149999999999999" customHeight="1" x14ac:dyDescent="0.35"/>
    <row r="4" spans="1:9" ht="16.149999999999999" customHeight="1" x14ac:dyDescent="0.35">
      <c r="C4" s="484" t="str">
        <f>IF(D5&gt;200000,"HANKKEEN KUSTANNUKSET YLITTÄVÄT SALLITUN RAJAN"," ")</f>
        <v xml:space="preserve"> </v>
      </c>
    </row>
    <row r="5" spans="1:9" ht="16.149999999999999" customHeight="1" x14ac:dyDescent="0.35">
      <c r="B5" s="179" t="s">
        <v>491</v>
      </c>
      <c r="C5" s="179" t="s">
        <v>471</v>
      </c>
      <c r="D5" s="376">
        <f>SUM(D7, D16, D25)</f>
        <v>0</v>
      </c>
      <c r="F5" s="724" t="s">
        <v>492</v>
      </c>
      <c r="G5" s="725"/>
      <c r="H5" s="725"/>
      <c r="I5" s="725"/>
    </row>
    <row r="6" spans="1:9" ht="16.149999999999999" customHeight="1" x14ac:dyDescent="0.35">
      <c r="F6" s="725"/>
      <c r="G6" s="725"/>
      <c r="H6" s="725"/>
      <c r="I6" s="725"/>
    </row>
    <row r="7" spans="1:9" ht="16.149999999999999" customHeight="1" x14ac:dyDescent="0.35">
      <c r="B7" s="182" t="s">
        <v>493</v>
      </c>
      <c r="C7" s="131" t="s">
        <v>471</v>
      </c>
      <c r="D7" s="370">
        <f>SUM(D8+D14)</f>
        <v>0</v>
      </c>
      <c r="F7" s="725"/>
      <c r="G7" s="725"/>
      <c r="H7" s="725"/>
      <c r="I7" s="725"/>
    </row>
    <row r="8" spans="1:9" ht="16.149999999999999" customHeight="1" x14ac:dyDescent="0.35">
      <c r="B8" s="183"/>
      <c r="C8" s="184" t="s">
        <v>494</v>
      </c>
      <c r="D8" s="370">
        <f>SUM(D9:D13)</f>
        <v>0</v>
      </c>
    </row>
    <row r="9" spans="1:9" ht="16.149999999999999" customHeight="1" x14ac:dyDescent="0.35">
      <c r="B9" s="183"/>
      <c r="C9" s="185" t="s">
        <v>495</v>
      </c>
      <c r="D9" s="370">
        <f>'Tosiasiallinen palkkakust.'!H19</f>
        <v>0</v>
      </c>
    </row>
    <row r="10" spans="1:9" ht="16.149999999999999" customHeight="1" x14ac:dyDescent="0.35">
      <c r="B10" s="183"/>
      <c r="C10" s="185" t="s">
        <v>32</v>
      </c>
      <c r="D10" s="370">
        <f>Ostopalvelut!H7</f>
        <v>0</v>
      </c>
    </row>
    <row r="11" spans="1:9" ht="16.149999999999999" customHeight="1" x14ac:dyDescent="0.35">
      <c r="B11" s="183"/>
      <c r="C11" s="185" t="s">
        <v>33</v>
      </c>
      <c r="D11" s="370">
        <f>'Käyttö- ja kiinteä omaisuus'!I6</f>
        <v>0</v>
      </c>
    </row>
    <row r="12" spans="1:9" ht="16.149999999999999" customHeight="1" x14ac:dyDescent="0.35">
      <c r="B12" s="183"/>
      <c r="C12" s="185" t="s">
        <v>35</v>
      </c>
      <c r="D12" s="370">
        <f>Matkakustannukset!E7</f>
        <v>0</v>
      </c>
    </row>
    <row r="13" spans="1:9" ht="16.149999999999999" customHeight="1" x14ac:dyDescent="0.35">
      <c r="B13" s="183"/>
      <c r="C13" s="185" t="s">
        <v>36</v>
      </c>
      <c r="D13" s="370">
        <f>'Muut hankekustannukset'!E6</f>
        <v>0</v>
      </c>
    </row>
    <row r="14" spans="1:9" ht="16.149999999999999" customHeight="1" x14ac:dyDescent="0.35">
      <c r="B14" s="186"/>
      <c r="C14" s="184" t="s">
        <v>496</v>
      </c>
      <c r="D14" s="370">
        <f>0.07*D8</f>
        <v>0</v>
      </c>
    </row>
    <row r="15" spans="1:9" ht="16.149999999999999" customHeight="1" x14ac:dyDescent="0.35"/>
    <row r="16" spans="1:9" ht="16.149999999999999" customHeight="1" x14ac:dyDescent="0.35">
      <c r="B16" s="182" t="s">
        <v>497</v>
      </c>
      <c r="C16" s="131" t="s">
        <v>471</v>
      </c>
      <c r="D16" s="370">
        <f>SUM(D17+D23)</f>
        <v>0</v>
      </c>
    </row>
    <row r="17" spans="2:4" ht="16.149999999999999" customHeight="1" x14ac:dyDescent="0.35">
      <c r="B17" s="183"/>
      <c r="C17" s="184" t="s">
        <v>494</v>
      </c>
      <c r="D17" s="370">
        <f>SUM(D18:D22)</f>
        <v>0</v>
      </c>
    </row>
    <row r="18" spans="2:4" ht="16.149999999999999" customHeight="1" x14ac:dyDescent="0.35">
      <c r="B18" s="183"/>
      <c r="C18" s="185" t="s">
        <v>495</v>
      </c>
      <c r="D18" s="370">
        <f>'Tosiasiallinen palkkakust.'!H37</f>
        <v>0</v>
      </c>
    </row>
    <row r="19" spans="2:4" ht="16.149999999999999" customHeight="1" x14ac:dyDescent="0.35">
      <c r="B19" s="183"/>
      <c r="C19" s="185" t="s">
        <v>32</v>
      </c>
      <c r="D19" s="370">
        <f>Ostopalvelut!H30</f>
        <v>0</v>
      </c>
    </row>
    <row r="20" spans="2:4" ht="16.149999999999999" customHeight="1" x14ac:dyDescent="0.35">
      <c r="B20" s="183"/>
      <c r="C20" s="185" t="s">
        <v>33</v>
      </c>
      <c r="D20" s="370">
        <f>'Käyttö- ja kiinteä omaisuus'!I30</f>
        <v>0</v>
      </c>
    </row>
    <row r="21" spans="2:4" ht="16.149999999999999" customHeight="1" x14ac:dyDescent="0.35">
      <c r="B21" s="183"/>
      <c r="C21" s="185" t="s">
        <v>35</v>
      </c>
      <c r="D21" s="370">
        <f>Matkakustannukset!E31</f>
        <v>0</v>
      </c>
    </row>
    <row r="22" spans="2:4" ht="16.149999999999999" customHeight="1" x14ac:dyDescent="0.35">
      <c r="B22" s="183"/>
      <c r="C22" s="185" t="s">
        <v>36</v>
      </c>
      <c r="D22" s="370">
        <f>'Muut hankekustannukset'!E29</f>
        <v>0</v>
      </c>
    </row>
    <row r="23" spans="2:4" ht="16.149999999999999" customHeight="1" x14ac:dyDescent="0.35">
      <c r="B23" s="186"/>
      <c r="C23" s="184" t="s">
        <v>496</v>
      </c>
      <c r="D23" s="370">
        <f>0.07*D17</f>
        <v>0</v>
      </c>
    </row>
    <row r="24" spans="2:4" ht="16.149999999999999" customHeight="1" x14ac:dyDescent="0.35"/>
    <row r="25" spans="2:4" ht="16.149999999999999" customHeight="1" x14ac:dyDescent="0.35">
      <c r="B25" s="182" t="s">
        <v>498</v>
      </c>
      <c r="C25" s="131" t="s">
        <v>471</v>
      </c>
      <c r="D25" s="370">
        <f>SUM(D26+D32)</f>
        <v>0</v>
      </c>
    </row>
    <row r="26" spans="2:4" ht="16.149999999999999" customHeight="1" x14ac:dyDescent="0.35">
      <c r="B26" s="183"/>
      <c r="C26" s="184" t="s">
        <v>494</v>
      </c>
      <c r="D26" s="370">
        <f>SUM(D27:D31)</f>
        <v>0</v>
      </c>
    </row>
    <row r="27" spans="2:4" ht="16.149999999999999" customHeight="1" x14ac:dyDescent="0.35">
      <c r="B27" s="183"/>
      <c r="C27" s="185" t="s">
        <v>495</v>
      </c>
      <c r="D27" s="370">
        <f>'Tosiasiallinen palkkakust.'!H55</f>
        <v>0</v>
      </c>
    </row>
    <row r="28" spans="2:4" ht="16.149999999999999" customHeight="1" x14ac:dyDescent="0.35">
      <c r="B28" s="183"/>
      <c r="C28" s="185" t="s">
        <v>32</v>
      </c>
      <c r="D28" s="370">
        <f>Ostopalvelut!H53</f>
        <v>0</v>
      </c>
    </row>
    <row r="29" spans="2:4" ht="16.149999999999999" customHeight="1" x14ac:dyDescent="0.35">
      <c r="B29" s="183"/>
      <c r="C29" s="185" t="s">
        <v>33</v>
      </c>
      <c r="D29" s="370">
        <f>'Käyttö- ja kiinteä omaisuus'!I54</f>
        <v>0</v>
      </c>
    </row>
    <row r="30" spans="2:4" ht="16.149999999999999" customHeight="1" x14ac:dyDescent="0.35">
      <c r="B30" s="183"/>
      <c r="C30" s="185" t="s">
        <v>35</v>
      </c>
      <c r="D30" s="370">
        <f>Matkakustannukset!E55</f>
        <v>0</v>
      </c>
    </row>
    <row r="31" spans="2:4" ht="16.149999999999999" customHeight="1" x14ac:dyDescent="0.35">
      <c r="B31" s="183"/>
      <c r="C31" s="185" t="s">
        <v>36</v>
      </c>
      <c r="D31" s="370">
        <f>'Muut hankekustannukset'!E52</f>
        <v>0</v>
      </c>
    </row>
    <row r="32" spans="2:4" ht="16.149999999999999" customHeight="1" x14ac:dyDescent="0.35">
      <c r="B32" s="186"/>
      <c r="C32" s="184" t="s">
        <v>496</v>
      </c>
      <c r="D32" s="370">
        <f>0.07*D26</f>
        <v>0</v>
      </c>
    </row>
    <row r="33" spans="2:4" ht="16.149999999999999" customHeight="1" x14ac:dyDescent="0.35">
      <c r="C33" s="187"/>
    </row>
    <row r="34" spans="2:4" ht="16.149999999999999" customHeight="1" x14ac:dyDescent="0.35">
      <c r="B34" s="188" t="s">
        <v>499</v>
      </c>
      <c r="C34" s="189"/>
    </row>
    <row r="35" spans="2:4" ht="16.149999999999999" customHeight="1" x14ac:dyDescent="0.35">
      <c r="B35" s="185" t="s">
        <v>500</v>
      </c>
      <c r="C35" s="185" t="s">
        <v>454</v>
      </c>
    </row>
    <row r="36" spans="2:4" ht="16.149999999999999" customHeight="1" x14ac:dyDescent="0.35">
      <c r="B36" s="362">
        <v>2021</v>
      </c>
      <c r="C36" s="360">
        <v>0</v>
      </c>
    </row>
    <row r="37" spans="2:4" ht="16.149999999999999" customHeight="1" x14ac:dyDescent="0.35">
      <c r="B37" s="362">
        <v>2022</v>
      </c>
      <c r="C37" s="360">
        <v>0</v>
      </c>
    </row>
    <row r="38" spans="2:4" ht="16.149999999999999" customHeight="1" x14ac:dyDescent="0.35">
      <c r="B38" s="362">
        <v>2023</v>
      </c>
      <c r="C38" s="360">
        <v>0</v>
      </c>
    </row>
    <row r="39" spans="2:4" ht="16.149999999999999" customHeight="1" x14ac:dyDescent="0.35">
      <c r="B39" s="362">
        <v>2024</v>
      </c>
      <c r="C39" s="360">
        <v>0</v>
      </c>
    </row>
    <row r="40" spans="2:4" ht="16.149999999999999" customHeight="1" x14ac:dyDescent="0.35">
      <c r="B40" s="362">
        <v>2025</v>
      </c>
      <c r="C40" s="360">
        <v>0</v>
      </c>
    </row>
    <row r="41" spans="2:4" ht="16.149999999999999" customHeight="1" x14ac:dyDescent="0.35">
      <c r="B41" s="362">
        <v>2026</v>
      </c>
      <c r="C41" s="360">
        <v>0</v>
      </c>
    </row>
    <row r="42" spans="2:4" ht="16.149999999999999" customHeight="1" x14ac:dyDescent="0.35">
      <c r="B42" s="362">
        <v>2027</v>
      </c>
      <c r="C42" s="360">
        <v>0</v>
      </c>
    </row>
    <row r="43" spans="2:4" ht="16.149999999999999" customHeight="1" x14ac:dyDescent="0.35">
      <c r="B43" s="362">
        <v>2028</v>
      </c>
      <c r="C43" s="360">
        <v>0</v>
      </c>
    </row>
    <row r="44" spans="2:4" ht="16.149999999999999" customHeight="1" x14ac:dyDescent="0.35">
      <c r="B44" s="362">
        <v>2029</v>
      </c>
      <c r="C44" s="360">
        <v>0</v>
      </c>
    </row>
    <row r="45" spans="2:4" ht="16.149999999999999" customHeight="1" x14ac:dyDescent="0.35"/>
    <row r="46" spans="2:4" ht="16.149999999999999" customHeight="1" x14ac:dyDescent="0.35">
      <c r="B46" s="190" t="s">
        <v>501</v>
      </c>
      <c r="C46" s="191">
        <f>D5-(C36+C37+C38+C39+C40+C41+C42+C43+C44)</f>
        <v>0</v>
      </c>
      <c r="D46" s="192"/>
    </row>
  </sheetData>
  <sheetProtection sheet="1" selectLockedCells="1"/>
  <mergeCells count="2">
    <mergeCell ref="F2:H2"/>
    <mergeCell ref="F5:I7"/>
  </mergeCells>
  <dataValidations count="1">
    <dataValidation allowBlank="1" showInputMessage="1" showErrorMessage="1" promptTitle="OHJE" prompt="Hankkeen kustannukset jaotellaan kalenterivuosille. Kalenterivuosille budjetoitujen summien tulee täsmätä hankkeen budjetoituihin kokonaiskustannuksiin._x000a_" sqref="C36:C44" xr:uid="{15954395-655E-4420-91B4-01EE1F8E6156}"/>
  </dataValidations>
  <hyperlinks>
    <hyperlink ref="F2:H2" location="'Aloita tästä'!A1" display="PALAA TÄSTÄ KANSISIVULLE" xr:uid="{44BEACBA-DE90-4F09-BAC2-9C498530D28E}"/>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AB91E-5ED6-40B3-86A5-466DED9C26E6}">
  <dimension ref="A1:V45"/>
  <sheetViews>
    <sheetView zoomScaleNormal="100" workbookViewId="0">
      <selection activeCell="G8" sqref="G8:I8"/>
    </sheetView>
  </sheetViews>
  <sheetFormatPr defaultColWidth="8.765625" defaultRowHeight="15.5" x14ac:dyDescent="0.35"/>
  <cols>
    <col min="1" max="1" width="3.765625" style="150" customWidth="1"/>
    <col min="2" max="4" width="8.765625" style="150" hidden="1" customWidth="1"/>
    <col min="5" max="5" width="8.07421875" style="150" hidden="1" customWidth="1"/>
    <col min="6" max="6" width="8.765625" style="150" hidden="1" customWidth="1"/>
    <col min="7" max="7" width="26.765625" style="150" customWidth="1"/>
    <col min="8" max="8" width="33.765625" style="150" customWidth="1"/>
    <col min="9" max="9" width="22.07421875" style="150" customWidth="1"/>
    <col min="10" max="10" width="14.4609375" style="150" customWidth="1"/>
    <col min="11" max="11" width="4.4609375" style="150" customWidth="1"/>
    <col min="12" max="12" width="11.765625" style="150" customWidth="1"/>
    <col min="13" max="16384" width="8.765625" style="150"/>
  </cols>
  <sheetData>
    <row r="1" spans="1:22" ht="16.149999999999999" customHeight="1" x14ac:dyDescent="0.35">
      <c r="A1" s="11" t="s">
        <v>502</v>
      </c>
    </row>
    <row r="2" spans="1:22" ht="16.149999999999999" customHeight="1" x14ac:dyDescent="0.35">
      <c r="A2" s="11"/>
      <c r="J2" s="721" t="s">
        <v>158</v>
      </c>
      <c r="K2" s="722"/>
      <c r="L2" s="722"/>
      <c r="M2" s="723"/>
    </row>
    <row r="3" spans="1:22" ht="16.149999999999999" customHeight="1" x14ac:dyDescent="0.35">
      <c r="A3" s="11"/>
    </row>
    <row r="4" spans="1:22" ht="16.149999999999999" customHeight="1" x14ac:dyDescent="0.35">
      <c r="G4" s="193" t="s">
        <v>503</v>
      </c>
      <c r="H4" s="421">
        <f>'Hankkeen kustannukset'!D5</f>
        <v>0</v>
      </c>
      <c r="I4" s="194"/>
      <c r="J4" s="152"/>
      <c r="L4" s="595" t="s">
        <v>504</v>
      </c>
      <c r="M4" s="595"/>
      <c r="N4" s="595"/>
      <c r="O4" s="595"/>
      <c r="P4" s="422"/>
      <c r="Q4" s="422"/>
      <c r="R4" s="422"/>
      <c r="S4" s="422"/>
      <c r="T4" s="422"/>
      <c r="U4" s="422"/>
      <c r="V4" s="422"/>
    </row>
    <row r="5" spans="1:22" ht="16.149999999999999" customHeight="1" x14ac:dyDescent="0.35">
      <c r="G5" s="128"/>
      <c r="H5" s="130"/>
      <c r="I5" s="130"/>
      <c r="J5" s="132"/>
      <c r="L5" s="595"/>
      <c r="M5" s="595"/>
      <c r="N5" s="595"/>
      <c r="O5" s="595"/>
      <c r="P5" s="422"/>
      <c r="Q5" s="422"/>
      <c r="R5" s="422"/>
      <c r="S5" s="422"/>
      <c r="T5" s="422"/>
      <c r="U5" s="422"/>
      <c r="V5" s="422"/>
    </row>
    <row r="6" spans="1:22" ht="16.149999999999999" customHeight="1" x14ac:dyDescent="0.35">
      <c r="G6" s="128" t="s">
        <v>505</v>
      </c>
      <c r="H6" s="130"/>
      <c r="I6" s="130"/>
      <c r="J6" s="132"/>
      <c r="L6" s="595"/>
      <c r="M6" s="595"/>
      <c r="N6" s="595"/>
      <c r="O6" s="595"/>
      <c r="P6" s="422"/>
      <c r="Q6" s="422"/>
      <c r="R6" s="422"/>
      <c r="S6" s="422"/>
      <c r="T6" s="422"/>
      <c r="U6" s="422"/>
      <c r="V6" s="422"/>
    </row>
    <row r="7" spans="1:22" ht="16.149999999999999" customHeight="1" x14ac:dyDescent="0.35">
      <c r="G7" s="128" t="s">
        <v>473</v>
      </c>
      <c r="H7" s="354" t="str">
        <f>"1000 merkkiä ("&amp;TEXT(LEN(G8),"0")&amp;" käytetty)"</f>
        <v>1000 merkkiä (0 käytetty)</v>
      </c>
      <c r="I7" s="130"/>
      <c r="J7" s="132"/>
      <c r="L7" s="595"/>
      <c r="M7" s="595"/>
      <c r="N7" s="595"/>
      <c r="O7" s="595"/>
      <c r="P7" s="422"/>
      <c r="Q7" s="422"/>
      <c r="R7" s="422"/>
      <c r="S7" s="422"/>
      <c r="T7" s="422"/>
      <c r="U7" s="422"/>
      <c r="V7" s="422"/>
    </row>
    <row r="8" spans="1:22" ht="152.25" customHeight="1" x14ac:dyDescent="0.35">
      <c r="G8" s="570"/>
      <c r="H8" s="571"/>
      <c r="I8" s="572"/>
      <c r="J8" s="132"/>
      <c r="L8" s="595"/>
      <c r="M8" s="595"/>
      <c r="N8" s="595"/>
      <c r="O8" s="595"/>
      <c r="P8" s="422"/>
      <c r="Q8" s="422"/>
      <c r="R8" s="422"/>
      <c r="S8" s="422"/>
      <c r="T8" s="422"/>
      <c r="U8" s="422"/>
      <c r="V8" s="422"/>
    </row>
    <row r="9" spans="1:22" ht="19.5" customHeight="1" x14ac:dyDescent="0.35">
      <c r="G9" s="365" t="s">
        <v>506</v>
      </c>
      <c r="H9" s="355"/>
      <c r="I9" s="423"/>
      <c r="J9" s="132"/>
    </row>
    <row r="10" spans="1:22" ht="16.149999999999999" customHeight="1" x14ac:dyDescent="0.35">
      <c r="G10" s="195"/>
      <c r="H10" s="196"/>
      <c r="I10" s="130"/>
      <c r="J10" s="132"/>
    </row>
    <row r="11" spans="1:22" ht="16.149999999999999" customHeight="1" x14ac:dyDescent="0.35">
      <c r="G11" s="128" t="s">
        <v>507</v>
      </c>
      <c r="H11" s="130"/>
      <c r="I11" s="424">
        <f>H4-H9</f>
        <v>0</v>
      </c>
      <c r="J11" s="132"/>
    </row>
    <row r="12" spans="1:22" ht="16.149999999999999" customHeight="1" x14ac:dyDescent="0.35">
      <c r="G12" s="128"/>
      <c r="H12" s="130"/>
      <c r="I12" s="424"/>
      <c r="J12" s="132"/>
    </row>
    <row r="13" spans="1:22" ht="16.149999999999999" customHeight="1" x14ac:dyDescent="0.35">
      <c r="G13" s="197" t="s">
        <v>508</v>
      </c>
      <c r="H13" s="130"/>
      <c r="I13" s="424"/>
      <c r="J13" s="132"/>
    </row>
    <row r="14" spans="1:22" ht="16.149999999999999" customHeight="1" x14ac:dyDescent="0.35">
      <c r="G14" s="128"/>
      <c r="H14" s="130"/>
      <c r="I14" s="130"/>
      <c r="J14" s="132"/>
    </row>
    <row r="15" spans="1:22" ht="16.149999999999999" customHeight="1" x14ac:dyDescent="0.35">
      <c r="G15" s="128" t="s">
        <v>509</v>
      </c>
      <c r="H15" s="198"/>
      <c r="I15" s="425"/>
      <c r="J15" s="132"/>
      <c r="L15" s="595" t="s">
        <v>510</v>
      </c>
      <c r="M15" s="595"/>
      <c r="N15" s="595"/>
      <c r="O15" s="595"/>
    </row>
    <row r="16" spans="1:22" ht="16.149999999999999" customHeight="1" x14ac:dyDescent="0.35">
      <c r="G16" s="128" t="s">
        <v>511</v>
      </c>
      <c r="H16" s="198"/>
      <c r="I16" s="199">
        <f>ROUNDDOWN(I15*I11,2)</f>
        <v>0</v>
      </c>
      <c r="J16" s="132"/>
      <c r="L16" s="595"/>
      <c r="M16" s="595"/>
      <c r="N16" s="595"/>
      <c r="O16" s="595"/>
    </row>
    <row r="17" spans="2:17" ht="16.149999999999999" customHeight="1" x14ac:dyDescent="0.35">
      <c r="G17" s="128"/>
      <c r="H17" s="198"/>
      <c r="I17" s="130"/>
      <c r="J17" s="200"/>
      <c r="L17" s="595"/>
      <c r="M17" s="595"/>
      <c r="N17" s="595"/>
      <c r="O17" s="595"/>
    </row>
    <row r="18" spans="2:17" ht="16.149999999999999" customHeight="1" x14ac:dyDescent="0.35">
      <c r="G18" s="197" t="s">
        <v>512</v>
      </c>
      <c r="H18" s="198"/>
      <c r="I18" s="130"/>
      <c r="J18" s="200"/>
    </row>
    <row r="19" spans="2:17" ht="16.149999999999999" customHeight="1" x14ac:dyDescent="0.35">
      <c r="G19" s="128"/>
      <c r="H19" s="198"/>
      <c r="I19" s="130"/>
      <c r="J19" s="200"/>
      <c r="M19" s="422"/>
      <c r="N19" s="422"/>
      <c r="O19" s="422"/>
      <c r="P19" s="422"/>
      <c r="Q19" s="422"/>
    </row>
    <row r="20" spans="2:17" ht="16.149999999999999" customHeight="1" x14ac:dyDescent="0.35">
      <c r="B20" s="150" t="s">
        <v>75</v>
      </c>
      <c r="C20" s="150" t="s">
        <v>89</v>
      </c>
      <c r="D20" s="150" t="s">
        <v>513</v>
      </c>
      <c r="E20" s="150" t="s">
        <v>514</v>
      </c>
      <c r="F20" s="150" t="s">
        <v>515</v>
      </c>
      <c r="G20" s="128" t="s">
        <v>516</v>
      </c>
      <c r="H20" s="130" t="s">
        <v>517</v>
      </c>
      <c r="I20" s="130" t="s">
        <v>518</v>
      </c>
      <c r="J20" s="132" t="s">
        <v>519</v>
      </c>
      <c r="M20" s="422"/>
      <c r="N20" s="422"/>
      <c r="O20" s="422"/>
      <c r="P20" s="422"/>
      <c r="Q20" s="422"/>
    </row>
    <row r="21" spans="2:17" ht="16.149999999999999" customHeight="1" x14ac:dyDescent="0.35">
      <c r="B21" s="201">
        <f>IF(I21="Julkinen",J21,0)</f>
        <v>0</v>
      </c>
      <c r="C21" s="201">
        <f>IF(I21="Yksityinen",J21,0)</f>
        <v>0</v>
      </c>
      <c r="D21" s="201">
        <f>IF(G21="Muu rahoittaja",J21,0)</f>
        <v>0</v>
      </c>
      <c r="E21" s="201">
        <f>IF(G21="Hakijan omarahoitus",J21,0)</f>
        <v>0</v>
      </c>
      <c r="F21" s="201">
        <f>IF(G21="Siirron saajan omarahoitus",J21,0)</f>
        <v>0</v>
      </c>
      <c r="G21" s="202"/>
      <c r="H21" s="202"/>
      <c r="I21" s="202"/>
      <c r="J21" s="426"/>
      <c r="L21" s="595" t="s">
        <v>520</v>
      </c>
      <c r="M21" s="595"/>
      <c r="N21" s="595"/>
      <c r="O21" s="595"/>
      <c r="P21" s="422"/>
      <c r="Q21" s="422"/>
    </row>
    <row r="22" spans="2:17" ht="16.149999999999999" customHeight="1" x14ac:dyDescent="0.35">
      <c r="B22" s="201">
        <f t="shared" ref="B22:B31" si="0">IF(I22="Julkinen",J22,0)</f>
        <v>0</v>
      </c>
      <c r="C22" s="201">
        <f t="shared" ref="C22:C31" si="1">IF(I22="Yksityinen",J22,0)</f>
        <v>0</v>
      </c>
      <c r="D22" s="201">
        <f t="shared" ref="D22:D31" si="2">IF(G22="Muu rahoittaja",J22,0)</f>
        <v>0</v>
      </c>
      <c r="E22" s="201">
        <f t="shared" ref="E22:E31" si="3">IF(G22="Hakijan omarahoitus",J22,0)</f>
        <v>0</v>
      </c>
      <c r="F22" s="201">
        <f t="shared" ref="F22:F31" si="4">IF(G22="Siirron saajan omarahoitus",J22,0)</f>
        <v>0</v>
      </c>
      <c r="G22" s="202"/>
      <c r="H22" s="202"/>
      <c r="I22" s="202"/>
      <c r="J22" s="426"/>
      <c r="L22" s="595"/>
      <c r="M22" s="595"/>
      <c r="N22" s="595"/>
      <c r="O22" s="595"/>
      <c r="P22" s="422"/>
      <c r="Q22" s="422"/>
    </row>
    <row r="23" spans="2:17" ht="16.149999999999999" customHeight="1" x14ac:dyDescent="0.35">
      <c r="B23" s="201">
        <f t="shared" si="0"/>
        <v>0</v>
      </c>
      <c r="C23" s="201">
        <f t="shared" si="1"/>
        <v>0</v>
      </c>
      <c r="D23" s="201">
        <f t="shared" si="2"/>
        <v>0</v>
      </c>
      <c r="E23" s="201">
        <f t="shared" si="3"/>
        <v>0</v>
      </c>
      <c r="F23" s="201">
        <f t="shared" si="4"/>
        <v>0</v>
      </c>
      <c r="G23" s="202"/>
      <c r="H23" s="202"/>
      <c r="I23" s="202"/>
      <c r="J23" s="426"/>
      <c r="L23" s="595"/>
      <c r="M23" s="595"/>
      <c r="N23" s="595"/>
      <c r="O23" s="595"/>
      <c r="P23" s="422"/>
      <c r="Q23" s="422"/>
    </row>
    <row r="24" spans="2:17" ht="16.149999999999999" customHeight="1" x14ac:dyDescent="0.35">
      <c r="B24" s="201">
        <f t="shared" si="0"/>
        <v>0</v>
      </c>
      <c r="C24" s="201">
        <f t="shared" si="1"/>
        <v>0</v>
      </c>
      <c r="D24" s="201">
        <f t="shared" si="2"/>
        <v>0</v>
      </c>
      <c r="E24" s="201">
        <f t="shared" si="3"/>
        <v>0</v>
      </c>
      <c r="F24" s="201">
        <f t="shared" si="4"/>
        <v>0</v>
      </c>
      <c r="G24" s="202"/>
      <c r="H24" s="202"/>
      <c r="I24" s="202"/>
      <c r="J24" s="426"/>
      <c r="L24" s="595"/>
      <c r="M24" s="595"/>
      <c r="N24" s="595"/>
      <c r="O24" s="595"/>
      <c r="P24" s="422"/>
      <c r="Q24" s="422"/>
    </row>
    <row r="25" spans="2:17" ht="16.149999999999999" customHeight="1" x14ac:dyDescent="0.35">
      <c r="B25" s="201">
        <f t="shared" si="0"/>
        <v>0</v>
      </c>
      <c r="C25" s="201">
        <f t="shared" si="1"/>
        <v>0</v>
      </c>
      <c r="D25" s="201">
        <f t="shared" si="2"/>
        <v>0</v>
      </c>
      <c r="E25" s="201">
        <f t="shared" si="3"/>
        <v>0</v>
      </c>
      <c r="F25" s="201">
        <f t="shared" si="4"/>
        <v>0</v>
      </c>
      <c r="G25" s="202"/>
      <c r="H25" s="202"/>
      <c r="I25" s="202"/>
      <c r="J25" s="426"/>
      <c r="L25" s="595"/>
      <c r="M25" s="595"/>
      <c r="N25" s="595"/>
      <c r="O25" s="595"/>
      <c r="P25" s="422"/>
      <c r="Q25" s="422"/>
    </row>
    <row r="26" spans="2:17" ht="16.149999999999999" customHeight="1" x14ac:dyDescent="0.35">
      <c r="B26" s="201">
        <f t="shared" si="0"/>
        <v>0</v>
      </c>
      <c r="C26" s="201">
        <f t="shared" si="1"/>
        <v>0</v>
      </c>
      <c r="D26" s="201">
        <f t="shared" si="2"/>
        <v>0</v>
      </c>
      <c r="E26" s="201">
        <f t="shared" si="3"/>
        <v>0</v>
      </c>
      <c r="F26" s="201">
        <f t="shared" si="4"/>
        <v>0</v>
      </c>
      <c r="G26" s="202"/>
      <c r="H26" s="202"/>
      <c r="I26" s="202"/>
      <c r="J26" s="426"/>
      <c r="L26" s="595"/>
      <c r="M26" s="595"/>
      <c r="N26" s="595"/>
      <c r="O26" s="595"/>
      <c r="P26" s="422"/>
      <c r="Q26" s="422"/>
    </row>
    <row r="27" spans="2:17" ht="16.149999999999999" customHeight="1" x14ac:dyDescent="0.35">
      <c r="B27" s="201">
        <f t="shared" si="0"/>
        <v>0</v>
      </c>
      <c r="C27" s="201">
        <f t="shared" si="1"/>
        <v>0</v>
      </c>
      <c r="D27" s="201">
        <f t="shared" si="2"/>
        <v>0</v>
      </c>
      <c r="E27" s="201">
        <f t="shared" si="3"/>
        <v>0</v>
      </c>
      <c r="F27" s="201">
        <f t="shared" si="4"/>
        <v>0</v>
      </c>
      <c r="G27" s="202"/>
      <c r="H27" s="202"/>
      <c r="I27" s="202"/>
      <c r="J27" s="426"/>
      <c r="L27" s="595"/>
      <c r="M27" s="595"/>
      <c r="N27" s="595"/>
      <c r="O27" s="595"/>
      <c r="P27" s="422"/>
      <c r="Q27" s="422"/>
    </row>
    <row r="28" spans="2:17" ht="16.149999999999999" customHeight="1" x14ac:dyDescent="0.35">
      <c r="B28" s="201">
        <f t="shared" si="0"/>
        <v>0</v>
      </c>
      <c r="C28" s="201">
        <f t="shared" si="1"/>
        <v>0</v>
      </c>
      <c r="D28" s="201">
        <f t="shared" si="2"/>
        <v>0</v>
      </c>
      <c r="E28" s="201">
        <f t="shared" si="3"/>
        <v>0</v>
      </c>
      <c r="F28" s="201">
        <f t="shared" si="4"/>
        <v>0</v>
      </c>
      <c r="G28" s="202"/>
      <c r="H28" s="202"/>
      <c r="I28" s="202"/>
      <c r="J28" s="426"/>
      <c r="L28" s="595"/>
      <c r="M28" s="595"/>
      <c r="N28" s="595"/>
      <c r="O28" s="595"/>
      <c r="P28" s="427"/>
      <c r="Q28" s="427"/>
    </row>
    <row r="29" spans="2:17" ht="16.149999999999999" customHeight="1" x14ac:dyDescent="0.35">
      <c r="B29" s="201">
        <f t="shared" si="0"/>
        <v>0</v>
      </c>
      <c r="C29" s="201">
        <f t="shared" si="1"/>
        <v>0</v>
      </c>
      <c r="D29" s="201">
        <f t="shared" si="2"/>
        <v>0</v>
      </c>
      <c r="E29" s="201">
        <f t="shared" si="3"/>
        <v>0</v>
      </c>
      <c r="F29" s="201">
        <f t="shared" si="4"/>
        <v>0</v>
      </c>
      <c r="G29" s="202"/>
      <c r="H29" s="202"/>
      <c r="I29" s="202"/>
      <c r="J29" s="426"/>
      <c r="L29" s="595"/>
      <c r="M29" s="595"/>
      <c r="N29" s="595"/>
      <c r="O29" s="595"/>
      <c r="P29" s="427"/>
      <c r="Q29" s="427"/>
    </row>
    <row r="30" spans="2:17" ht="16.149999999999999" customHeight="1" x14ac:dyDescent="0.35">
      <c r="B30" s="201">
        <f t="shared" si="0"/>
        <v>0</v>
      </c>
      <c r="C30" s="201">
        <f t="shared" si="1"/>
        <v>0</v>
      </c>
      <c r="D30" s="201">
        <f t="shared" si="2"/>
        <v>0</v>
      </c>
      <c r="E30" s="201">
        <f t="shared" si="3"/>
        <v>0</v>
      </c>
      <c r="F30" s="201">
        <f t="shared" si="4"/>
        <v>0</v>
      </c>
      <c r="G30" s="202"/>
      <c r="H30" s="202"/>
      <c r="I30" s="202"/>
      <c r="J30" s="426"/>
      <c r="L30" s="595"/>
      <c r="M30" s="595"/>
      <c r="N30" s="595"/>
      <c r="O30" s="595"/>
      <c r="P30" s="427"/>
      <c r="Q30" s="427"/>
    </row>
    <row r="31" spans="2:17" ht="16.149999999999999" customHeight="1" x14ac:dyDescent="0.35">
      <c r="B31" s="201">
        <f t="shared" si="0"/>
        <v>0</v>
      </c>
      <c r="C31" s="201">
        <f t="shared" si="1"/>
        <v>0</v>
      </c>
      <c r="D31" s="201">
        <f t="shared" si="2"/>
        <v>0</v>
      </c>
      <c r="E31" s="201">
        <f t="shared" si="3"/>
        <v>0</v>
      </c>
      <c r="F31" s="201">
        <f t="shared" si="4"/>
        <v>0</v>
      </c>
      <c r="G31" s="202"/>
      <c r="H31" s="202"/>
      <c r="I31" s="202"/>
      <c r="J31" s="426"/>
      <c r="L31" s="595"/>
      <c r="M31" s="595"/>
      <c r="N31" s="595"/>
      <c r="O31" s="595"/>
      <c r="P31" s="427"/>
      <c r="Q31" s="427"/>
    </row>
    <row r="32" spans="2:17" ht="16.149999999999999" customHeight="1" x14ac:dyDescent="0.35">
      <c r="B32" s="162"/>
      <c r="C32" s="162"/>
      <c r="D32" s="162"/>
      <c r="E32" s="162"/>
      <c r="F32" s="162"/>
      <c r="G32" s="204"/>
      <c r="H32" s="130"/>
      <c r="I32" s="130"/>
      <c r="J32" s="205">
        <f>SUM(J21:J31)</f>
        <v>0</v>
      </c>
      <c r="M32" s="427"/>
      <c r="N32" s="427"/>
      <c r="O32" s="427"/>
      <c r="P32" s="427"/>
      <c r="Q32" s="427"/>
    </row>
    <row r="33" spans="1:17" ht="16.149999999999999" customHeight="1" x14ac:dyDescent="0.35">
      <c r="B33" s="203">
        <f>SUM(B21:B31)</f>
        <v>0</v>
      </c>
      <c r="C33" s="203">
        <f>SUM(C21:C31)</f>
        <v>0</v>
      </c>
      <c r="D33" s="203">
        <f>SUM(D21:D31)</f>
        <v>0</v>
      </c>
      <c r="E33" s="203">
        <f>SUM(E21:E31)</f>
        <v>0</v>
      </c>
      <c r="F33" s="203">
        <f>SUM(F21:F31)</f>
        <v>0</v>
      </c>
      <c r="G33" s="128"/>
      <c r="H33" s="130"/>
      <c r="I33" s="130"/>
      <c r="J33" s="132"/>
      <c r="M33" s="427"/>
      <c r="N33" s="427"/>
      <c r="O33" s="427"/>
      <c r="P33" s="427"/>
      <c r="Q33" s="427"/>
    </row>
    <row r="34" spans="1:17" ht="16.149999999999999" customHeight="1" x14ac:dyDescent="0.35">
      <c r="A34" s="203"/>
      <c r="B34" s="203"/>
      <c r="C34" s="203"/>
      <c r="D34" s="203"/>
      <c r="E34" s="203"/>
      <c r="G34" s="206" t="s">
        <v>521</v>
      </c>
      <c r="H34" s="207"/>
      <c r="I34" s="130"/>
      <c r="J34" s="132"/>
      <c r="M34" s="427"/>
      <c r="N34" s="427"/>
      <c r="O34" s="427"/>
      <c r="P34" s="427"/>
      <c r="Q34" s="427"/>
    </row>
    <row r="35" spans="1:17" ht="16.149999999999999" customHeight="1" x14ac:dyDescent="0.35">
      <c r="G35" s="208" t="s">
        <v>522</v>
      </c>
      <c r="H35" s="428">
        <f>B33</f>
        <v>0</v>
      </c>
      <c r="I35" s="130"/>
      <c r="J35" s="132"/>
      <c r="M35" s="427"/>
      <c r="N35" s="427"/>
      <c r="O35" s="427"/>
      <c r="P35" s="427"/>
      <c r="Q35" s="427"/>
    </row>
    <row r="36" spans="1:17" ht="16.149999999999999" customHeight="1" x14ac:dyDescent="0.35">
      <c r="G36" s="208" t="s">
        <v>523</v>
      </c>
      <c r="H36" s="428">
        <f>C33</f>
        <v>0</v>
      </c>
      <c r="I36" s="130"/>
      <c r="J36" s="132"/>
      <c r="M36" s="427"/>
      <c r="N36" s="427"/>
      <c r="O36" s="427"/>
      <c r="P36" s="427"/>
      <c r="Q36" s="427"/>
    </row>
    <row r="37" spans="1:17" ht="16.149999999999999" customHeight="1" x14ac:dyDescent="0.35">
      <c r="G37" s="208" t="s">
        <v>513</v>
      </c>
      <c r="H37" s="428">
        <f>D33</f>
        <v>0</v>
      </c>
      <c r="I37" s="130"/>
      <c r="J37" s="132"/>
      <c r="M37" s="427"/>
      <c r="N37" s="427"/>
      <c r="O37" s="427"/>
      <c r="P37" s="427"/>
      <c r="Q37" s="427"/>
    </row>
    <row r="38" spans="1:17" ht="16.149999999999999" customHeight="1" x14ac:dyDescent="0.35">
      <c r="G38" s="209" t="s">
        <v>524</v>
      </c>
      <c r="H38" s="429">
        <f>E33+F33</f>
        <v>0</v>
      </c>
      <c r="I38" s="130"/>
      <c r="J38" s="132"/>
      <c r="M38" s="427"/>
      <c r="N38" s="427"/>
      <c r="O38" s="427"/>
      <c r="P38" s="427"/>
      <c r="Q38" s="427"/>
    </row>
    <row r="39" spans="1:17" ht="16.149999999999999" customHeight="1" x14ac:dyDescent="0.35">
      <c r="G39" s="128"/>
      <c r="H39" s="130"/>
      <c r="I39" s="130"/>
      <c r="J39" s="132"/>
      <c r="M39" s="427"/>
      <c r="N39" s="427"/>
      <c r="O39" s="427"/>
      <c r="P39" s="427"/>
      <c r="Q39" s="427"/>
    </row>
    <row r="40" spans="1:17" ht="16.149999999999999" customHeight="1" x14ac:dyDescent="0.35">
      <c r="G40" s="128" t="s">
        <v>525</v>
      </c>
      <c r="H40" s="130"/>
      <c r="I40" s="130"/>
      <c r="J40" s="200">
        <f>SUM(J32,I16)</f>
        <v>0</v>
      </c>
      <c r="L40" s="595" t="s">
        <v>526</v>
      </c>
      <c r="M40" s="595"/>
      <c r="N40" s="595"/>
      <c r="O40" s="595"/>
      <c r="P40" s="427"/>
      <c r="Q40" s="427"/>
    </row>
    <row r="41" spans="1:17" ht="16.149999999999999" customHeight="1" x14ac:dyDescent="0.35">
      <c r="G41" s="128" t="s">
        <v>527</v>
      </c>
      <c r="H41" s="130"/>
      <c r="I41" s="130"/>
      <c r="J41" s="205">
        <f>ROUNDDOWN(I11-J40,2)</f>
        <v>0</v>
      </c>
      <c r="L41" s="595"/>
      <c r="M41" s="595"/>
      <c r="N41" s="595"/>
      <c r="O41" s="595"/>
      <c r="P41" s="427"/>
      <c r="Q41" s="427"/>
    </row>
    <row r="42" spans="1:17" ht="32.15" customHeight="1" x14ac:dyDescent="0.35">
      <c r="G42" s="210"/>
      <c r="H42" s="211"/>
      <c r="I42" s="211"/>
      <c r="J42" s="212"/>
      <c r="L42" s="595"/>
      <c r="M42" s="595"/>
      <c r="N42" s="595"/>
      <c r="O42" s="595"/>
      <c r="P42" s="427"/>
      <c r="Q42" s="427"/>
    </row>
    <row r="43" spans="1:17" ht="16.149999999999999" customHeight="1" x14ac:dyDescent="0.35"/>
    <row r="44" spans="1:17" x14ac:dyDescent="0.35">
      <c r="G44" s="220" t="s">
        <v>466</v>
      </c>
      <c r="H44" s="221" t="str">
        <f>"500 merkkiä ("&amp;TEXT(LEN(G45),"0")&amp;" käytetty)"</f>
        <v>500 merkkiä (0 käytetty)</v>
      </c>
      <c r="I44" s="221"/>
      <c r="J44" s="222"/>
    </row>
    <row r="45" spans="1:17" ht="95.25" customHeight="1" x14ac:dyDescent="0.35">
      <c r="G45" s="570"/>
      <c r="H45" s="571"/>
      <c r="I45" s="571"/>
      <c r="J45" s="572"/>
    </row>
  </sheetData>
  <sheetProtection sheet="1" selectLockedCells="1"/>
  <mergeCells count="7">
    <mergeCell ref="J2:M2"/>
    <mergeCell ref="L4:O8"/>
    <mergeCell ref="G8:I8"/>
    <mergeCell ref="L21:O31"/>
    <mergeCell ref="G45:J45"/>
    <mergeCell ref="L15:O17"/>
    <mergeCell ref="L40:O42"/>
  </mergeCells>
  <conditionalFormatting sqref="J41">
    <cfRule type="cellIs" dxfId="1" priority="1" operator="lessThan">
      <formula>0</formula>
    </cfRule>
    <cfRule type="cellIs" dxfId="0" priority="2" operator="greaterThan">
      <formula>0</formula>
    </cfRule>
  </conditionalFormatting>
  <dataValidations count="2">
    <dataValidation type="textLength" allowBlank="1" showInputMessage="1" showErrorMessage="1" errorTitle="Virhesanoma" error="Tähän kenttään voi kirjoittaa vain 1000 merkkiä._x000a__x000a_Yritä uudelleen (Retry), vähennä merkkejä ja hyväksy teksti sitten uudelleen." sqref="G8:I8" xr:uid="{B074547B-6C91-4C73-9B5B-7086C191551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CC7B0CC7-FE24-4847-8711-52F562413C9D}">
      <formula1>500</formula1>
    </dataValidation>
  </dataValidations>
  <hyperlinks>
    <hyperlink ref="J2:M2" location="'Aloita tästä'!A1" display="PALAA TÄSTÄ KANSISIVULLE" xr:uid="{4EC069A1-1D15-4AE0-8D79-197DD2C45A73}"/>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A26EF2D-10E1-49FB-9A31-6D87C1D47BE5}">
          <x14:formula1>
            <xm:f>'Metatiedot (piiloon)'!$V$3:$V$5</xm:f>
          </x14:formula1>
          <xm:sqref>I21:I31</xm:sqref>
        </x14:dataValidation>
        <x14:dataValidation type="list" allowBlank="1" showInputMessage="1" showErrorMessage="1" xr:uid="{1212CAAE-A5C6-4FCB-9517-78E051E20F8A}">
          <x14:formula1>
            <xm:f>'Metatiedot (piiloon)'!$U$3:$U$6</xm:f>
          </x14:formula1>
          <xm:sqref>G21:G31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9" x14ac:dyDescent="0.35">
      <c r="A1" s="5" t="s">
        <v>528</v>
      </c>
      <c r="C1" s="17"/>
    </row>
    <row r="2" spans="1:9" x14ac:dyDescent="0.35">
      <c r="B2" s="327" t="s">
        <v>529</v>
      </c>
      <c r="C2" s="328"/>
      <c r="D2" s="328"/>
      <c r="E2" s="147"/>
      <c r="G2" s="721" t="s">
        <v>158</v>
      </c>
      <c r="H2" s="722"/>
      <c r="I2" s="723"/>
    </row>
    <row r="3" spans="1:9" x14ac:dyDescent="0.35">
      <c r="B3" s="197"/>
      <c r="C3" s="130"/>
      <c r="D3" s="130"/>
      <c r="E3" s="132"/>
    </row>
    <row r="4" spans="1:9" x14ac:dyDescent="0.35">
      <c r="B4" s="197" t="s">
        <v>42</v>
      </c>
      <c r="C4" s="129"/>
      <c r="D4" s="205">
        <f>Rahoitus!I16</f>
        <v>0</v>
      </c>
      <c r="E4" s="132"/>
    </row>
    <row r="5" spans="1:9" x14ac:dyDescent="0.35">
      <c r="B5" s="210"/>
      <c r="C5" s="211"/>
      <c r="D5" s="211"/>
      <c r="E5" s="212"/>
    </row>
    <row r="6" spans="1:9" s="15" customFormat="1" ht="12.5" x14ac:dyDescent="0.25">
      <c r="B6" s="736" t="s">
        <v>530</v>
      </c>
      <c r="C6" s="737"/>
      <c r="D6" s="732" t="s">
        <v>531</v>
      </c>
      <c r="E6" s="733"/>
    </row>
    <row r="7" spans="1:9" s="15" customFormat="1" ht="12.5" x14ac:dyDescent="0.25">
      <c r="B7" s="738"/>
      <c r="C7" s="739"/>
      <c r="D7" s="734"/>
      <c r="E7" s="735"/>
    </row>
    <row r="8" spans="1:9" s="15" customFormat="1" x14ac:dyDescent="0.35">
      <c r="B8" s="740"/>
      <c r="C8" s="741"/>
      <c r="D8" s="366" t="s">
        <v>532</v>
      </c>
      <c r="E8" s="329" t="s">
        <v>533</v>
      </c>
    </row>
    <row r="9" spans="1:9" s="15" customFormat="1" x14ac:dyDescent="0.35">
      <c r="B9" s="742" t="s">
        <v>534</v>
      </c>
      <c r="C9" s="743"/>
      <c r="D9" s="330"/>
      <c r="E9" s="331">
        <f>$D$4*D9</f>
        <v>0</v>
      </c>
    </row>
    <row r="10" spans="1:9" s="15" customFormat="1" x14ac:dyDescent="0.35">
      <c r="B10" s="726" t="s">
        <v>535</v>
      </c>
      <c r="C10" s="727"/>
      <c r="D10" s="332"/>
      <c r="E10" s="331">
        <f t="shared" ref="E10:E22" si="0">$D$4*D10</f>
        <v>0</v>
      </c>
    </row>
    <row r="11" spans="1:9" s="15" customFormat="1" x14ac:dyDescent="0.35">
      <c r="B11" s="726" t="s">
        <v>536</v>
      </c>
      <c r="C11" s="727"/>
      <c r="D11" s="332"/>
      <c r="E11" s="331">
        <f t="shared" si="0"/>
        <v>0</v>
      </c>
    </row>
    <row r="12" spans="1:9" s="15" customFormat="1" x14ac:dyDescent="0.35">
      <c r="B12" s="726" t="s">
        <v>537</v>
      </c>
      <c r="C12" s="727"/>
      <c r="D12" s="332"/>
      <c r="E12" s="331">
        <f t="shared" si="0"/>
        <v>0</v>
      </c>
    </row>
    <row r="13" spans="1:9" s="15" customFormat="1" x14ac:dyDescent="0.35">
      <c r="B13" s="726" t="s">
        <v>538</v>
      </c>
      <c r="C13" s="727"/>
      <c r="D13" s="332"/>
      <c r="E13" s="331">
        <f t="shared" si="0"/>
        <v>0</v>
      </c>
    </row>
    <row r="14" spans="1:9" s="15" customFormat="1" x14ac:dyDescent="0.35">
      <c r="B14" s="726" t="s">
        <v>539</v>
      </c>
      <c r="C14" s="727"/>
      <c r="D14" s="332"/>
      <c r="E14" s="331">
        <f t="shared" si="0"/>
        <v>0</v>
      </c>
    </row>
    <row r="15" spans="1:9" s="15" customFormat="1" x14ac:dyDescent="0.35">
      <c r="B15" s="726" t="s">
        <v>540</v>
      </c>
      <c r="C15" s="727"/>
      <c r="D15" s="332"/>
      <c r="E15" s="331">
        <f t="shared" si="0"/>
        <v>0</v>
      </c>
    </row>
    <row r="16" spans="1:9" s="15" customFormat="1" x14ac:dyDescent="0.35">
      <c r="B16" s="726" t="s">
        <v>541</v>
      </c>
      <c r="C16" s="727"/>
      <c r="D16" s="332"/>
      <c r="E16" s="331">
        <f t="shared" si="0"/>
        <v>0</v>
      </c>
    </row>
    <row r="17" spans="2:32" s="15" customFormat="1" x14ac:dyDescent="0.35">
      <c r="B17" s="726" t="s">
        <v>542</v>
      </c>
      <c r="C17" s="727"/>
      <c r="D17" s="332"/>
      <c r="E17" s="331">
        <f t="shared" si="0"/>
        <v>0</v>
      </c>
    </row>
    <row r="18" spans="2:32" s="15" customFormat="1" ht="14.25" customHeight="1" x14ac:dyDescent="0.35">
      <c r="B18" s="726" t="s">
        <v>543</v>
      </c>
      <c r="C18" s="727"/>
      <c r="D18" s="332"/>
      <c r="E18" s="331">
        <f t="shared" si="0"/>
        <v>0</v>
      </c>
    </row>
    <row r="19" spans="2:32" s="15" customFormat="1" ht="14.25" customHeight="1" x14ac:dyDescent="0.35">
      <c r="B19" s="726" t="s">
        <v>544</v>
      </c>
      <c r="C19" s="727"/>
      <c r="D19" s="332"/>
      <c r="E19" s="331">
        <f t="shared" si="0"/>
        <v>0</v>
      </c>
    </row>
    <row r="20" spans="2:32" s="15" customFormat="1" ht="14.25" customHeight="1" x14ac:dyDescent="0.35">
      <c r="B20" s="726" t="s">
        <v>545</v>
      </c>
      <c r="C20" s="727"/>
      <c r="D20" s="332"/>
      <c r="E20" s="331">
        <f t="shared" si="0"/>
        <v>0</v>
      </c>
    </row>
    <row r="21" spans="2:32" s="15" customFormat="1" ht="14.25" customHeight="1" x14ac:dyDescent="0.35">
      <c r="B21" s="726" t="s">
        <v>546</v>
      </c>
      <c r="C21" s="727"/>
      <c r="D21" s="332"/>
      <c r="E21" s="331">
        <f t="shared" si="0"/>
        <v>0</v>
      </c>
    </row>
    <row r="22" spans="2:32" s="15" customFormat="1" ht="14.25" customHeight="1" x14ac:dyDescent="0.35">
      <c r="B22" s="726" t="s">
        <v>547</v>
      </c>
      <c r="C22" s="727"/>
      <c r="D22" s="332"/>
      <c r="E22" s="331">
        <f t="shared" si="0"/>
        <v>0</v>
      </c>
    </row>
    <row r="23" spans="2:32" s="15" customFormat="1" x14ac:dyDescent="0.35">
      <c r="B23" s="728" t="s">
        <v>465</v>
      </c>
      <c r="C23" s="729"/>
      <c r="D23" s="334">
        <f>SUM(D9:D22)</f>
        <v>0</v>
      </c>
      <c r="E23" s="333">
        <f>SUM(E9:E22)</f>
        <v>0</v>
      </c>
    </row>
    <row r="24" spans="2:32" s="15" customFormat="1" x14ac:dyDescent="0.35">
      <c r="B24" s="730" t="s">
        <v>548</v>
      </c>
      <c r="C24" s="731"/>
      <c r="D24" s="334">
        <f>1-D23</f>
        <v>1</v>
      </c>
      <c r="E24" s="333">
        <f>D4-E23</f>
        <v>0</v>
      </c>
    </row>
    <row r="25" spans="2:32" x14ac:dyDescent="0.35">
      <c r="B25" s="139"/>
      <c r="C25" s="139"/>
      <c r="D25" s="139"/>
      <c r="E25" s="139"/>
    </row>
    <row r="26" spans="2:32" s="20" customFormat="1" x14ac:dyDescent="0.35">
      <c r="B26" s="220" t="s">
        <v>466</v>
      </c>
      <c r="C26" s="221" t="str">
        <f>"500 merkkiä ("&amp;TEXT(LEN(B27),"0")&amp;" käytetty)"</f>
        <v>500 merkkiä (0 käytetty)</v>
      </c>
      <c r="D26" s="221"/>
      <c r="E26" s="222"/>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2" s="20" customFormat="1" ht="95.25" customHeight="1" x14ac:dyDescent="0.35">
      <c r="B27" s="622"/>
      <c r="C27" s="623"/>
      <c r="D27" s="623"/>
      <c r="E27" s="624"/>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sheetData>
  <sheetProtection sheet="1" selectLockedCells="1"/>
  <mergeCells count="20">
    <mergeCell ref="G2:I2"/>
    <mergeCell ref="D6:E7"/>
    <mergeCell ref="B6:C8"/>
    <mergeCell ref="B9:C9"/>
    <mergeCell ref="B10:C10"/>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disablePrompts="1"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800-000000000000}">
      <formula1>500</formula1>
    </dataValidation>
  </dataValidations>
  <hyperlinks>
    <hyperlink ref="G2:I2" location="'Aloita tästä'!A1" display="PALAA TÄSTÄ KANSISIVULLE" xr:uid="{00000000-0004-0000-1800-000000000000}"/>
  </hyperlinks>
  <pageMargins left="0.7" right="0.7" top="0.75" bottom="0.75" header="0.3" footer="0.3"/>
  <pageSetup paperSize="9" orientation="landscape"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12.765625" style="367" customWidth="1"/>
    <col min="6" max="16384" width="9.23046875" style="20"/>
  </cols>
  <sheetData>
    <row r="1" spans="1:32" ht="16.149999999999999" customHeight="1" x14ac:dyDescent="0.35">
      <c r="A1" s="3" t="s">
        <v>549</v>
      </c>
    </row>
    <row r="2" spans="1:32" ht="16.149999999999999" customHeight="1" x14ac:dyDescent="0.35">
      <c r="F2" s="721" t="s">
        <v>158</v>
      </c>
      <c r="G2" s="722"/>
      <c r="H2" s="723"/>
    </row>
    <row r="3" spans="1:32" ht="16.149999999999999" customHeight="1" x14ac:dyDescent="0.35">
      <c r="B3" s="213" t="s">
        <v>550</v>
      </c>
      <c r="C3" s="214"/>
      <c r="D3" s="215"/>
    </row>
    <row r="4" spans="1:32" ht="16.149999999999999" customHeight="1" x14ac:dyDescent="0.35">
      <c r="B4" s="197"/>
      <c r="C4" s="130"/>
      <c r="D4" s="132"/>
    </row>
    <row r="5" spans="1:32" ht="16.149999999999999" customHeight="1" x14ac:dyDescent="0.35">
      <c r="B5" s="216" t="s">
        <v>551</v>
      </c>
      <c r="C5" s="211"/>
      <c r="D5" s="135" t="str">
        <f>"1000 merkkiä ("&amp;TEXT(LEN(B6),"0")&amp;" käytetty)"</f>
        <v>1000 merkkiä (0 käytetty)</v>
      </c>
    </row>
    <row r="6" spans="1:32" ht="174.75" customHeight="1" x14ac:dyDescent="0.35">
      <c r="B6" s="622"/>
      <c r="C6" s="623"/>
      <c r="D6" s="624"/>
      <c r="F6" s="555" t="s">
        <v>552</v>
      </c>
      <c r="G6" s="555"/>
      <c r="H6" s="555"/>
      <c r="I6" s="555"/>
      <c r="J6" s="555"/>
      <c r="K6" s="139"/>
      <c r="L6" s="139"/>
    </row>
    <row r="7" spans="1:32" ht="16.149999999999999" customHeight="1" x14ac:dyDescent="0.35">
      <c r="B7" s="218" t="s">
        <v>553</v>
      </c>
      <c r="C7" s="744">
        <v>0</v>
      </c>
      <c r="D7" s="745"/>
      <c r="F7" s="139"/>
      <c r="G7" s="139"/>
      <c r="H7" s="139"/>
      <c r="I7" s="139"/>
      <c r="J7" s="139"/>
      <c r="K7" s="139"/>
      <c r="L7" s="139"/>
    </row>
    <row r="8" spans="1:32" ht="16.149999999999999" customHeight="1" x14ac:dyDescent="0.35">
      <c r="C8" s="55" t="str">
        <f>IF(C7&gt;'Hankkeen kustannukset'!D5*0.3,"HAETTU ENNAKKO YLITTÄÄ SALLITUN RAJAN"," ")</f>
        <v xml:space="preserve"> </v>
      </c>
      <c r="F8" s="139"/>
      <c r="G8" s="139"/>
      <c r="H8" s="139"/>
      <c r="I8" s="139"/>
      <c r="J8" s="139"/>
      <c r="K8" s="139"/>
      <c r="L8" s="139"/>
    </row>
    <row r="9" spans="1:32" x14ac:dyDescent="0.35">
      <c r="B9" s="220" t="s">
        <v>466</v>
      </c>
      <c r="C9" s="221" t="str">
        <f>"500 merkkiä ("&amp;TEXT(LEN(B10),"0")&amp;" käytetty)"</f>
        <v>500 merkkiä (0 käytetty)</v>
      </c>
      <c r="D9" s="222"/>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row>
    <row r="10" spans="1:32" ht="95.25" customHeight="1" x14ac:dyDescent="0.35">
      <c r="B10" s="622"/>
      <c r="C10" s="623"/>
      <c r="D10" s="624"/>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row>
    <row r="11" spans="1:32" ht="16.149999999999999" customHeight="1" x14ac:dyDescent="0.35">
      <c r="F11" s="150"/>
      <c r="G11" s="150"/>
      <c r="H11" s="150"/>
      <c r="I11" s="150"/>
      <c r="J11" s="150"/>
      <c r="K11" s="150"/>
      <c r="L11" s="150"/>
    </row>
    <row r="12" spans="1:32" ht="16.149999999999999" customHeight="1" x14ac:dyDescent="0.35">
      <c r="F12" s="150"/>
      <c r="G12" s="150"/>
      <c r="H12" s="150"/>
      <c r="I12" s="150"/>
      <c r="J12" s="150"/>
      <c r="K12" s="150"/>
      <c r="L12" s="150"/>
    </row>
    <row r="13" spans="1:32" ht="16.149999999999999" customHeight="1" x14ac:dyDescent="0.35">
      <c r="F13" s="150"/>
      <c r="G13" s="150"/>
      <c r="H13" s="150"/>
      <c r="I13" s="150"/>
      <c r="J13" s="150"/>
      <c r="K13" s="150"/>
      <c r="L13" s="150"/>
    </row>
    <row r="14" spans="1:32" x14ac:dyDescent="0.35">
      <c r="F14" s="150"/>
      <c r="G14" s="150"/>
      <c r="H14" s="150"/>
      <c r="I14" s="150"/>
      <c r="J14" s="150"/>
      <c r="K14" s="150"/>
      <c r="L14" s="150"/>
    </row>
    <row r="15" spans="1:32" x14ac:dyDescent="0.35">
      <c r="F15" s="150"/>
      <c r="G15" s="150"/>
      <c r="H15" s="150"/>
      <c r="I15" s="150"/>
      <c r="J15" s="150"/>
      <c r="K15" s="150"/>
      <c r="L15" s="150"/>
    </row>
  </sheetData>
  <sheetProtection sheet="1" selectLockedCells="1"/>
  <mergeCells count="5">
    <mergeCell ref="B6:D6"/>
    <mergeCell ref="C7:D7"/>
    <mergeCell ref="B10:D10"/>
    <mergeCell ref="F2:H2"/>
    <mergeCell ref="F6:J6"/>
  </mergeCells>
  <dataValidations count="3">
    <dataValidation allowBlank="1" showInputMessage="1" showErrorMessage="1" promptTitle="OHJE" prompt="Ennakon suuruus voi olla enintään 30 prosenttia haetun EU-osuuden kokonaismäärästä." sqref="C7" xr:uid="{00000000-0002-0000-1900-000000000000}"/>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900-000001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900-000002000000}">
      <formula1>500</formula1>
    </dataValidation>
  </dataValidations>
  <hyperlinks>
    <hyperlink ref="F2:H2" location="'Aloita tästä'!A1" display="PALAA TÄSTÄ KANSISIVULLE" xr:uid="{00000000-0004-0000-1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6D09-248A-4A4E-95E7-3846FC0B9A54}">
  <dimension ref="A1:M54"/>
  <sheetViews>
    <sheetView showGridLines="0" zoomScaleNormal="100" workbookViewId="0">
      <selection activeCell="I3" sqref="I3:K3"/>
    </sheetView>
  </sheetViews>
  <sheetFormatPr defaultColWidth="9.23046875" defaultRowHeight="15.5" x14ac:dyDescent="0.35"/>
  <cols>
    <col min="1" max="1" width="3.765625" style="20" customWidth="1"/>
    <col min="2" max="5" width="9.23046875" style="20"/>
    <col min="6" max="7" width="9.765625" style="20" customWidth="1"/>
    <col min="8" max="8" width="15.07421875" style="20" customWidth="1"/>
    <col min="9" max="9" width="9.765625" style="20" customWidth="1"/>
    <col min="10" max="10" width="9.23046875" style="20"/>
    <col min="11" max="11" width="7.765625" style="20" customWidth="1"/>
    <col min="12" max="12" width="14.4609375" style="20" customWidth="1"/>
    <col min="13" max="16384" width="9.23046875" style="20"/>
  </cols>
  <sheetData>
    <row r="1" spans="1:13" ht="16.149999999999999" customHeight="1" x14ac:dyDescent="0.35">
      <c r="A1" s="3" t="s">
        <v>554</v>
      </c>
      <c r="B1" s="136"/>
      <c r="C1" s="136"/>
      <c r="D1" s="136"/>
      <c r="E1" s="136"/>
      <c r="F1" s="136"/>
      <c r="G1" s="136"/>
      <c r="H1" s="136"/>
      <c r="I1" s="746"/>
      <c r="J1" s="746"/>
      <c r="K1" s="746"/>
    </row>
    <row r="2" spans="1:13" ht="16.149999999999999" customHeight="1" x14ac:dyDescent="0.35">
      <c r="B2" s="136"/>
      <c r="C2" s="136"/>
      <c r="D2" s="136"/>
      <c r="E2" s="136"/>
      <c r="F2" s="136"/>
      <c r="G2" s="136"/>
      <c r="H2" s="136"/>
      <c r="I2" s="136"/>
      <c r="J2" s="136"/>
      <c r="K2" s="136"/>
    </row>
    <row r="3" spans="1:13" ht="16.149999999999999" customHeight="1" x14ac:dyDescent="0.35">
      <c r="B3" s="136"/>
      <c r="C3" s="136"/>
      <c r="D3" s="136"/>
      <c r="E3" s="136"/>
      <c r="F3" s="136"/>
      <c r="G3" s="136"/>
      <c r="H3" s="136"/>
      <c r="I3" s="545" t="s">
        <v>158</v>
      </c>
      <c r="J3" s="546"/>
      <c r="K3" s="547"/>
    </row>
    <row r="4" spans="1:13" ht="16.149999999999999" customHeight="1" x14ac:dyDescent="0.35">
      <c r="B4" s="136"/>
      <c r="C4" s="136"/>
      <c r="D4" s="136"/>
      <c r="E4" s="136"/>
      <c r="F4" s="136"/>
      <c r="G4" s="136"/>
      <c r="H4" s="136"/>
      <c r="I4" s="136"/>
      <c r="J4" s="136"/>
      <c r="K4" s="136"/>
    </row>
    <row r="5" spans="1:13" ht="16.149999999999999" customHeight="1" x14ac:dyDescent="0.35">
      <c r="B5" s="219"/>
      <c r="C5" s="219"/>
      <c r="D5" s="219"/>
      <c r="E5" s="219"/>
      <c r="F5" s="219"/>
      <c r="G5" s="219"/>
      <c r="H5" s="219"/>
      <c r="I5" s="219"/>
      <c r="J5" s="219"/>
      <c r="K5" s="219"/>
    </row>
    <row r="6" spans="1:13" ht="16.149999999999999" customHeight="1" x14ac:dyDescent="0.35">
      <c r="B6" s="137"/>
      <c r="C6" s="136"/>
      <c r="D6" s="136"/>
      <c r="E6" s="136"/>
      <c r="F6" s="136"/>
      <c r="G6" s="136"/>
      <c r="H6" s="136"/>
      <c r="I6" s="136"/>
      <c r="J6" s="136"/>
      <c r="K6" s="136"/>
    </row>
    <row r="7" spans="1:13" ht="16.149999999999999" customHeight="1" x14ac:dyDescent="0.35">
      <c r="B7" s="116" t="s">
        <v>555</v>
      </c>
      <c r="C7" s="117"/>
      <c r="D7" s="133"/>
      <c r="E7" s="133"/>
      <c r="F7" s="133"/>
      <c r="G7" s="133"/>
      <c r="H7" s="133"/>
      <c r="I7" s="133"/>
      <c r="J7" s="133"/>
      <c r="K7" s="140"/>
    </row>
    <row r="8" spans="1:13" ht="24.75" customHeight="1" x14ac:dyDescent="0.35">
      <c r="B8" s="78" t="s">
        <v>556</v>
      </c>
      <c r="C8" s="50"/>
      <c r="D8" s="50"/>
      <c r="E8" s="50"/>
      <c r="F8" s="50"/>
      <c r="G8" s="50"/>
      <c r="H8" s="50"/>
      <c r="I8" s="50"/>
      <c r="J8" s="50"/>
      <c r="K8" s="47"/>
    </row>
    <row r="9" spans="1:13" ht="24.75" customHeight="1" x14ac:dyDescent="0.35">
      <c r="B9" s="78"/>
      <c r="C9" s="50"/>
      <c r="D9" s="50"/>
      <c r="E9" s="50"/>
      <c r="F9" s="50"/>
      <c r="G9" s="50"/>
      <c r="H9" s="50"/>
      <c r="I9" s="50"/>
      <c r="J9" s="50"/>
      <c r="K9" s="47"/>
    </row>
    <row r="10" spans="1:13" ht="59.65" customHeight="1" x14ac:dyDescent="0.35">
      <c r="B10" s="607" t="s">
        <v>557</v>
      </c>
      <c r="C10" s="608"/>
      <c r="D10" s="608"/>
      <c r="E10" s="608"/>
      <c r="F10" s="608"/>
      <c r="G10" s="608"/>
      <c r="H10" s="608"/>
      <c r="I10" s="608"/>
      <c r="J10" s="608"/>
      <c r="K10" s="609"/>
    </row>
    <row r="11" spans="1:13" ht="118.15" customHeight="1" x14ac:dyDescent="0.35">
      <c r="B11" s="607" t="s">
        <v>558</v>
      </c>
      <c r="C11" s="608"/>
      <c r="D11" s="608"/>
      <c r="E11" s="608"/>
      <c r="F11" s="608"/>
      <c r="G11" s="608"/>
      <c r="H11" s="608"/>
      <c r="I11" s="608"/>
      <c r="J11" s="608"/>
      <c r="K11" s="609"/>
    </row>
    <row r="12" spans="1:13" ht="33.65" customHeight="1" x14ac:dyDescent="0.35">
      <c r="B12" s="747" t="s">
        <v>559</v>
      </c>
      <c r="C12" s="748"/>
      <c r="D12" s="748"/>
      <c r="E12" s="748"/>
      <c r="F12" s="748"/>
      <c r="G12" s="748"/>
      <c r="H12" s="748"/>
      <c r="I12" s="748"/>
      <c r="J12" s="748"/>
      <c r="K12" s="749"/>
      <c r="M12" s="430"/>
    </row>
    <row r="13" spans="1:13" ht="16.149999999999999" customHeight="1" x14ac:dyDescent="0.35">
      <c r="B13" s="501"/>
      <c r="C13" s="502"/>
      <c r="D13" s="502"/>
      <c r="E13" s="502"/>
      <c r="F13" s="502"/>
      <c r="G13" s="502"/>
      <c r="H13" s="502"/>
      <c r="I13" s="502"/>
      <c r="J13" s="502"/>
      <c r="K13" s="503"/>
      <c r="M13" s="430"/>
    </row>
    <row r="14" spans="1:13" ht="16.149999999999999" customHeight="1" x14ac:dyDescent="0.35">
      <c r="B14" s="78"/>
      <c r="C14" s="50" t="s">
        <v>560</v>
      </c>
      <c r="D14" s="50"/>
      <c r="E14" s="50"/>
      <c r="F14" s="50"/>
      <c r="G14" s="50"/>
      <c r="H14" s="50"/>
      <c r="I14" s="50"/>
      <c r="J14" s="50"/>
      <c r="K14" s="47"/>
    </row>
    <row r="15" spans="1:13" ht="16.149999999999999" customHeight="1" x14ac:dyDescent="0.35">
      <c r="B15" s="78"/>
      <c r="C15" s="50"/>
      <c r="D15" s="50"/>
      <c r="E15" s="50"/>
      <c r="F15" s="50"/>
      <c r="G15" s="50"/>
      <c r="H15" s="50"/>
      <c r="I15" s="50"/>
      <c r="J15" s="50"/>
      <c r="K15" s="47"/>
    </row>
    <row r="16" spans="1:13" ht="16.149999999999999" customHeight="1" x14ac:dyDescent="0.35">
      <c r="B16" s="78"/>
      <c r="C16" s="431" t="s">
        <v>561</v>
      </c>
      <c r="D16" s="138"/>
      <c r="E16" s="138"/>
      <c r="F16" s="50"/>
      <c r="G16" s="50"/>
      <c r="H16" s="50"/>
      <c r="I16" s="50"/>
      <c r="J16" s="50"/>
      <c r="K16" s="47"/>
    </row>
    <row r="17" spans="2:13" ht="16.149999999999999" customHeight="1" x14ac:dyDescent="0.35">
      <c r="B17" s="77"/>
      <c r="C17" s="431"/>
      <c r="D17" s="138"/>
      <c r="E17" s="138"/>
      <c r="F17" s="50"/>
      <c r="G17" s="50"/>
      <c r="H17" s="50"/>
      <c r="I17" s="50"/>
      <c r="J17" s="50"/>
      <c r="K17" s="47"/>
      <c r="M17" s="432"/>
    </row>
    <row r="18" spans="2:13" s="434" customFormat="1" ht="46.9" customHeight="1" x14ac:dyDescent="0.35">
      <c r="B18" s="78"/>
      <c r="C18" s="632" t="s">
        <v>562</v>
      </c>
      <c r="D18" s="632"/>
      <c r="E18" s="632"/>
      <c r="F18" s="632"/>
      <c r="G18" s="632"/>
      <c r="H18" s="632"/>
      <c r="I18" s="632"/>
      <c r="J18" s="632"/>
      <c r="K18" s="433"/>
    </row>
    <row r="19" spans="2:13" s="434" customFormat="1" ht="16.149999999999999" customHeight="1" x14ac:dyDescent="0.35">
      <c r="B19" s="77"/>
      <c r="C19" s="27"/>
      <c r="D19" s="435"/>
      <c r="E19" s="431"/>
      <c r="F19" s="431"/>
      <c r="G19" s="431"/>
      <c r="H19" s="431"/>
      <c r="I19" s="431"/>
      <c r="J19" s="431"/>
      <c r="K19" s="433"/>
    </row>
    <row r="20" spans="2:13" s="434" customFormat="1" ht="52.5" customHeight="1" x14ac:dyDescent="0.35">
      <c r="B20" s="78"/>
      <c r="C20" s="632" t="s">
        <v>563</v>
      </c>
      <c r="D20" s="632"/>
      <c r="E20" s="632"/>
      <c r="F20" s="632"/>
      <c r="G20" s="632"/>
      <c r="H20" s="632"/>
      <c r="I20" s="632"/>
      <c r="J20" s="632"/>
      <c r="K20" s="433"/>
    </row>
    <row r="21" spans="2:13" ht="16.149999999999999" customHeight="1" x14ac:dyDescent="0.35">
      <c r="B21" s="78"/>
      <c r="C21" s="50"/>
      <c r="D21" s="50"/>
      <c r="E21" s="50"/>
      <c r="F21" s="50"/>
      <c r="G21" s="50"/>
      <c r="H21" s="50"/>
      <c r="I21" s="50"/>
      <c r="J21" s="50"/>
      <c r="K21" s="47"/>
    </row>
    <row r="22" spans="2:13" s="434" customFormat="1" ht="52.5" customHeight="1" x14ac:dyDescent="0.35">
      <c r="B22" s="78"/>
      <c r="C22" s="632" t="s">
        <v>564</v>
      </c>
      <c r="D22" s="632"/>
      <c r="E22" s="632"/>
      <c r="F22" s="632"/>
      <c r="G22" s="632"/>
      <c r="H22" s="632"/>
      <c r="I22" s="632"/>
      <c r="J22" s="632"/>
      <c r="K22" s="433"/>
    </row>
    <row r="23" spans="2:13" ht="16.149999999999999" customHeight="1" x14ac:dyDescent="0.35">
      <c r="B23" s="78"/>
      <c r="C23" s="50"/>
      <c r="D23" s="50"/>
      <c r="E23" s="50"/>
      <c r="F23" s="50"/>
      <c r="G23" s="50"/>
      <c r="H23" s="50"/>
      <c r="I23" s="50"/>
      <c r="J23" s="50"/>
      <c r="K23" s="47"/>
    </row>
    <row r="24" spans="2:13" s="434" customFormat="1" ht="61.9" customHeight="1" x14ac:dyDescent="0.35">
      <c r="B24" s="78"/>
      <c r="C24" s="632" t="s">
        <v>565</v>
      </c>
      <c r="D24" s="632"/>
      <c r="E24" s="632"/>
      <c r="F24" s="632"/>
      <c r="G24" s="632"/>
      <c r="H24" s="632"/>
      <c r="I24" s="632"/>
      <c r="J24" s="632"/>
      <c r="K24" s="433"/>
    </row>
    <row r="25" spans="2:13" ht="16.149999999999999" customHeight="1" x14ac:dyDescent="0.35">
      <c r="B25" s="78"/>
      <c r="C25" s="50"/>
      <c r="D25" s="50"/>
      <c r="E25" s="50"/>
      <c r="F25" s="50"/>
      <c r="G25" s="50"/>
      <c r="H25" s="50"/>
      <c r="I25" s="50"/>
      <c r="J25" s="50"/>
      <c r="K25" s="47"/>
    </row>
    <row r="26" spans="2:13" ht="16.149999999999999" customHeight="1" x14ac:dyDescent="0.35">
      <c r="B26" s="78"/>
      <c r="C26" s="35" t="s">
        <v>566</v>
      </c>
      <c r="D26" s="50"/>
      <c r="E26" s="50"/>
      <c r="F26" s="50"/>
      <c r="G26" s="50"/>
      <c r="H26" s="50"/>
      <c r="I26" s="50"/>
      <c r="J26" s="50"/>
      <c r="K26" s="47"/>
      <c r="M26" s="430"/>
    </row>
    <row r="27" spans="2:13" ht="16.149999999999999" customHeight="1" x14ac:dyDescent="0.35">
      <c r="B27" s="77"/>
      <c r="C27" s="50"/>
      <c r="D27" s="50"/>
      <c r="E27" s="50"/>
      <c r="F27" s="50"/>
      <c r="G27" s="50"/>
      <c r="H27" s="50"/>
      <c r="I27" s="50"/>
      <c r="J27" s="50"/>
      <c r="K27" s="47"/>
    </row>
    <row r="28" spans="2:13" s="434" customFormat="1" ht="16.149999999999999" customHeight="1" x14ac:dyDescent="0.35">
      <c r="B28" s="78" t="s">
        <v>567</v>
      </c>
      <c r="C28" s="50"/>
      <c r="D28" s="50"/>
      <c r="E28" s="50"/>
      <c r="F28" s="50"/>
      <c r="G28" s="431"/>
      <c r="H28" s="431"/>
      <c r="I28" s="431"/>
      <c r="J28" s="431"/>
      <c r="K28" s="433"/>
      <c r="L28" s="436"/>
    </row>
    <row r="29" spans="2:13" s="434" customFormat="1" ht="16.149999999999999" customHeight="1" x14ac:dyDescent="0.35">
      <c r="B29" s="78"/>
      <c r="C29" s="50"/>
      <c r="D29" s="50"/>
      <c r="E29" s="50"/>
      <c r="F29" s="50"/>
      <c r="G29" s="431"/>
      <c r="H29" s="431"/>
      <c r="I29" s="431"/>
      <c r="J29" s="431"/>
      <c r="K29" s="433"/>
      <c r="L29" s="436"/>
    </row>
    <row r="30" spans="2:13" s="434" customFormat="1" ht="58.5" customHeight="1" x14ac:dyDescent="0.35">
      <c r="B30" s="437" t="s">
        <v>568</v>
      </c>
      <c r="C30" s="27"/>
      <c r="D30" s="435"/>
      <c r="E30" s="750"/>
      <c r="F30" s="750"/>
      <c r="G30" s="750"/>
      <c r="H30" s="750"/>
      <c r="I30" s="750"/>
      <c r="J30" s="750"/>
      <c r="K30" s="433"/>
      <c r="L30" s="438"/>
    </row>
    <row r="31" spans="2:13" s="434" customFormat="1" ht="16.149999999999999" customHeight="1" x14ac:dyDescent="0.35">
      <c r="B31" s="439"/>
      <c r="C31" s="431"/>
      <c r="D31" s="431"/>
      <c r="E31" s="431"/>
      <c r="F31" s="431"/>
      <c r="G31" s="431"/>
      <c r="H31" s="431"/>
      <c r="I31" s="431"/>
      <c r="J31" s="431"/>
      <c r="K31" s="433"/>
      <c r="L31" s="438"/>
    </row>
    <row r="32" spans="2:13" s="443" customFormat="1" ht="68.25" customHeight="1" x14ac:dyDescent="0.35">
      <c r="B32" s="437" t="s">
        <v>221</v>
      </c>
      <c r="C32" s="440"/>
      <c r="D32" s="440"/>
      <c r="E32" s="750"/>
      <c r="F32" s="750"/>
      <c r="G32" s="750"/>
      <c r="H32" s="750"/>
      <c r="I32" s="750"/>
      <c r="J32" s="750"/>
      <c r="K32" s="441"/>
      <c r="L32" s="442"/>
    </row>
    <row r="33" spans="2:12" ht="16.149999999999999" customHeight="1" x14ac:dyDescent="0.35">
      <c r="B33" s="77"/>
      <c r="C33" s="50"/>
      <c r="D33" s="50"/>
      <c r="E33" s="50"/>
      <c r="F33" s="50"/>
      <c r="G33" s="50"/>
      <c r="H33" s="50"/>
      <c r="I33" s="50"/>
      <c r="J33" s="50"/>
      <c r="K33" s="47"/>
      <c r="L33" s="23"/>
    </row>
    <row r="34" spans="2:12" ht="16.149999999999999" customHeight="1" x14ac:dyDescent="0.35">
      <c r="B34" s="77"/>
      <c r="C34" s="50"/>
      <c r="D34" s="50"/>
      <c r="E34" s="50"/>
      <c r="F34" s="50"/>
      <c r="G34" s="50"/>
      <c r="H34" s="50"/>
      <c r="I34" s="50"/>
      <c r="J34" s="50"/>
      <c r="K34" s="47"/>
      <c r="L34" s="23"/>
    </row>
    <row r="35" spans="2:12" ht="30.75" customHeight="1" x14ac:dyDescent="0.35">
      <c r="B35" s="77" t="s">
        <v>569</v>
      </c>
      <c r="C35" s="50"/>
      <c r="D35" s="751"/>
      <c r="E35" s="751"/>
      <c r="F35" s="751"/>
      <c r="G35" s="50"/>
      <c r="H35" s="50" t="s">
        <v>570</v>
      </c>
      <c r="I35" s="752"/>
      <c r="J35" s="752"/>
      <c r="K35" s="47"/>
      <c r="L35" s="23"/>
    </row>
    <row r="36" spans="2:12" ht="16.149999999999999" customHeight="1" x14ac:dyDescent="0.35">
      <c r="B36" s="77"/>
      <c r="C36" s="50"/>
      <c r="D36" s="50"/>
      <c r="E36" s="50"/>
      <c r="F36" s="50"/>
      <c r="G36" s="50"/>
      <c r="H36" s="50"/>
      <c r="I36" s="50"/>
      <c r="J36" s="50"/>
      <c r="K36" s="47"/>
      <c r="L36" s="23"/>
    </row>
    <row r="37" spans="2:12" ht="30" customHeight="1" x14ac:dyDescent="0.35">
      <c r="B37" s="77" t="s">
        <v>44</v>
      </c>
      <c r="C37" s="50"/>
      <c r="D37" s="751"/>
      <c r="E37" s="751"/>
      <c r="F37" s="751"/>
      <c r="G37" s="751"/>
      <c r="H37" s="751"/>
      <c r="I37" s="751"/>
      <c r="J37" s="751"/>
      <c r="K37" s="47"/>
      <c r="L37" s="23"/>
    </row>
    <row r="38" spans="2:12" ht="16.149999999999999" customHeight="1" x14ac:dyDescent="0.35">
      <c r="B38" s="77"/>
      <c r="C38" s="50"/>
      <c r="D38" s="50"/>
      <c r="E38" s="50"/>
      <c r="F38" s="50"/>
      <c r="G38" s="50"/>
      <c r="H38" s="50"/>
      <c r="I38" s="50"/>
      <c r="J38" s="50"/>
      <c r="K38" s="47"/>
      <c r="L38" s="23"/>
    </row>
    <row r="39" spans="2:12" ht="16.149999999999999" customHeight="1" x14ac:dyDescent="0.35">
      <c r="B39" s="77"/>
      <c r="C39" s="50"/>
      <c r="D39" s="50"/>
      <c r="E39" s="50"/>
      <c r="F39" s="50"/>
      <c r="G39" s="50"/>
      <c r="H39" s="50"/>
      <c r="I39" s="50"/>
      <c r="J39" s="50"/>
      <c r="K39" s="47"/>
      <c r="L39" s="23"/>
    </row>
    <row r="40" spans="2:12" ht="30" customHeight="1" x14ac:dyDescent="0.35">
      <c r="B40" s="77" t="s">
        <v>571</v>
      </c>
      <c r="C40" s="50"/>
      <c r="D40" s="751"/>
      <c r="E40" s="751"/>
      <c r="F40" s="751"/>
      <c r="G40" s="751"/>
      <c r="H40" s="751"/>
      <c r="I40" s="751"/>
      <c r="J40" s="751"/>
      <c r="K40" s="47"/>
      <c r="L40" s="23"/>
    </row>
    <row r="41" spans="2:12" ht="26.25" customHeight="1" x14ac:dyDescent="0.35">
      <c r="B41" s="77"/>
      <c r="C41" s="50"/>
      <c r="D41" s="50"/>
      <c r="E41" s="50"/>
      <c r="F41" s="50"/>
      <c r="G41" s="50"/>
      <c r="H41" s="50"/>
      <c r="I41" s="50"/>
      <c r="J41" s="50"/>
      <c r="K41" s="47"/>
      <c r="L41" s="23"/>
    </row>
    <row r="42" spans="2:12" ht="16.149999999999999" customHeight="1" x14ac:dyDescent="0.35">
      <c r="B42" s="77" t="s">
        <v>572</v>
      </c>
      <c r="C42" s="50"/>
      <c r="D42" s="50"/>
      <c r="E42" s="50"/>
      <c r="F42" s="50"/>
      <c r="G42" s="50"/>
      <c r="H42" s="50"/>
      <c r="I42" s="50"/>
      <c r="J42" s="50"/>
      <c r="K42" s="47"/>
      <c r="L42" s="23"/>
    </row>
    <row r="43" spans="2:12" ht="30" customHeight="1" x14ac:dyDescent="0.35">
      <c r="B43" s="77"/>
      <c r="C43" s="50"/>
      <c r="D43" s="751"/>
      <c r="E43" s="751"/>
      <c r="F43" s="751"/>
      <c r="G43" s="751"/>
      <c r="H43" s="751"/>
      <c r="I43" s="751"/>
      <c r="J43" s="751"/>
      <c r="K43" s="47"/>
      <c r="L43" s="23"/>
    </row>
    <row r="44" spans="2:12" ht="27" customHeight="1" x14ac:dyDescent="0.35">
      <c r="B44" s="77"/>
      <c r="C44" s="50"/>
      <c r="D44" s="50"/>
      <c r="E44" s="50"/>
      <c r="F44" s="50"/>
      <c r="G44" s="50"/>
      <c r="H44" s="50"/>
      <c r="I44" s="50"/>
      <c r="J44" s="50"/>
      <c r="K44" s="47"/>
      <c r="L44" s="23"/>
    </row>
    <row r="45" spans="2:12" ht="16.149999999999999" customHeight="1" x14ac:dyDescent="0.35">
      <c r="B45" s="77"/>
      <c r="C45" s="50"/>
      <c r="D45" s="50"/>
      <c r="E45" s="50"/>
      <c r="F45" s="50"/>
      <c r="G45" s="50"/>
      <c r="H45" s="50"/>
      <c r="I45" s="50"/>
      <c r="J45" s="50"/>
      <c r="K45" s="47"/>
      <c r="L45" s="23"/>
    </row>
    <row r="46" spans="2:12" ht="30" customHeight="1" x14ac:dyDescent="0.35">
      <c r="B46" s="77" t="s">
        <v>44</v>
      </c>
      <c r="C46" s="50"/>
      <c r="D46" s="751"/>
      <c r="E46" s="751"/>
      <c r="F46" s="751"/>
      <c r="G46" s="751"/>
      <c r="H46" s="751"/>
      <c r="I46" s="751"/>
      <c r="J46" s="751"/>
      <c r="K46" s="47"/>
      <c r="L46" s="23"/>
    </row>
    <row r="47" spans="2:12" ht="16.149999999999999" customHeight="1" x14ac:dyDescent="0.35">
      <c r="B47" s="77"/>
      <c r="C47" s="50"/>
      <c r="D47" s="50"/>
      <c r="E47" s="50"/>
      <c r="F47" s="50"/>
      <c r="G47" s="50"/>
      <c r="H47" s="50"/>
      <c r="I47" s="50"/>
      <c r="J47" s="50"/>
      <c r="K47" s="47"/>
      <c r="L47" s="23"/>
    </row>
    <row r="48" spans="2:12" ht="16.149999999999999" customHeight="1" x14ac:dyDescent="0.35">
      <c r="B48" s="77"/>
      <c r="C48" s="50"/>
      <c r="D48" s="50"/>
      <c r="E48" s="50"/>
      <c r="F48" s="50"/>
      <c r="G48" s="50"/>
      <c r="H48" s="50"/>
      <c r="I48" s="50"/>
      <c r="J48" s="50"/>
      <c r="K48" s="47"/>
      <c r="L48" s="23"/>
    </row>
    <row r="49" spans="2:12" ht="30" customHeight="1" x14ac:dyDescent="0.35">
      <c r="B49" s="77" t="s">
        <v>571</v>
      </c>
      <c r="C49" s="50"/>
      <c r="D49" s="751"/>
      <c r="E49" s="751"/>
      <c r="F49" s="751"/>
      <c r="G49" s="751"/>
      <c r="H49" s="751"/>
      <c r="I49" s="751"/>
      <c r="J49" s="751"/>
      <c r="K49" s="47"/>
      <c r="L49" s="23"/>
    </row>
    <row r="50" spans="2:12" ht="25.5" customHeight="1" x14ac:dyDescent="0.35">
      <c r="B50" s="77"/>
      <c r="C50" s="50"/>
      <c r="D50" s="50"/>
      <c r="E50" s="50"/>
      <c r="F50" s="50"/>
      <c r="G50" s="50"/>
      <c r="H50" s="50"/>
      <c r="I50" s="50"/>
      <c r="J50" s="50"/>
      <c r="K50" s="47"/>
      <c r="L50" s="23"/>
    </row>
    <row r="51" spans="2:12" ht="16.149999999999999" customHeight="1" x14ac:dyDescent="0.35">
      <c r="B51" s="77" t="s">
        <v>572</v>
      </c>
      <c r="C51" s="50"/>
      <c r="D51" s="50"/>
      <c r="E51" s="50"/>
      <c r="F51" s="50"/>
      <c r="G51" s="50"/>
      <c r="H51" s="50"/>
      <c r="I51" s="50"/>
      <c r="J51" s="50"/>
      <c r="K51" s="47"/>
      <c r="L51" s="23"/>
    </row>
    <row r="52" spans="2:12" ht="30" customHeight="1" x14ac:dyDescent="0.35">
      <c r="B52" s="77"/>
      <c r="C52" s="50"/>
      <c r="D52" s="751"/>
      <c r="E52" s="751"/>
      <c r="F52" s="751"/>
      <c r="G52" s="751"/>
      <c r="H52" s="751"/>
      <c r="I52" s="751"/>
      <c r="J52" s="751"/>
      <c r="K52" s="47"/>
      <c r="L52" s="23"/>
    </row>
    <row r="53" spans="2:12" ht="16.149999999999999" customHeight="1" x14ac:dyDescent="0.35">
      <c r="B53" s="79"/>
      <c r="C53" s="61"/>
      <c r="D53" s="61"/>
      <c r="E53" s="61"/>
      <c r="F53" s="61"/>
      <c r="G53" s="61"/>
      <c r="H53" s="61"/>
      <c r="I53" s="61"/>
      <c r="J53" s="61"/>
      <c r="K53" s="80"/>
      <c r="L53" s="23"/>
    </row>
    <row r="54" spans="2:12" ht="16.149999999999999" customHeight="1" x14ac:dyDescent="0.35">
      <c r="B54" s="23"/>
      <c r="C54" s="23"/>
      <c r="D54" s="23"/>
      <c r="E54" s="23"/>
      <c r="F54" s="23"/>
      <c r="G54" s="23"/>
      <c r="H54" s="23"/>
      <c r="I54" s="23"/>
      <c r="J54" s="23"/>
      <c r="K54" s="23"/>
      <c r="L54" s="23"/>
    </row>
  </sheetData>
  <sheetProtection sheet="1" selectLockedCells="1"/>
  <mergeCells count="19">
    <mergeCell ref="D49:J49"/>
    <mergeCell ref="D52:J52"/>
    <mergeCell ref="D35:F35"/>
    <mergeCell ref="I35:J35"/>
    <mergeCell ref="D37:J37"/>
    <mergeCell ref="D40:J40"/>
    <mergeCell ref="D43:J43"/>
    <mergeCell ref="D46:J46"/>
    <mergeCell ref="C20:J20"/>
    <mergeCell ref="C22:J22"/>
    <mergeCell ref="C24:J24"/>
    <mergeCell ref="E30:J30"/>
    <mergeCell ref="E32:J32"/>
    <mergeCell ref="C18:J18"/>
    <mergeCell ref="I1:K1"/>
    <mergeCell ref="I3:K3"/>
    <mergeCell ref="B10:K10"/>
    <mergeCell ref="B11:K11"/>
    <mergeCell ref="B12:K12"/>
  </mergeCells>
  <hyperlinks>
    <hyperlink ref="I3:K3" location="'Aloita tästä'!A1" display="PALAA TÄSTÄ KANSISIVULLE" xr:uid="{D4F817E5-6B75-49A2-A259-25C66876B502}"/>
    <hyperlink ref="C24" r:id="rId1" location="d1e9516-1-1" display="d1e9516-1-1" xr:uid="{C22233EB-CD90-421F-BD32-9D6279115B7C}"/>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B03EB-D829-400E-88E8-E0493CEDDEDE}">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69.75" customHeight="1" x14ac:dyDescent="0.35">
      <c r="A1" s="9" t="s">
        <v>156</v>
      </c>
      <c r="B1" s="23"/>
      <c r="C1" s="23"/>
      <c r="D1" s="23"/>
      <c r="E1" s="23"/>
      <c r="F1" s="23"/>
      <c r="G1" s="23"/>
      <c r="H1" s="23"/>
      <c r="I1" s="23"/>
      <c r="J1" s="23"/>
      <c r="K1" s="23"/>
    </row>
    <row r="2" spans="1:18" ht="21" customHeight="1" x14ac:dyDescent="0.4">
      <c r="B2" s="542" t="s">
        <v>157</v>
      </c>
      <c r="C2" s="543"/>
      <c r="D2" s="543"/>
      <c r="E2" s="543"/>
      <c r="F2" s="543"/>
      <c r="G2" s="543"/>
      <c r="H2" s="543"/>
      <c r="I2" s="543"/>
      <c r="J2" s="544"/>
      <c r="M2" s="545" t="s">
        <v>158</v>
      </c>
      <c r="N2" s="546"/>
      <c r="O2" s="547"/>
    </row>
    <row r="3" spans="1:18" ht="16.149999999999999" customHeight="1" x14ac:dyDescent="0.35">
      <c r="B3" s="548" t="s">
        <v>3</v>
      </c>
      <c r="C3" s="549"/>
      <c r="D3" s="549"/>
      <c r="E3" s="549"/>
      <c r="F3" s="549"/>
      <c r="G3" s="549"/>
      <c r="H3" s="549"/>
      <c r="I3" s="549"/>
      <c r="J3" s="550"/>
    </row>
    <row r="4" spans="1:18" ht="16.149999999999999" customHeight="1" x14ac:dyDescent="0.35">
      <c r="B4" s="548" t="s">
        <v>159</v>
      </c>
      <c r="C4" s="549"/>
      <c r="D4" s="549"/>
      <c r="E4" s="549"/>
      <c r="F4" s="549"/>
      <c r="G4" s="549"/>
      <c r="H4" s="549"/>
      <c r="I4" s="549"/>
      <c r="J4" s="550"/>
      <c r="M4" s="21"/>
    </row>
    <row r="5" spans="1:18" ht="16.149999999999999" customHeight="1" x14ac:dyDescent="0.35">
      <c r="B5" s="229"/>
      <c r="C5" s="230"/>
      <c r="D5" s="231"/>
      <c r="E5" s="231"/>
      <c r="F5" s="231"/>
      <c r="G5" s="231"/>
      <c r="H5" s="232"/>
      <c r="I5" s="232"/>
      <c r="J5" s="233"/>
    </row>
    <row r="6" spans="1:18" ht="16.149999999999999" customHeight="1" x14ac:dyDescent="0.35">
      <c r="B6" s="18" t="s">
        <v>160</v>
      </c>
      <c r="C6" s="19"/>
      <c r="D6" s="551"/>
      <c r="E6" s="551"/>
      <c r="F6" s="19" t="s">
        <v>161</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552" t="s">
        <v>162</v>
      </c>
      <c r="C9" s="553"/>
      <c r="D9" s="553"/>
      <c r="E9" s="553"/>
      <c r="F9" s="553"/>
      <c r="G9" s="553"/>
      <c r="H9" s="553"/>
      <c r="I9" s="553"/>
      <c r="J9" s="554"/>
      <c r="L9" s="555" t="s">
        <v>163</v>
      </c>
      <c r="M9" s="555"/>
      <c r="N9" s="555"/>
      <c r="O9" s="555"/>
      <c r="P9" s="555"/>
      <c r="Q9" s="555"/>
      <c r="R9" s="555"/>
    </row>
    <row r="10" spans="1:18" ht="16.149999999999999" customHeight="1" x14ac:dyDescent="0.35">
      <c r="B10" s="493"/>
      <c r="C10" s="494"/>
      <c r="D10" s="494"/>
      <c r="E10" s="494"/>
      <c r="F10" s="494"/>
      <c r="G10" s="494"/>
      <c r="H10" s="494"/>
      <c r="I10" s="494"/>
      <c r="J10" s="495"/>
      <c r="L10" s="555"/>
      <c r="M10" s="555"/>
      <c r="N10" s="555"/>
      <c r="O10" s="555"/>
      <c r="P10" s="555"/>
      <c r="Q10" s="555"/>
      <c r="R10" s="555"/>
    </row>
    <row r="11" spans="1:18" ht="16.149999999999999" customHeight="1" x14ac:dyDescent="0.35">
      <c r="B11" s="556" t="s">
        <v>164</v>
      </c>
      <c r="C11" s="557"/>
      <c r="D11" s="557"/>
      <c r="E11" s="557"/>
      <c r="F11" s="557"/>
      <c r="G11" s="557"/>
      <c r="H11" s="557"/>
      <c r="I11" s="557"/>
      <c r="J11" s="558"/>
      <c r="L11" s="555"/>
      <c r="M11" s="555"/>
      <c r="N11" s="555"/>
      <c r="O11" s="555"/>
      <c r="P11" s="555"/>
      <c r="Q11" s="555"/>
      <c r="R11" s="555"/>
    </row>
    <row r="12" spans="1:18" ht="16.149999999999999" customHeight="1" x14ac:dyDescent="0.35">
      <c r="B12" s="31"/>
      <c r="C12" s="32"/>
      <c r="D12" s="32"/>
      <c r="E12" s="32"/>
      <c r="F12" s="32"/>
      <c r="G12" s="32"/>
      <c r="H12" s="32"/>
      <c r="I12" s="32"/>
      <c r="J12" s="33"/>
      <c r="L12" s="555"/>
      <c r="M12" s="555"/>
      <c r="N12" s="555"/>
      <c r="O12" s="555"/>
      <c r="P12" s="555"/>
      <c r="Q12" s="555"/>
      <c r="R12" s="555"/>
    </row>
    <row r="13" spans="1:18" ht="16.149999999999999" customHeight="1" x14ac:dyDescent="0.35">
      <c r="B13" s="34" t="s">
        <v>65</v>
      </c>
      <c r="C13" s="32"/>
      <c r="D13" s="32"/>
      <c r="E13" s="35" t="s">
        <v>79</v>
      </c>
      <c r="F13" s="32"/>
      <c r="G13" s="32"/>
      <c r="H13" s="32"/>
      <c r="I13" s="32"/>
      <c r="J13" s="33"/>
    </row>
    <row r="14" spans="1:18" ht="16.149999999999999" customHeight="1" x14ac:dyDescent="0.35">
      <c r="B14" s="34"/>
      <c r="C14" s="32"/>
      <c r="D14" s="32"/>
      <c r="E14" s="35"/>
      <c r="F14" s="32"/>
      <c r="G14" s="32"/>
      <c r="H14" s="32"/>
      <c r="I14" s="32"/>
      <c r="J14" s="33"/>
    </row>
    <row r="15" spans="1:18" ht="16.149999999999999" customHeight="1" x14ac:dyDescent="0.35">
      <c r="B15" s="34" t="s">
        <v>165</v>
      </c>
      <c r="C15" s="35"/>
      <c r="D15" s="32"/>
      <c r="E15" s="32"/>
      <c r="F15" s="32"/>
      <c r="G15" s="32"/>
      <c r="H15" s="32"/>
      <c r="I15" s="32"/>
      <c r="J15" s="33"/>
    </row>
    <row r="16" spans="1:18" ht="16.149999999999999" customHeight="1" x14ac:dyDescent="0.35">
      <c r="B16" s="34"/>
      <c r="C16" s="35"/>
      <c r="D16" s="32"/>
      <c r="E16" s="32"/>
      <c r="F16" s="32"/>
      <c r="G16" s="32"/>
      <c r="H16" s="32"/>
      <c r="I16" s="32"/>
      <c r="J16" s="33"/>
    </row>
    <row r="17" spans="2:18" ht="16.149999999999999" customHeight="1" x14ac:dyDescent="0.35">
      <c r="B17" s="34" t="s">
        <v>166</v>
      </c>
      <c r="C17" s="35"/>
      <c r="D17" s="32"/>
      <c r="E17" s="559"/>
      <c r="F17" s="560"/>
      <c r="G17" s="560"/>
      <c r="H17" s="560"/>
      <c r="I17" s="561"/>
      <c r="J17" s="36"/>
    </row>
    <row r="18" spans="2:18" ht="16.149999999999999" customHeight="1" x14ac:dyDescent="0.35">
      <c r="B18" s="34" t="s">
        <v>167</v>
      </c>
      <c r="C18" s="35"/>
      <c r="D18" s="32"/>
      <c r="E18" s="562"/>
      <c r="F18" s="563"/>
      <c r="G18" s="563"/>
      <c r="H18" s="563"/>
      <c r="I18" s="564"/>
      <c r="J18" s="36"/>
    </row>
    <row r="19" spans="2:18" ht="16.149999999999999" customHeight="1" x14ac:dyDescent="0.35">
      <c r="B19" s="34" t="s">
        <v>168</v>
      </c>
      <c r="C19" s="35"/>
      <c r="D19" s="32"/>
      <c r="E19" s="565"/>
      <c r="F19" s="566"/>
      <c r="G19" s="566"/>
      <c r="H19" s="566"/>
      <c r="I19" s="567"/>
      <c r="J19" s="33"/>
    </row>
    <row r="20" spans="2:18" ht="16.149999999999999" customHeight="1" x14ac:dyDescent="0.35">
      <c r="B20" s="34"/>
      <c r="C20" s="35"/>
      <c r="D20" s="32"/>
      <c r="E20" s="37"/>
      <c r="F20" s="32"/>
      <c r="G20" s="32"/>
      <c r="H20" s="32"/>
      <c r="I20" s="32"/>
      <c r="J20" s="33"/>
    </row>
    <row r="21" spans="2:18" ht="16.149999999999999" customHeight="1" x14ac:dyDescent="0.35">
      <c r="B21" s="34" t="s">
        <v>166</v>
      </c>
      <c r="C21" s="35"/>
      <c r="D21" s="32"/>
      <c r="E21" s="568"/>
      <c r="F21" s="568"/>
      <c r="G21" s="568"/>
      <c r="H21" s="568"/>
      <c r="I21" s="568"/>
      <c r="J21" s="33"/>
    </row>
    <row r="22" spans="2:18" ht="16.149999999999999" customHeight="1" x14ac:dyDescent="0.35">
      <c r="B22" s="34" t="s">
        <v>167</v>
      </c>
      <c r="C22" s="35"/>
      <c r="D22" s="32"/>
      <c r="E22" s="569"/>
      <c r="F22" s="569"/>
      <c r="G22" s="569"/>
      <c r="H22" s="569"/>
      <c r="I22" s="569"/>
      <c r="J22" s="33"/>
    </row>
    <row r="23" spans="2:18" ht="16.149999999999999" customHeight="1" x14ac:dyDescent="0.35">
      <c r="B23" s="34" t="s">
        <v>168</v>
      </c>
      <c r="C23" s="35"/>
      <c r="D23" s="32"/>
      <c r="E23" s="541"/>
      <c r="F23" s="541"/>
      <c r="G23" s="541"/>
      <c r="H23" s="541"/>
      <c r="I23" s="541"/>
      <c r="J23" s="33"/>
    </row>
    <row r="24" spans="2:18" ht="16.149999999999999" customHeight="1" x14ac:dyDescent="0.35">
      <c r="B24" s="34"/>
      <c r="C24" s="32"/>
      <c r="D24" s="32"/>
      <c r="E24" s="35"/>
      <c r="F24" s="32"/>
      <c r="G24" s="32"/>
      <c r="H24" s="32"/>
      <c r="I24" s="32"/>
      <c r="J24" s="33"/>
    </row>
    <row r="25" spans="2:18" ht="16.149999999999999" customHeight="1" x14ac:dyDescent="0.35">
      <c r="B25" s="34" t="s">
        <v>169</v>
      </c>
      <c r="C25" s="35"/>
      <c r="D25" s="32"/>
      <c r="E25" s="32"/>
      <c r="F25" s="32"/>
      <c r="G25" s="32"/>
      <c r="H25" s="32"/>
      <c r="I25" s="32"/>
      <c r="J25" s="33"/>
      <c r="L25" s="575" t="s">
        <v>170</v>
      </c>
      <c r="M25" s="575"/>
      <c r="N25" s="575"/>
      <c r="O25" s="575"/>
      <c r="P25" s="575"/>
      <c r="Q25" s="575"/>
      <c r="R25" s="575"/>
    </row>
    <row r="26" spans="2:18" ht="16.149999999999999" customHeight="1" x14ac:dyDescent="0.35">
      <c r="B26" s="34"/>
      <c r="C26" s="35"/>
      <c r="D26" s="32"/>
      <c r="E26" s="32"/>
      <c r="F26" s="32"/>
      <c r="G26" s="32"/>
      <c r="H26" s="32"/>
      <c r="I26" s="32"/>
      <c r="J26" s="33"/>
      <c r="L26" s="575"/>
      <c r="M26" s="575"/>
      <c r="N26" s="575"/>
      <c r="O26" s="575"/>
      <c r="P26" s="575"/>
      <c r="Q26" s="575"/>
      <c r="R26" s="575"/>
    </row>
    <row r="27" spans="2:18" ht="16.149999999999999" customHeight="1" x14ac:dyDescent="0.35">
      <c r="B27" s="34" t="s">
        <v>65</v>
      </c>
      <c r="C27" s="35"/>
      <c r="D27" s="32"/>
      <c r="E27" s="35" t="s">
        <v>79</v>
      </c>
      <c r="F27" s="32"/>
      <c r="G27" s="32"/>
      <c r="H27" s="32"/>
      <c r="I27" s="32"/>
      <c r="J27" s="33"/>
      <c r="L27" s="575"/>
      <c r="M27" s="575"/>
      <c r="N27" s="575"/>
      <c r="O27" s="575"/>
      <c r="P27" s="575"/>
      <c r="Q27" s="575"/>
      <c r="R27" s="575"/>
    </row>
    <row r="28" spans="2:18" ht="16.149999999999999" customHeight="1" x14ac:dyDescent="0.35">
      <c r="B28" s="34"/>
      <c r="C28" s="35"/>
      <c r="D28" s="32"/>
      <c r="E28" s="32"/>
      <c r="F28" s="32"/>
      <c r="G28" s="32"/>
      <c r="H28" s="32"/>
      <c r="I28" s="32"/>
      <c r="J28" s="33"/>
      <c r="L28" s="575"/>
      <c r="M28" s="575"/>
      <c r="N28" s="575"/>
      <c r="O28" s="575"/>
      <c r="P28" s="575"/>
      <c r="Q28" s="575"/>
      <c r="R28" s="575"/>
    </row>
    <row r="29" spans="2:18" ht="16.149999999999999" customHeight="1" x14ac:dyDescent="0.35">
      <c r="B29" s="34" t="s">
        <v>171</v>
      </c>
      <c r="C29" s="35"/>
      <c r="D29" s="32"/>
      <c r="E29" s="32"/>
      <c r="F29" s="32"/>
      <c r="G29" s="32"/>
      <c r="H29" s="32"/>
      <c r="I29" s="32"/>
      <c r="J29" s="33"/>
      <c r="L29" s="575"/>
      <c r="M29" s="575"/>
      <c r="N29" s="575"/>
      <c r="O29" s="575"/>
      <c r="P29" s="575"/>
      <c r="Q29" s="575"/>
      <c r="R29" s="575"/>
    </row>
    <row r="30" spans="2:18" ht="16.149999999999999" customHeight="1" x14ac:dyDescent="0.35">
      <c r="B30" s="34"/>
      <c r="C30" s="35"/>
      <c r="D30" s="32"/>
      <c r="E30" s="32"/>
      <c r="F30" s="32"/>
      <c r="G30" s="32"/>
      <c r="H30" s="32"/>
      <c r="I30" s="32"/>
      <c r="J30" s="33"/>
    </row>
    <row r="31" spans="2:18" ht="16.149999999999999" customHeight="1" x14ac:dyDescent="0.35">
      <c r="B31" s="34" t="s">
        <v>172</v>
      </c>
      <c r="C31" s="35"/>
      <c r="D31" s="32"/>
      <c r="E31" s="559"/>
      <c r="F31" s="560"/>
      <c r="G31" s="560"/>
      <c r="H31" s="560"/>
      <c r="I31" s="561"/>
      <c r="J31" s="36"/>
    </row>
    <row r="32" spans="2:18" ht="16.149999999999999" customHeight="1" x14ac:dyDescent="0.35">
      <c r="B32" s="34" t="s">
        <v>167</v>
      </c>
      <c r="C32" s="35"/>
      <c r="D32" s="32"/>
      <c r="E32" s="562"/>
      <c r="F32" s="563"/>
      <c r="G32" s="563"/>
      <c r="H32" s="563"/>
      <c r="I32" s="564"/>
      <c r="J32" s="36"/>
    </row>
    <row r="33" spans="2:18" ht="16.149999999999999" customHeight="1" x14ac:dyDescent="0.35">
      <c r="B33" s="34" t="s">
        <v>168</v>
      </c>
      <c r="C33" s="35"/>
      <c r="D33" s="32"/>
      <c r="E33" s="576"/>
      <c r="F33" s="577"/>
      <c r="G33" s="577"/>
      <c r="H33" s="577"/>
      <c r="I33" s="578"/>
      <c r="J33" s="33"/>
    </row>
    <row r="34" spans="2:18" ht="16.149999999999999" customHeight="1" x14ac:dyDescent="0.35">
      <c r="B34" s="34"/>
      <c r="C34" s="35"/>
      <c r="D34" s="32"/>
      <c r="E34" s="37"/>
      <c r="F34" s="32"/>
      <c r="G34" s="32"/>
      <c r="H34" s="32"/>
      <c r="I34" s="32"/>
      <c r="J34" s="33"/>
    </row>
    <row r="35" spans="2:18" ht="16.149999999999999" customHeight="1" x14ac:dyDescent="0.35">
      <c r="B35" s="34" t="s">
        <v>172</v>
      </c>
      <c r="C35" s="35"/>
      <c r="D35" s="32"/>
      <c r="E35" s="568"/>
      <c r="F35" s="568"/>
      <c r="G35" s="568"/>
      <c r="H35" s="568"/>
      <c r="I35" s="568"/>
      <c r="J35" s="33"/>
    </row>
    <row r="36" spans="2:18" ht="16.149999999999999" customHeight="1" x14ac:dyDescent="0.35">
      <c r="B36" s="34" t="s">
        <v>167</v>
      </c>
      <c r="C36" s="35"/>
      <c r="D36" s="32"/>
      <c r="E36" s="569"/>
      <c r="F36" s="569"/>
      <c r="G36" s="569"/>
      <c r="H36" s="569"/>
      <c r="I36" s="569"/>
      <c r="J36" s="33"/>
    </row>
    <row r="37" spans="2:18" ht="16.149999999999999" customHeight="1" x14ac:dyDescent="0.35">
      <c r="B37" s="34" t="s">
        <v>168</v>
      </c>
      <c r="C37" s="35"/>
      <c r="D37" s="32"/>
      <c r="E37" s="541"/>
      <c r="F37" s="541"/>
      <c r="G37" s="541"/>
      <c r="H37" s="541"/>
      <c r="I37" s="541"/>
      <c r="J37" s="33"/>
    </row>
    <row r="38" spans="2:18" ht="16.149999999999999" customHeight="1" x14ac:dyDescent="0.35">
      <c r="B38" s="91"/>
      <c r="C38" s="92"/>
      <c r="D38" s="92"/>
      <c r="E38" s="92"/>
      <c r="F38" s="92"/>
      <c r="G38" s="92"/>
      <c r="H38" s="92"/>
      <c r="I38" s="92"/>
      <c r="J38" s="93"/>
    </row>
    <row r="39" spans="2:18" ht="16.149999999999999" customHeight="1" x14ac:dyDescent="0.35">
      <c r="B39" s="34" t="s">
        <v>173</v>
      </c>
      <c r="C39" s="35"/>
      <c r="D39" s="32"/>
      <c r="E39" s="32"/>
      <c r="F39" s="32"/>
      <c r="G39" s="38"/>
      <c r="H39" s="32"/>
      <c r="I39" s="32"/>
      <c r="J39" s="33"/>
    </row>
    <row r="40" spans="2:18" ht="300" customHeight="1" x14ac:dyDescent="0.35">
      <c r="B40" s="579"/>
      <c r="C40" s="580"/>
      <c r="D40" s="580"/>
      <c r="E40" s="580"/>
      <c r="F40" s="580"/>
      <c r="G40" s="580"/>
      <c r="H40" s="580"/>
      <c r="I40" s="581"/>
      <c r="J40" s="90"/>
    </row>
    <row r="41" spans="2:18" ht="16.149999999999999" customHeight="1" x14ac:dyDescent="0.35">
      <c r="B41" s="77" t="str">
        <f>"Enintään 1500 merkkiä ("&amp;TEXT(LEN(N_EUrahoitustieto),"0")&amp;" käytetty)"</f>
        <v>Enintään 1500 merkkiä (0 käytetty)</v>
      </c>
      <c r="C41" s="37"/>
      <c r="D41" s="37"/>
      <c r="E41" s="37"/>
      <c r="F41" s="37"/>
      <c r="G41" s="37"/>
      <c r="H41" s="37"/>
      <c r="I41" s="37"/>
      <c r="J41" s="36"/>
    </row>
    <row r="42" spans="2:18" ht="16.149999999999999" customHeight="1" x14ac:dyDescent="0.35">
      <c r="B42" s="79"/>
      <c r="C42" s="84"/>
      <c r="D42" s="84"/>
      <c r="E42" s="84"/>
      <c r="F42" s="84"/>
      <c r="G42" s="84"/>
      <c r="H42" s="84"/>
      <c r="I42" s="84"/>
      <c r="J42" s="85"/>
    </row>
    <row r="43" spans="2:18" ht="15" customHeight="1" x14ac:dyDescent="0.35">
      <c r="B43" s="86" t="s">
        <v>174</v>
      </c>
      <c r="C43" s="87"/>
      <c r="D43" s="88"/>
      <c r="E43" s="88"/>
      <c r="F43" s="88"/>
      <c r="G43" s="88"/>
      <c r="H43" s="88"/>
      <c r="I43" s="88"/>
      <c r="J43" s="89"/>
    </row>
    <row r="44" spans="2:18" ht="15.5" x14ac:dyDescent="0.35">
      <c r="B44" s="582" t="s">
        <v>175</v>
      </c>
      <c r="C44" s="583"/>
      <c r="D44" s="583"/>
      <c r="E44" s="583"/>
      <c r="F44" s="583"/>
      <c r="G44" s="583"/>
      <c r="H44" s="583"/>
      <c r="I44" s="583"/>
      <c r="J44" s="584"/>
      <c r="L44" s="555" t="s">
        <v>176</v>
      </c>
      <c r="M44" s="555"/>
      <c r="N44" s="555"/>
      <c r="O44" s="555"/>
      <c r="P44" s="555"/>
      <c r="Q44" s="555"/>
      <c r="R44" s="555"/>
    </row>
    <row r="45" spans="2:18" ht="15.5" x14ac:dyDescent="0.35">
      <c r="B45" s="582"/>
      <c r="C45" s="583"/>
      <c r="D45" s="583"/>
      <c r="E45" s="583"/>
      <c r="F45" s="583"/>
      <c r="G45" s="583"/>
      <c r="H45" s="583"/>
      <c r="I45" s="583"/>
      <c r="J45" s="584"/>
      <c r="L45" s="555"/>
      <c r="M45" s="555"/>
      <c r="N45" s="555"/>
      <c r="O45" s="555"/>
      <c r="P45" s="555"/>
      <c r="Q45" s="555"/>
      <c r="R45" s="555"/>
    </row>
    <row r="46" spans="2:18" ht="16.149999999999999" customHeight="1" x14ac:dyDescent="0.35">
      <c r="B46" s="34"/>
      <c r="C46" s="35"/>
      <c r="D46" s="32"/>
      <c r="E46" s="32"/>
      <c r="F46" s="32"/>
      <c r="G46" s="32"/>
      <c r="H46" s="32"/>
      <c r="I46" s="32"/>
      <c r="J46" s="33"/>
      <c r="L46" s="555"/>
      <c r="M46" s="555"/>
      <c r="N46" s="555"/>
      <c r="O46" s="555"/>
      <c r="P46" s="555"/>
      <c r="Q46" s="555"/>
      <c r="R46" s="555"/>
    </row>
    <row r="47" spans="2:18" ht="16.149999999999999" customHeight="1" x14ac:dyDescent="0.35">
      <c r="B47" s="34" t="s">
        <v>65</v>
      </c>
      <c r="C47" s="32"/>
      <c r="D47" s="32"/>
      <c r="E47" s="35" t="s">
        <v>79</v>
      </c>
      <c r="F47" s="32"/>
      <c r="G47" s="32"/>
      <c r="H47" s="32"/>
      <c r="I47" s="32"/>
      <c r="J47" s="33"/>
    </row>
    <row r="48" spans="2:18" ht="16.149999999999999" customHeight="1" x14ac:dyDescent="0.35">
      <c r="B48" s="34"/>
      <c r="C48" s="35"/>
      <c r="D48" s="32"/>
      <c r="E48" s="35"/>
      <c r="F48" s="32"/>
      <c r="G48" s="32"/>
      <c r="H48" s="32"/>
      <c r="I48" s="32"/>
      <c r="J48" s="33"/>
    </row>
    <row r="49" spans="2:18" ht="16.149999999999999" customHeight="1" x14ac:dyDescent="0.35">
      <c r="B49" s="40" t="s">
        <v>177</v>
      </c>
      <c r="C49" s="41"/>
      <c r="D49" s="41"/>
      <c r="E49" s="41"/>
      <c r="F49" s="41"/>
      <c r="G49" s="41"/>
      <c r="H49" s="41"/>
      <c r="I49" s="41"/>
      <c r="J49" s="42"/>
      <c r="L49" s="43"/>
    </row>
    <row r="50" spans="2:18" ht="16.149999999999999" customHeight="1" x14ac:dyDescent="0.35">
      <c r="B50" s="44" t="s">
        <v>178</v>
      </c>
      <c r="C50" s="45"/>
      <c r="D50" s="45"/>
      <c r="E50" s="45"/>
      <c r="F50" s="45"/>
      <c r="G50" s="45"/>
      <c r="H50" s="45"/>
      <c r="I50" s="45"/>
      <c r="J50" s="46"/>
    </row>
    <row r="51" spans="2:18" ht="16.149999999999999" customHeight="1" x14ac:dyDescent="0.35">
      <c r="B51" s="570"/>
      <c r="C51" s="571"/>
      <c r="D51" s="571"/>
      <c r="E51" s="571"/>
      <c r="F51" s="571"/>
      <c r="G51" s="571"/>
      <c r="H51" s="571"/>
      <c r="I51" s="572"/>
      <c r="J51" s="47"/>
    </row>
    <row r="52" spans="2:18" ht="16.149999999999999" customHeight="1" x14ac:dyDescent="0.35">
      <c r="B52" s="48" t="s">
        <v>179</v>
      </c>
      <c r="C52" s="37"/>
      <c r="D52" s="37"/>
      <c r="E52" s="37"/>
      <c r="F52" s="37"/>
      <c r="G52" s="37"/>
      <c r="H52" s="37"/>
      <c r="I52" s="37"/>
      <c r="J52" s="47"/>
    </row>
    <row r="53" spans="2:18" ht="16.149999999999999" customHeight="1" x14ac:dyDescent="0.35">
      <c r="B53" s="570"/>
      <c r="C53" s="571"/>
      <c r="D53" s="571"/>
      <c r="E53" s="571"/>
      <c r="F53" s="571"/>
      <c r="G53" s="571"/>
      <c r="H53" s="571"/>
      <c r="I53" s="572"/>
      <c r="J53" s="47"/>
      <c r="M53" s="573" t="s">
        <v>180</v>
      </c>
      <c r="N53" s="573"/>
      <c r="O53" s="573"/>
      <c r="P53" s="573"/>
      <c r="Q53" s="573"/>
      <c r="R53" s="573"/>
    </row>
    <row r="54" spans="2:18" ht="16.149999999999999" customHeight="1" x14ac:dyDescent="0.35">
      <c r="B54" s="485" t="s">
        <v>181</v>
      </c>
      <c r="C54" s="35"/>
      <c r="D54" s="35"/>
      <c r="E54" s="35"/>
      <c r="F54" s="35"/>
      <c r="G54" s="35"/>
      <c r="H54" s="35"/>
      <c r="I54" s="35"/>
      <c r="J54" s="47"/>
      <c r="M54" s="573"/>
      <c r="N54" s="573"/>
      <c r="O54" s="573"/>
      <c r="P54" s="573"/>
      <c r="Q54" s="573"/>
      <c r="R54" s="573"/>
    </row>
    <row r="55" spans="2:18" ht="16.149999999999999" customHeight="1" x14ac:dyDescent="0.35">
      <c r="B55" s="574"/>
      <c r="C55" s="571"/>
      <c r="D55" s="571"/>
      <c r="E55" s="571"/>
      <c r="F55" s="571"/>
      <c r="G55" s="571"/>
      <c r="H55" s="571"/>
      <c r="I55" s="572"/>
      <c r="J55" s="47"/>
      <c r="M55" s="573"/>
      <c r="N55" s="573"/>
      <c r="O55" s="573"/>
      <c r="P55" s="573"/>
      <c r="Q55" s="573"/>
      <c r="R55" s="573"/>
    </row>
    <row r="56" spans="2:18" ht="16.149999999999999" customHeight="1" x14ac:dyDescent="0.35">
      <c r="B56" s="486" t="s">
        <v>182</v>
      </c>
      <c r="C56" s="49"/>
      <c r="D56" s="49"/>
      <c r="E56" s="50"/>
      <c r="F56" s="50"/>
      <c r="G56" s="51"/>
      <c r="H56" s="51"/>
      <c r="I56" s="49"/>
      <c r="J56" s="47"/>
      <c r="M56" s="573"/>
      <c r="N56" s="573"/>
      <c r="O56" s="573"/>
      <c r="P56" s="573"/>
      <c r="Q56" s="573"/>
      <c r="R56" s="573"/>
    </row>
    <row r="57" spans="2:18" ht="16.149999999999999" customHeight="1" x14ac:dyDescent="0.35">
      <c r="B57" s="585"/>
      <c r="C57" s="586"/>
      <c r="D57" s="586"/>
      <c r="E57" s="586"/>
      <c r="F57" s="586"/>
      <c r="G57" s="586"/>
      <c r="H57" s="586"/>
      <c r="I57" s="587"/>
      <c r="J57" s="47"/>
      <c r="M57" s="405"/>
    </row>
    <row r="58" spans="2:18" ht="16.149999999999999" customHeight="1" x14ac:dyDescent="0.35">
      <c r="B58" s="48" t="s">
        <v>183</v>
      </c>
      <c r="C58" s="49"/>
      <c r="D58" s="49"/>
      <c r="E58" s="50"/>
      <c r="F58" s="50"/>
      <c r="G58" s="51"/>
      <c r="H58" s="51"/>
      <c r="I58" s="49"/>
      <c r="J58" s="47"/>
    </row>
    <row r="59" spans="2:18" ht="16.149999999999999" customHeight="1" x14ac:dyDescent="0.35">
      <c r="B59" s="570"/>
      <c r="C59" s="571"/>
      <c r="D59" s="571"/>
      <c r="E59" s="571"/>
      <c r="F59" s="571"/>
      <c r="G59" s="571"/>
      <c r="H59" s="571"/>
      <c r="I59" s="572"/>
      <c r="J59" s="47"/>
    </row>
    <row r="60" spans="2:18" ht="16.149999999999999" customHeight="1" x14ac:dyDescent="0.35">
      <c r="B60" s="48" t="s">
        <v>184</v>
      </c>
      <c r="C60" s="49"/>
      <c r="D60" s="49"/>
      <c r="E60" s="50"/>
      <c r="F60" s="50"/>
      <c r="G60" s="51"/>
      <c r="H60" s="51"/>
      <c r="I60" s="49"/>
      <c r="J60" s="47"/>
    </row>
    <row r="61" spans="2:18" ht="16.149999999999999" customHeight="1" x14ac:dyDescent="0.35">
      <c r="B61" s="568"/>
      <c r="C61" s="568"/>
      <c r="D61" s="568"/>
      <c r="E61" s="568"/>
      <c r="F61" s="50"/>
      <c r="G61" s="51"/>
      <c r="H61" s="51"/>
      <c r="I61" s="49"/>
      <c r="J61" s="47"/>
    </row>
    <row r="62" spans="2:18" ht="16.149999999999999" customHeight="1" x14ac:dyDescent="0.35">
      <c r="B62" s="48" t="s">
        <v>185</v>
      </c>
      <c r="C62" s="49"/>
      <c r="D62" s="49"/>
      <c r="E62" s="50"/>
      <c r="F62" s="50"/>
      <c r="G62" s="50" t="s">
        <v>186</v>
      </c>
      <c r="H62" s="51"/>
      <c r="I62" s="49"/>
      <c r="J62" s="47"/>
    </row>
    <row r="63" spans="2:18" ht="16.149999999999999" customHeight="1" x14ac:dyDescent="0.35">
      <c r="B63" s="588"/>
      <c r="C63" s="589"/>
      <c r="D63" s="589"/>
      <c r="E63" s="590"/>
      <c r="F63" s="37"/>
      <c r="G63" s="570"/>
      <c r="H63" s="571"/>
      <c r="I63" s="572"/>
      <c r="J63" s="47"/>
    </row>
    <row r="64" spans="2:18" ht="16.149999999999999" customHeight="1" x14ac:dyDescent="0.35">
      <c r="B64" s="48" t="s">
        <v>187</v>
      </c>
      <c r="C64" s="49"/>
      <c r="D64" s="49"/>
      <c r="E64" s="50"/>
      <c r="F64" s="50"/>
      <c r="G64" s="52" t="s">
        <v>188</v>
      </c>
      <c r="H64" s="51"/>
      <c r="I64" s="49"/>
      <c r="J64" s="47"/>
    </row>
    <row r="65" spans="2:18" ht="16.149999999999999" customHeight="1" x14ac:dyDescent="0.35">
      <c r="B65" s="599"/>
      <c r="C65" s="600"/>
      <c r="D65" s="600"/>
      <c r="E65" s="601"/>
      <c r="F65" s="37"/>
      <c r="G65" s="579"/>
      <c r="H65" s="580"/>
      <c r="I65" s="581"/>
      <c r="J65" s="47"/>
      <c r="L65" s="591" t="s">
        <v>189</v>
      </c>
      <c r="M65" s="591"/>
      <c r="N65" s="591"/>
      <c r="O65" s="591"/>
      <c r="P65" s="591"/>
      <c r="Q65" s="591"/>
      <c r="R65" s="591"/>
    </row>
    <row r="66" spans="2:18" ht="16.149999999999999" customHeight="1" x14ac:dyDescent="0.35">
      <c r="B66" s="53" t="s">
        <v>190</v>
      </c>
      <c r="C66" s="54"/>
      <c r="D66" s="54"/>
      <c r="E66" s="54"/>
      <c r="F66" s="37"/>
      <c r="G66" s="37"/>
      <c r="H66" s="37"/>
      <c r="I66" s="37"/>
      <c r="J66" s="47"/>
      <c r="L66" s="591"/>
      <c r="M66" s="591"/>
      <c r="N66" s="591"/>
      <c r="O66" s="591"/>
      <c r="P66" s="591"/>
      <c r="Q66" s="591"/>
      <c r="R66" s="591"/>
    </row>
    <row r="67" spans="2:18" ht="16.149999999999999" customHeight="1" x14ac:dyDescent="0.35">
      <c r="B67" s="592"/>
      <c r="C67" s="593"/>
      <c r="D67" s="593"/>
      <c r="E67" s="594"/>
      <c r="F67" s="37"/>
      <c r="G67" s="37"/>
      <c r="H67" s="37"/>
      <c r="I67" s="37"/>
      <c r="J67" s="47"/>
      <c r="L67" s="591"/>
      <c r="M67" s="591"/>
      <c r="N67" s="591"/>
      <c r="O67" s="591"/>
      <c r="P67" s="591"/>
      <c r="Q67" s="591"/>
      <c r="R67" s="591"/>
    </row>
    <row r="68" spans="2:18" ht="16.149999999999999" customHeight="1" x14ac:dyDescent="0.35">
      <c r="B68" s="48" t="s">
        <v>191</v>
      </c>
      <c r="C68" s="49"/>
      <c r="D68" s="49"/>
      <c r="E68" s="50"/>
      <c r="F68" s="50"/>
      <c r="G68" s="51"/>
      <c r="H68" s="51"/>
      <c r="I68" s="49"/>
      <c r="J68" s="47"/>
      <c r="L68" s="591"/>
      <c r="M68" s="591"/>
      <c r="N68" s="591"/>
      <c r="O68" s="591"/>
      <c r="P68" s="591"/>
      <c r="Q68" s="591"/>
      <c r="R68" s="591"/>
    </row>
    <row r="69" spans="2:18" s="23" customFormat="1" ht="16.149999999999999" customHeight="1" x14ac:dyDescent="0.35">
      <c r="B69" s="570"/>
      <c r="C69" s="571"/>
      <c r="D69" s="571"/>
      <c r="E69" s="571"/>
      <c r="F69" s="571"/>
      <c r="G69" s="571"/>
      <c r="H69" s="571"/>
      <c r="I69" s="572"/>
      <c r="J69" s="47"/>
      <c r="L69" s="595" t="s">
        <v>192</v>
      </c>
      <c r="M69" s="595"/>
      <c r="N69" s="595"/>
      <c r="O69" s="595"/>
      <c r="P69" s="595"/>
      <c r="Q69" s="595"/>
      <c r="R69" s="595"/>
    </row>
    <row r="70" spans="2:18" s="23" customFormat="1" ht="16.149999999999999" customHeight="1" x14ac:dyDescent="0.35">
      <c r="B70" s="48" t="s">
        <v>193</v>
      </c>
      <c r="C70" s="49"/>
      <c r="D70" s="49"/>
      <c r="E70" s="50"/>
      <c r="F70" s="50" t="s">
        <v>194</v>
      </c>
      <c r="G70" s="51"/>
      <c r="H70" s="51"/>
      <c r="I70" s="49"/>
      <c r="J70" s="47"/>
      <c r="L70" s="595"/>
      <c r="M70" s="595"/>
      <c r="N70" s="595"/>
      <c r="O70" s="595"/>
      <c r="P70" s="595"/>
      <c r="Q70" s="595"/>
      <c r="R70" s="595"/>
    </row>
    <row r="71" spans="2:18" s="23" customFormat="1" ht="16.149999999999999" customHeight="1" x14ac:dyDescent="0.35">
      <c r="B71" s="588"/>
      <c r="C71" s="589"/>
      <c r="D71" s="590"/>
      <c r="E71" s="50"/>
      <c r="F71" s="596"/>
      <c r="G71" s="597"/>
      <c r="H71" s="597"/>
      <c r="I71" s="598"/>
      <c r="J71" s="47"/>
      <c r="L71" s="595"/>
      <c r="M71" s="595"/>
      <c r="N71" s="595"/>
      <c r="O71" s="595"/>
      <c r="P71" s="595"/>
      <c r="Q71" s="595"/>
      <c r="R71" s="595"/>
    </row>
    <row r="72" spans="2:18" s="23" customFormat="1" ht="16.149999999999999" customHeight="1" x14ac:dyDescent="0.35">
      <c r="B72" s="48"/>
      <c r="C72" s="49"/>
      <c r="D72" s="49"/>
      <c r="E72" s="50"/>
      <c r="F72" s="50"/>
      <c r="G72" s="51"/>
      <c r="H72" s="51"/>
      <c r="I72" s="49"/>
      <c r="J72" s="47"/>
      <c r="L72" s="595"/>
      <c r="M72" s="595"/>
      <c r="N72" s="595"/>
      <c r="O72" s="595"/>
      <c r="P72" s="595"/>
      <c r="Q72" s="595"/>
      <c r="R72" s="595"/>
    </row>
    <row r="73" spans="2:18" s="23" customFormat="1" ht="34.15" customHeight="1" x14ac:dyDescent="0.35">
      <c r="B73" s="48" t="s">
        <v>195</v>
      </c>
      <c r="C73" s="49"/>
      <c r="D73" s="49"/>
      <c r="E73" s="50"/>
      <c r="F73" s="50"/>
      <c r="G73" s="51"/>
      <c r="H73" s="51"/>
      <c r="I73" s="49"/>
      <c r="J73" s="47"/>
      <c r="L73" s="595"/>
      <c r="M73" s="595"/>
      <c r="N73" s="595"/>
      <c r="O73" s="595"/>
      <c r="P73" s="595"/>
      <c r="Q73" s="595"/>
      <c r="R73" s="595"/>
    </row>
    <row r="74" spans="2:18" s="23" customFormat="1" ht="16.149999999999999" customHeight="1" x14ac:dyDescent="0.35">
      <c r="B74" s="48"/>
      <c r="C74" s="49"/>
      <c r="D74" s="49"/>
      <c r="E74" s="50"/>
      <c r="F74" s="50"/>
      <c r="G74" s="51"/>
      <c r="H74" s="51"/>
      <c r="I74" s="49"/>
      <c r="J74" s="47"/>
      <c r="L74" s="260" t="s">
        <v>196</v>
      </c>
      <c r="M74" s="260"/>
      <c r="N74" s="260"/>
      <c r="O74" s="260"/>
      <c r="P74" s="260"/>
      <c r="Q74" s="260"/>
      <c r="R74" s="260"/>
    </row>
    <row r="75" spans="2:18" s="23" customFormat="1" ht="16.149999999999999" customHeight="1" x14ac:dyDescent="0.35">
      <c r="B75" s="34" t="s">
        <v>65</v>
      </c>
      <c r="C75" s="49"/>
      <c r="D75" s="49"/>
      <c r="E75" s="51" t="s">
        <v>79</v>
      </c>
      <c r="F75" s="50"/>
      <c r="G75" s="51"/>
      <c r="H75" s="51"/>
      <c r="I75" s="49"/>
      <c r="J75" s="47"/>
      <c r="L75" s="260"/>
      <c r="M75" s="260"/>
      <c r="N75" s="260"/>
      <c r="O75" s="260"/>
      <c r="P75" s="260"/>
      <c r="Q75" s="260"/>
      <c r="R75" s="260"/>
    </row>
    <row r="76" spans="2:18" s="23" customFormat="1" ht="30" customHeight="1" x14ac:dyDescent="0.35">
      <c r="B76" s="34"/>
      <c r="C76" s="49"/>
      <c r="D76" s="49"/>
      <c r="E76" s="35"/>
      <c r="F76" s="50"/>
      <c r="G76" s="51"/>
      <c r="H76" s="51"/>
      <c r="I76" s="49"/>
      <c r="J76" s="47"/>
      <c r="L76" s="260"/>
      <c r="M76" s="260"/>
      <c r="N76" s="260"/>
      <c r="O76" s="260"/>
      <c r="P76" s="260"/>
      <c r="Q76" s="260"/>
      <c r="R76" s="260"/>
    </row>
    <row r="77" spans="2:18" s="23" customFormat="1" ht="16.149999999999999" customHeight="1" x14ac:dyDescent="0.35">
      <c r="B77" s="34" t="s">
        <v>197</v>
      </c>
      <c r="C77" s="49"/>
      <c r="D77" s="49"/>
      <c r="E77" s="35"/>
      <c r="F77" s="50"/>
      <c r="G77" s="51"/>
      <c r="H77" s="51"/>
      <c r="I77" s="49"/>
      <c r="J77" s="47"/>
      <c r="L77" s="591" t="s">
        <v>198</v>
      </c>
      <c r="M77" s="591"/>
      <c r="N77" s="591"/>
      <c r="O77" s="591"/>
      <c r="P77" s="591"/>
      <c r="Q77" s="591"/>
      <c r="R77" s="591"/>
    </row>
    <row r="78" spans="2:18" s="23" customFormat="1" ht="16.149999999999999" customHeight="1" x14ac:dyDescent="0.35">
      <c r="B78" s="570"/>
      <c r="C78" s="571"/>
      <c r="D78" s="571"/>
      <c r="E78" s="571"/>
      <c r="F78" s="571"/>
      <c r="G78" s="571"/>
      <c r="H78" s="571"/>
      <c r="I78" s="572"/>
      <c r="J78" s="47"/>
      <c r="L78" s="591"/>
      <c r="M78" s="591"/>
      <c r="N78" s="591"/>
      <c r="O78" s="591"/>
      <c r="P78" s="591"/>
      <c r="Q78" s="591"/>
      <c r="R78" s="591"/>
    </row>
    <row r="79" spans="2:18" s="23" customFormat="1" ht="16.149999999999999" customHeight="1" x14ac:dyDescent="0.35">
      <c r="B79" s="34" t="s">
        <v>199</v>
      </c>
      <c r="C79" s="49"/>
      <c r="D79" s="49"/>
      <c r="E79" s="35"/>
      <c r="F79" s="50" t="s">
        <v>200</v>
      </c>
      <c r="G79" s="51"/>
      <c r="H79" s="51"/>
      <c r="I79" s="49"/>
      <c r="J79" s="47"/>
      <c r="L79" s="591"/>
      <c r="M79" s="591"/>
      <c r="N79" s="591"/>
      <c r="O79" s="591"/>
      <c r="P79" s="591"/>
      <c r="Q79" s="591"/>
      <c r="R79" s="591"/>
    </row>
    <row r="80" spans="2:18" s="56" customFormat="1" ht="16.149999999999999" customHeight="1" x14ac:dyDescent="0.35">
      <c r="B80" s="588"/>
      <c r="C80" s="589"/>
      <c r="D80" s="590"/>
      <c r="E80" s="35"/>
      <c r="F80" s="596"/>
      <c r="G80" s="597"/>
      <c r="H80" s="597"/>
      <c r="I80" s="598"/>
      <c r="J80" s="57"/>
      <c r="K80" s="406"/>
      <c r="L80" s="591"/>
      <c r="M80" s="591"/>
      <c r="N80" s="591"/>
      <c r="O80" s="591"/>
      <c r="P80" s="591"/>
      <c r="Q80" s="591"/>
      <c r="R80" s="591"/>
    </row>
    <row r="81" spans="2:20" ht="16.149999999999999" customHeight="1" x14ac:dyDescent="0.35">
      <c r="B81" s="34"/>
      <c r="C81" s="49"/>
      <c r="D81" s="49"/>
      <c r="E81" s="35"/>
      <c r="F81" s="50"/>
      <c r="G81" s="51"/>
      <c r="H81" s="51"/>
      <c r="I81" s="49"/>
      <c r="J81" s="47"/>
      <c r="K81" s="139"/>
      <c r="L81" s="591"/>
      <c r="M81" s="591"/>
      <c r="N81" s="591"/>
      <c r="O81" s="591"/>
      <c r="P81" s="591"/>
      <c r="Q81" s="591"/>
      <c r="R81" s="591"/>
    </row>
    <row r="82" spans="2:20" ht="16.149999999999999" customHeight="1" x14ac:dyDescent="0.35">
      <c r="B82" s="34" t="s">
        <v>195</v>
      </c>
      <c r="C82" s="49"/>
      <c r="D82" s="49"/>
      <c r="E82" s="35"/>
      <c r="F82" s="50"/>
      <c r="G82" s="51"/>
      <c r="H82" s="51"/>
      <c r="I82" s="49"/>
      <c r="J82" s="498"/>
      <c r="K82" s="139"/>
      <c r="L82" s="591"/>
      <c r="M82" s="591"/>
      <c r="N82" s="591"/>
      <c r="O82" s="591"/>
      <c r="P82" s="591"/>
      <c r="Q82" s="591"/>
      <c r="R82" s="591"/>
    </row>
    <row r="83" spans="2:20" ht="16.149999999999999" customHeight="1" x14ac:dyDescent="0.35">
      <c r="B83" s="34"/>
      <c r="C83" s="49"/>
      <c r="D83" s="49"/>
      <c r="E83" s="35"/>
      <c r="F83" s="50"/>
      <c r="G83" s="51"/>
      <c r="H83" s="51"/>
      <c r="I83" s="49"/>
      <c r="J83" s="498"/>
      <c r="K83" s="139"/>
      <c r="L83" s="591"/>
      <c r="M83" s="591"/>
      <c r="N83" s="591"/>
      <c r="O83" s="591"/>
      <c r="P83" s="591"/>
      <c r="Q83" s="591"/>
      <c r="R83" s="591"/>
    </row>
    <row r="84" spans="2:20" ht="16.149999999999999" customHeight="1" x14ac:dyDescent="0.35">
      <c r="B84" s="34" t="s">
        <v>65</v>
      </c>
      <c r="C84" s="49"/>
      <c r="D84" s="49"/>
      <c r="E84" s="51" t="s">
        <v>79</v>
      </c>
      <c r="F84" s="58"/>
      <c r="G84" s="51"/>
      <c r="H84" s="51"/>
      <c r="I84" s="49"/>
      <c r="J84" s="498"/>
      <c r="K84" s="139"/>
      <c r="L84" s="591"/>
      <c r="M84" s="591"/>
      <c r="N84" s="591"/>
      <c r="O84" s="591"/>
      <c r="P84" s="591"/>
      <c r="Q84" s="591"/>
      <c r="R84" s="591"/>
    </row>
    <row r="85" spans="2:20" ht="16.149999999999999" customHeight="1" x14ac:dyDescent="0.35">
      <c r="B85" s="59"/>
      <c r="C85" s="60"/>
      <c r="D85" s="60"/>
      <c r="E85" s="61"/>
      <c r="F85" s="61"/>
      <c r="G85" s="62"/>
      <c r="H85" s="62"/>
      <c r="I85" s="60"/>
      <c r="J85" s="63"/>
    </row>
    <row r="86" spans="2:20" ht="16.149999999999999" customHeight="1" x14ac:dyDescent="0.35">
      <c r="B86" s="64" t="s">
        <v>201</v>
      </c>
      <c r="C86" s="65"/>
      <c r="D86" s="66"/>
      <c r="E86" s="66"/>
      <c r="F86" s="66"/>
      <c r="G86" s="66"/>
      <c r="H86" s="66"/>
      <c r="I86" s="66"/>
      <c r="J86" s="67"/>
      <c r="L86" s="605"/>
      <c r="M86" s="606"/>
      <c r="N86" s="606"/>
      <c r="O86" s="606"/>
      <c r="P86" s="606"/>
      <c r="Q86" s="606"/>
      <c r="R86" s="606"/>
      <c r="S86" s="139"/>
      <c r="T86" s="139"/>
    </row>
    <row r="87" spans="2:20" ht="16.149999999999999" customHeight="1" x14ac:dyDescent="0.35">
      <c r="B87" s="607" t="s">
        <v>202</v>
      </c>
      <c r="C87" s="608"/>
      <c r="D87" s="608"/>
      <c r="E87" s="608"/>
      <c r="F87" s="608"/>
      <c r="G87" s="608"/>
      <c r="H87" s="608"/>
      <c r="I87" s="608"/>
      <c r="J87" s="609"/>
      <c r="L87" s="606"/>
      <c r="M87" s="606"/>
      <c r="N87" s="606"/>
      <c r="O87" s="606"/>
      <c r="P87" s="606"/>
      <c r="Q87" s="606"/>
      <c r="R87" s="606"/>
      <c r="S87" s="407"/>
      <c r="T87" s="139"/>
    </row>
    <row r="88" spans="2:20" ht="16.149999999999999" customHeight="1" x14ac:dyDescent="0.35">
      <c r="B88" s="607"/>
      <c r="C88" s="608"/>
      <c r="D88" s="608"/>
      <c r="E88" s="608"/>
      <c r="F88" s="608"/>
      <c r="G88" s="608"/>
      <c r="H88" s="608"/>
      <c r="I88" s="608"/>
      <c r="J88" s="609"/>
      <c r="L88" s="606"/>
      <c r="M88" s="606"/>
      <c r="N88" s="606"/>
      <c r="O88" s="606"/>
      <c r="P88" s="606"/>
      <c r="Q88" s="606"/>
      <c r="R88" s="606"/>
      <c r="S88" s="407"/>
      <c r="T88" s="139"/>
    </row>
    <row r="89" spans="2:20" ht="16.149999999999999" customHeight="1" x14ac:dyDescent="0.35">
      <c r="B89" s="496"/>
      <c r="C89" s="497"/>
      <c r="D89" s="497"/>
      <c r="E89" s="497"/>
      <c r="F89" s="497"/>
      <c r="G89" s="497"/>
      <c r="H89" s="497"/>
      <c r="I89" s="497"/>
      <c r="J89" s="498"/>
      <c r="L89" s="606"/>
      <c r="M89" s="606"/>
      <c r="N89" s="606"/>
      <c r="O89" s="606"/>
      <c r="P89" s="606"/>
      <c r="Q89" s="606"/>
      <c r="R89" s="606"/>
      <c r="S89" s="407"/>
      <c r="T89" s="139"/>
    </row>
    <row r="90" spans="2:20" ht="16.149999999999999" customHeight="1" x14ac:dyDescent="0.35">
      <c r="B90" s="34" t="s">
        <v>65</v>
      </c>
      <c r="C90" s="49"/>
      <c r="D90" s="49"/>
      <c r="E90" s="51" t="s">
        <v>79</v>
      </c>
      <c r="F90" s="58"/>
      <c r="G90" s="51"/>
      <c r="H90" s="69"/>
      <c r="I90" s="49"/>
      <c r="J90" s="498"/>
      <c r="L90" s="606"/>
      <c r="M90" s="606"/>
      <c r="N90" s="606"/>
      <c r="O90" s="606"/>
      <c r="P90" s="606"/>
      <c r="Q90" s="606"/>
      <c r="R90" s="606"/>
      <c r="S90" s="407"/>
      <c r="T90" s="139"/>
    </row>
    <row r="91" spans="2:20" ht="16.149999999999999" customHeight="1" x14ac:dyDescent="0.35">
      <c r="B91" s="34"/>
      <c r="C91" s="49"/>
      <c r="D91" s="49"/>
      <c r="E91" s="35"/>
      <c r="F91" s="58"/>
      <c r="G91" s="51"/>
      <c r="H91" s="51"/>
      <c r="I91" s="49"/>
      <c r="J91" s="498"/>
      <c r="L91" s="606"/>
      <c r="M91" s="606"/>
      <c r="N91" s="606"/>
      <c r="O91" s="606"/>
      <c r="P91" s="606"/>
      <c r="Q91" s="606"/>
      <c r="R91" s="606"/>
      <c r="S91" s="407"/>
      <c r="T91" s="139"/>
    </row>
    <row r="92" spans="2:20" ht="16.149999999999999" customHeight="1" x14ac:dyDescent="0.35">
      <c r="B92" s="610" t="s">
        <v>203</v>
      </c>
      <c r="C92" s="611"/>
      <c r="D92" s="611"/>
      <c r="E92" s="611"/>
      <c r="F92" s="611"/>
      <c r="G92" s="611"/>
      <c r="H92" s="611"/>
      <c r="I92" s="611"/>
      <c r="J92" s="612"/>
      <c r="L92" s="407"/>
      <c r="M92" s="407"/>
      <c r="N92" s="407"/>
      <c r="O92" s="407"/>
      <c r="P92" s="407"/>
      <c r="Q92" s="407"/>
      <c r="R92" s="407"/>
      <c r="S92" s="407"/>
      <c r="T92" s="139"/>
    </row>
    <row r="93" spans="2:20" ht="16.149999999999999" customHeight="1" x14ac:dyDescent="0.35">
      <c r="B93" s="613" t="s">
        <v>204</v>
      </c>
      <c r="C93" s="614"/>
      <c r="D93" s="614"/>
      <c r="E93" s="614"/>
      <c r="F93" s="614"/>
      <c r="G93" s="614"/>
      <c r="H93" s="614"/>
      <c r="I93" s="614"/>
      <c r="J93" s="615"/>
      <c r="L93" s="616" t="s">
        <v>205</v>
      </c>
      <c r="M93" s="616"/>
      <c r="N93" s="616"/>
      <c r="O93" s="616"/>
      <c r="P93" s="616"/>
      <c r="Q93" s="616"/>
      <c r="R93" s="616"/>
      <c r="S93" s="407"/>
      <c r="T93" s="139"/>
    </row>
    <row r="94" spans="2:20" ht="16.149999999999999" customHeight="1" x14ac:dyDescent="0.35">
      <c r="B94" s="613"/>
      <c r="C94" s="614"/>
      <c r="D94" s="614"/>
      <c r="E94" s="614"/>
      <c r="F94" s="614"/>
      <c r="G94" s="614"/>
      <c r="H94" s="614"/>
      <c r="I94" s="614"/>
      <c r="J94" s="615"/>
      <c r="L94" s="616"/>
      <c r="M94" s="616"/>
      <c r="N94" s="616"/>
      <c r="O94" s="616"/>
      <c r="P94" s="616"/>
      <c r="Q94" s="616"/>
      <c r="R94" s="616"/>
      <c r="S94" s="407"/>
      <c r="T94" s="139"/>
    </row>
    <row r="95" spans="2:20" ht="16.149999999999999" customHeight="1" x14ac:dyDescent="0.35">
      <c r="B95" s="613"/>
      <c r="C95" s="614"/>
      <c r="D95" s="614"/>
      <c r="E95" s="614"/>
      <c r="F95" s="614"/>
      <c r="G95" s="614"/>
      <c r="H95" s="614"/>
      <c r="I95" s="614"/>
      <c r="J95" s="615"/>
      <c r="L95" s="616"/>
      <c r="M95" s="616"/>
      <c r="N95" s="616"/>
      <c r="O95" s="616"/>
      <c r="P95" s="616"/>
      <c r="Q95" s="616"/>
      <c r="R95" s="616"/>
      <c r="S95" s="407"/>
      <c r="T95" s="139"/>
    </row>
    <row r="96" spans="2:20" ht="16.149999999999999" customHeight="1" x14ac:dyDescent="0.35">
      <c r="B96" s="613"/>
      <c r="C96" s="614"/>
      <c r="D96" s="614"/>
      <c r="E96" s="614"/>
      <c r="F96" s="614"/>
      <c r="G96" s="614"/>
      <c r="H96" s="614"/>
      <c r="I96" s="614"/>
      <c r="J96" s="615"/>
      <c r="L96" s="616"/>
      <c r="M96" s="616"/>
      <c r="N96" s="616"/>
      <c r="O96" s="616"/>
      <c r="P96" s="616"/>
      <c r="Q96" s="616"/>
      <c r="R96" s="616"/>
      <c r="S96" s="407"/>
      <c r="T96" s="139"/>
    </row>
    <row r="97" spans="2:20" ht="50.5" customHeight="1" x14ac:dyDescent="0.35">
      <c r="B97" s="381"/>
      <c r="C97" s="382"/>
      <c r="D97" s="382"/>
      <c r="E97" s="382"/>
      <c r="F97" s="382"/>
      <c r="G97" s="382"/>
      <c r="H97" s="382"/>
      <c r="I97" s="382"/>
      <c r="J97" s="383"/>
      <c r="L97" s="616"/>
      <c r="M97" s="616"/>
      <c r="N97" s="616"/>
      <c r="O97" s="616"/>
      <c r="P97" s="616"/>
      <c r="Q97" s="616"/>
      <c r="R97" s="616"/>
      <c r="S97" s="407"/>
      <c r="T97" s="139"/>
    </row>
    <row r="98" spans="2:20" ht="16.149999999999999" customHeight="1" x14ac:dyDescent="0.35">
      <c r="B98" s="381" t="s">
        <v>206</v>
      </c>
      <c r="C98" s="382"/>
      <c r="D98" s="382"/>
      <c r="E98" s="382"/>
      <c r="F98" s="382"/>
      <c r="G98" s="382"/>
      <c r="H98" s="382"/>
      <c r="I98" s="382"/>
      <c r="J98" s="383"/>
      <c r="L98" s="616"/>
      <c r="M98" s="616"/>
      <c r="N98" s="616"/>
      <c r="O98" s="616"/>
      <c r="P98" s="616"/>
      <c r="Q98" s="616"/>
      <c r="R98" s="616"/>
      <c r="S98" s="407"/>
      <c r="T98" s="139"/>
    </row>
    <row r="99" spans="2:20" ht="16.149999999999999" customHeight="1" x14ac:dyDescent="0.35">
      <c r="B99" s="602"/>
      <c r="C99" s="603"/>
      <c r="D99" s="603"/>
      <c r="E99" s="603"/>
      <c r="F99" s="603"/>
      <c r="G99" s="603"/>
      <c r="H99" s="603"/>
      <c r="I99" s="604"/>
      <c r="J99" s="498"/>
      <c r="L99" s="616"/>
      <c r="M99" s="616"/>
      <c r="N99" s="616"/>
      <c r="O99" s="616"/>
      <c r="P99" s="616"/>
      <c r="Q99" s="616"/>
      <c r="R99" s="616"/>
      <c r="T99" s="139"/>
    </row>
    <row r="100" spans="2:20" ht="16.149999999999999" customHeight="1" x14ac:dyDescent="0.35">
      <c r="B100" s="81" t="s">
        <v>207</v>
      </c>
      <c r="C100" s="299"/>
      <c r="D100" s="299"/>
      <c r="E100" s="299"/>
      <c r="F100" s="299"/>
      <c r="G100" s="299"/>
      <c r="H100" s="299"/>
      <c r="I100" s="299"/>
      <c r="J100" s="70"/>
      <c r="T100" s="139"/>
    </row>
    <row r="101" spans="2:20" ht="16.149999999999999" customHeight="1" x14ac:dyDescent="0.35">
      <c r="B101" s="602"/>
      <c r="C101" s="603"/>
      <c r="D101" s="604"/>
      <c r="E101" s="299"/>
      <c r="F101" s="299"/>
      <c r="G101" s="299"/>
      <c r="H101" s="299"/>
      <c r="I101" s="299"/>
      <c r="J101" s="498"/>
      <c r="T101" s="139"/>
    </row>
    <row r="102" spans="2:20" ht="16.149999999999999" customHeight="1" x14ac:dyDescent="0.35">
      <c r="B102" s="381" t="s">
        <v>206</v>
      </c>
      <c r="C102" s="506"/>
      <c r="D102" s="506"/>
      <c r="E102" s="506"/>
      <c r="F102" s="506"/>
      <c r="G102" s="506"/>
      <c r="H102" s="506"/>
      <c r="I102" s="506"/>
      <c r="J102" s="498"/>
      <c r="T102" s="139"/>
    </row>
    <row r="103" spans="2:20" ht="16.149999999999999" customHeight="1" x14ac:dyDescent="0.35">
      <c r="B103" s="602"/>
      <c r="C103" s="603"/>
      <c r="D103" s="603"/>
      <c r="E103" s="603"/>
      <c r="F103" s="603"/>
      <c r="G103" s="603"/>
      <c r="H103" s="603"/>
      <c r="I103" s="604"/>
      <c r="J103" s="498"/>
      <c r="T103" s="139"/>
    </row>
    <row r="104" spans="2:20" ht="16.149999999999999" customHeight="1" x14ac:dyDescent="0.35">
      <c r="B104" s="81" t="s">
        <v>207</v>
      </c>
      <c r="C104" s="299"/>
      <c r="D104" s="299"/>
      <c r="E104" s="299"/>
      <c r="F104" s="299"/>
      <c r="G104" s="299"/>
      <c r="H104" s="299"/>
      <c r="I104" s="299"/>
      <c r="J104" s="498"/>
      <c r="T104" s="139"/>
    </row>
    <row r="105" spans="2:20" ht="16.149999999999999" customHeight="1" x14ac:dyDescent="0.35">
      <c r="B105" s="602"/>
      <c r="C105" s="603"/>
      <c r="D105" s="604"/>
      <c r="E105" s="299"/>
      <c r="F105" s="299"/>
      <c r="G105" s="299"/>
      <c r="H105" s="299"/>
      <c r="I105" s="299"/>
      <c r="J105" s="498"/>
      <c r="T105" s="139"/>
    </row>
    <row r="106" spans="2:20" ht="16.149999999999999" customHeight="1" x14ac:dyDescent="0.35">
      <c r="B106" s="381" t="s">
        <v>206</v>
      </c>
      <c r="C106" s="506"/>
      <c r="D106" s="506"/>
      <c r="E106" s="506"/>
      <c r="F106" s="506"/>
      <c r="G106" s="506"/>
      <c r="H106" s="506"/>
      <c r="I106" s="506"/>
      <c r="J106" s="498"/>
      <c r="T106" s="139"/>
    </row>
    <row r="107" spans="2:20" ht="16.149999999999999" customHeight="1" x14ac:dyDescent="0.35">
      <c r="B107" s="602"/>
      <c r="C107" s="603"/>
      <c r="D107" s="603"/>
      <c r="E107" s="603"/>
      <c r="F107" s="603"/>
      <c r="G107" s="603"/>
      <c r="H107" s="603"/>
      <c r="I107" s="604"/>
      <c r="J107" s="498"/>
      <c r="T107" s="139"/>
    </row>
    <row r="108" spans="2:20" ht="16.149999999999999" customHeight="1" x14ac:dyDescent="0.35">
      <c r="B108" s="81" t="s">
        <v>207</v>
      </c>
      <c r="C108" s="299"/>
      <c r="D108" s="299"/>
      <c r="E108" s="299"/>
      <c r="F108" s="299"/>
      <c r="G108" s="299"/>
      <c r="H108" s="299"/>
      <c r="I108" s="299"/>
      <c r="J108" s="498"/>
      <c r="T108" s="139"/>
    </row>
    <row r="109" spans="2:20" ht="16.149999999999999" customHeight="1" x14ac:dyDescent="0.35">
      <c r="B109" s="602"/>
      <c r="C109" s="603"/>
      <c r="D109" s="604"/>
      <c r="E109" s="299"/>
      <c r="F109" s="299"/>
      <c r="G109" s="299"/>
      <c r="H109" s="299"/>
      <c r="I109" s="299"/>
      <c r="J109" s="498"/>
      <c r="T109" s="139"/>
    </row>
    <row r="110" spans="2:20" ht="16.149999999999999" customHeight="1" x14ac:dyDescent="0.35">
      <c r="B110" s="71"/>
      <c r="C110" s="72"/>
      <c r="D110" s="72"/>
      <c r="E110" s="72"/>
      <c r="F110" s="72"/>
      <c r="G110" s="72"/>
      <c r="H110" s="72"/>
      <c r="I110" s="73"/>
      <c r="J110" s="63"/>
      <c r="T110" s="139"/>
    </row>
    <row r="111" spans="2:20" ht="16.149999999999999" customHeight="1" x14ac:dyDescent="0.35">
      <c r="B111" s="64" t="s">
        <v>10</v>
      </c>
      <c r="C111" s="66"/>
      <c r="D111" s="66"/>
      <c r="E111" s="66"/>
      <c r="F111" s="66"/>
      <c r="G111" s="66"/>
      <c r="H111" s="66"/>
      <c r="I111" s="66"/>
      <c r="J111" s="74"/>
      <c r="L111" s="75"/>
    </row>
    <row r="112" spans="2:20" ht="16.149999999999999" customHeight="1" x14ac:dyDescent="0.35">
      <c r="B112" s="76"/>
      <c r="C112" s="497"/>
      <c r="D112" s="497"/>
      <c r="E112" s="497"/>
      <c r="F112" s="497"/>
      <c r="G112" s="497"/>
      <c r="H112" s="497"/>
      <c r="I112" s="497"/>
      <c r="J112" s="498"/>
    </row>
    <row r="113" spans="2:18" ht="16.149999999999999" customHeight="1" x14ac:dyDescent="0.35">
      <c r="B113" s="496" t="s">
        <v>208</v>
      </c>
      <c r="C113" s="497"/>
      <c r="D113" s="497"/>
      <c r="E113" s="497"/>
      <c r="F113" s="68"/>
      <c r="G113" s="497"/>
      <c r="H113" s="497"/>
      <c r="I113" s="497"/>
      <c r="J113" s="498"/>
      <c r="L113" s="29" t="s">
        <v>209</v>
      </c>
      <c r="M113" s="29"/>
      <c r="N113" s="29"/>
      <c r="O113" s="29"/>
      <c r="P113" s="29"/>
      <c r="Q113" s="29"/>
      <c r="R113" s="29"/>
    </row>
    <row r="114" spans="2:18" ht="16.149999999999999" customHeight="1" x14ac:dyDescent="0.35">
      <c r="B114" s="496" t="s">
        <v>210</v>
      </c>
      <c r="C114" s="497"/>
      <c r="D114" s="497"/>
      <c r="E114" s="497"/>
      <c r="F114" s="497"/>
      <c r="G114" s="497"/>
      <c r="H114" s="69"/>
      <c r="I114" s="497"/>
      <c r="J114" s="498"/>
      <c r="L114" s="617" t="s">
        <v>211</v>
      </c>
      <c r="M114" s="617"/>
      <c r="N114" s="617"/>
      <c r="O114" s="617"/>
      <c r="P114" s="617"/>
      <c r="Q114" s="617"/>
      <c r="R114" s="617"/>
    </row>
    <row r="115" spans="2:18" ht="16.149999999999999" customHeight="1" x14ac:dyDescent="0.35">
      <c r="B115" s="34" t="s">
        <v>65</v>
      </c>
      <c r="C115" s="49"/>
      <c r="D115" s="49"/>
      <c r="E115" s="51" t="s">
        <v>79</v>
      </c>
      <c r="F115" s="58"/>
      <c r="G115" s="497"/>
      <c r="H115" s="69"/>
      <c r="I115" s="497"/>
      <c r="J115" s="498"/>
      <c r="L115" s="617"/>
      <c r="M115" s="617"/>
      <c r="N115" s="617"/>
      <c r="O115" s="617"/>
      <c r="P115" s="617"/>
      <c r="Q115" s="617"/>
      <c r="R115" s="617"/>
    </row>
    <row r="116" spans="2:18" ht="16.149999999999999" customHeight="1" x14ac:dyDescent="0.35">
      <c r="B116" s="496"/>
      <c r="C116" s="497"/>
      <c r="D116" s="497"/>
      <c r="E116" s="497"/>
      <c r="F116" s="497"/>
      <c r="G116" s="497"/>
      <c r="H116" s="497"/>
      <c r="I116" s="497"/>
      <c r="J116" s="498"/>
      <c r="L116" s="29" t="s">
        <v>212</v>
      </c>
      <c r="M116" s="29"/>
      <c r="N116" s="29"/>
      <c r="O116" s="29"/>
      <c r="P116" s="29"/>
      <c r="Q116" s="29"/>
      <c r="R116" s="29"/>
    </row>
    <row r="117" spans="2:18" ht="16.149999999999999" customHeight="1" x14ac:dyDescent="0.35">
      <c r="B117" s="496"/>
      <c r="C117" s="497"/>
      <c r="D117" s="497"/>
      <c r="E117" s="497"/>
      <c r="F117" s="497"/>
      <c r="G117" s="497"/>
      <c r="H117" s="497"/>
      <c r="I117" s="497"/>
      <c r="J117" s="498"/>
      <c r="L117" s="29" t="s">
        <v>213</v>
      </c>
      <c r="M117" s="29"/>
      <c r="N117" s="29"/>
      <c r="O117" s="29"/>
      <c r="P117" s="29"/>
      <c r="Q117" s="29"/>
      <c r="R117" s="29"/>
    </row>
    <row r="118" spans="2:18" ht="16.149999999999999" customHeight="1" x14ac:dyDescent="0.35">
      <c r="B118" s="77"/>
      <c r="C118" s="50"/>
      <c r="D118" s="50"/>
      <c r="E118" s="50"/>
      <c r="F118" s="50"/>
      <c r="G118" s="50"/>
      <c r="H118" s="50"/>
      <c r="I118" s="50"/>
      <c r="J118" s="47"/>
      <c r="L118" s="408" t="s">
        <v>214</v>
      </c>
      <c r="M118" s="29"/>
      <c r="N118" s="29"/>
      <c r="O118" s="29"/>
      <c r="P118" s="29"/>
      <c r="Q118" s="29"/>
      <c r="R118" s="29"/>
    </row>
    <row r="119" spans="2:18" ht="16.149999999999999" customHeight="1" x14ac:dyDescent="0.35">
      <c r="B119" s="78" t="s">
        <v>215</v>
      </c>
      <c r="C119" s="50"/>
      <c r="D119" s="50"/>
      <c r="E119" s="50"/>
      <c r="F119" s="50"/>
      <c r="G119" s="50"/>
      <c r="H119" s="50"/>
      <c r="I119" s="50"/>
      <c r="J119" s="47"/>
    </row>
    <row r="120" spans="2:18" ht="16.149999999999999" customHeight="1" x14ac:dyDescent="0.35">
      <c r="B120" s="78"/>
      <c r="C120" s="50"/>
      <c r="D120" s="50"/>
      <c r="E120" s="50"/>
      <c r="F120" s="50"/>
      <c r="G120" s="50"/>
      <c r="H120" s="50"/>
      <c r="I120" s="50"/>
      <c r="J120" s="47"/>
    </row>
    <row r="121" spans="2:18" ht="16.149999999999999" customHeight="1" x14ac:dyDescent="0.35">
      <c r="B121" s="77" t="s">
        <v>216</v>
      </c>
      <c r="C121" s="50"/>
      <c r="D121" s="50"/>
      <c r="E121" s="50"/>
      <c r="F121" s="50"/>
      <c r="G121" s="50"/>
      <c r="H121" s="50"/>
      <c r="I121" s="50"/>
      <c r="J121" s="47"/>
      <c r="L121" s="555" t="s">
        <v>217</v>
      </c>
      <c r="M121" s="555"/>
      <c r="N121" s="555"/>
      <c r="O121" s="555"/>
      <c r="P121" s="555"/>
      <c r="Q121" s="555"/>
      <c r="R121" s="555"/>
    </row>
    <row r="122" spans="2:18" ht="300" customHeight="1" x14ac:dyDescent="0.35">
      <c r="B122" s="579"/>
      <c r="C122" s="580"/>
      <c r="D122" s="580"/>
      <c r="E122" s="580"/>
      <c r="F122" s="580"/>
      <c r="G122" s="580"/>
      <c r="H122" s="580"/>
      <c r="I122" s="581"/>
      <c r="J122" s="503"/>
      <c r="L122" s="555"/>
      <c r="M122" s="555"/>
      <c r="N122" s="555"/>
      <c r="O122" s="555"/>
      <c r="P122" s="555"/>
      <c r="Q122" s="555"/>
      <c r="R122" s="555"/>
    </row>
    <row r="123" spans="2:18" ht="16.149999999999999" customHeight="1" x14ac:dyDescent="0.35">
      <c r="B123" s="79" t="str">
        <f>"1500 merkkiä ("&amp;TEXT(LEN(B122),"0")&amp;" käytetty)"</f>
        <v>1500 merkkiä (0 käytetty)</v>
      </c>
      <c r="C123" s="61"/>
      <c r="D123" s="61"/>
      <c r="E123" s="61"/>
      <c r="F123" s="61"/>
      <c r="G123" s="61"/>
      <c r="H123" s="61"/>
      <c r="I123" s="61"/>
      <c r="J123" s="80"/>
    </row>
  </sheetData>
  <sheetProtection sheet="1" selectLockedCells="1"/>
  <mergeCells count="59">
    <mergeCell ref="B105:D105"/>
    <mergeCell ref="B107:I107"/>
    <mergeCell ref="B109:D109"/>
    <mergeCell ref="L114:R115"/>
    <mergeCell ref="L121:R122"/>
    <mergeCell ref="B122:I122"/>
    <mergeCell ref="B103:I103"/>
    <mergeCell ref="L77:R84"/>
    <mergeCell ref="B78:I78"/>
    <mergeCell ref="B80:D80"/>
    <mergeCell ref="F80:I80"/>
    <mergeCell ref="L86:R91"/>
    <mergeCell ref="B87:J88"/>
    <mergeCell ref="B92:J92"/>
    <mergeCell ref="B93:J96"/>
    <mergeCell ref="L93:R99"/>
    <mergeCell ref="B99:I99"/>
    <mergeCell ref="B101:D101"/>
    <mergeCell ref="L65:R68"/>
    <mergeCell ref="B67:E67"/>
    <mergeCell ref="B69:I69"/>
    <mergeCell ref="L69:R73"/>
    <mergeCell ref="B71:D71"/>
    <mergeCell ref="F71:I71"/>
    <mergeCell ref="B65:E65"/>
    <mergeCell ref="G65:I65"/>
    <mergeCell ref="B57:I57"/>
    <mergeCell ref="B59:I59"/>
    <mergeCell ref="B61:E61"/>
    <mergeCell ref="B63:E63"/>
    <mergeCell ref="G63:I63"/>
    <mergeCell ref="B53:I53"/>
    <mergeCell ref="M53:R56"/>
    <mergeCell ref="B55:I55"/>
    <mergeCell ref="L25:R29"/>
    <mergeCell ref="E31:I31"/>
    <mergeCell ref="E32:I32"/>
    <mergeCell ref="E33:I33"/>
    <mergeCell ref="E35:I35"/>
    <mergeCell ref="E36:I36"/>
    <mergeCell ref="E37:I37"/>
    <mergeCell ref="B40:I40"/>
    <mergeCell ref="B44:J45"/>
    <mergeCell ref="L44:R46"/>
    <mergeCell ref="B51:I51"/>
    <mergeCell ref="E23:I23"/>
    <mergeCell ref="B2:J2"/>
    <mergeCell ref="M2:O2"/>
    <mergeCell ref="B3:J3"/>
    <mergeCell ref="B4:J4"/>
    <mergeCell ref="D6:E6"/>
    <mergeCell ref="B9:J9"/>
    <mergeCell ref="L9:R12"/>
    <mergeCell ref="B11:J11"/>
    <mergeCell ref="E17:I17"/>
    <mergeCell ref="E18:I18"/>
    <mergeCell ref="E19:I19"/>
    <mergeCell ref="E21:I21"/>
    <mergeCell ref="E22:I22"/>
  </mergeCells>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9A880B94-A5C5-477D-917E-899F0C13C15B}">
      <formula1>1500</formula1>
    </dataValidation>
  </dataValidations>
  <hyperlinks>
    <hyperlink ref="M2:O2" location="'Aloita tästä'!A1" display="PALAA TÄSTÄ KANSISIVULLE" xr:uid="{E00B3EDE-CF6F-4654-A0D7-E450B2DE7B1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rowBreaks count="3" manualBreakCount="3">
    <brk id="38" max="16383" man="1"/>
    <brk id="48" max="16383" man="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2"/>
  <sheetViews>
    <sheetView zoomScaleNormal="100" workbookViewId="0">
      <selection activeCell="H4" sqref="H4:J4"/>
    </sheetView>
  </sheetViews>
  <sheetFormatPr defaultColWidth="9.23046875" defaultRowHeight="15.5" x14ac:dyDescent="0.35"/>
  <cols>
    <col min="1" max="1" width="3.765625" style="150" customWidth="1"/>
    <col min="2" max="2" width="4.765625" style="150" customWidth="1"/>
    <col min="3" max="4" width="40.765625" style="150" customWidth="1"/>
    <col min="5" max="5" width="19.765625" style="150" customWidth="1"/>
    <col min="6" max="6" width="3.23046875" style="150" customWidth="1"/>
    <col min="7" max="7" width="7.23046875" style="150" customWidth="1"/>
    <col min="8" max="16384" width="9.23046875" style="150"/>
  </cols>
  <sheetData>
    <row r="1" spans="1:10" x14ac:dyDescent="0.35">
      <c r="A1" s="11" t="s">
        <v>218</v>
      </c>
    </row>
    <row r="2" spans="1:10" x14ac:dyDescent="0.35">
      <c r="C2" s="203"/>
    </row>
    <row r="3" spans="1:10" x14ac:dyDescent="0.35">
      <c r="C3" s="203"/>
    </row>
    <row r="4" spans="1:10" x14ac:dyDescent="0.35">
      <c r="B4" s="223"/>
      <c r="C4" s="226"/>
      <c r="D4" s="117"/>
      <c r="E4" s="117"/>
      <c r="F4" s="118"/>
      <c r="H4" s="545" t="s">
        <v>158</v>
      </c>
      <c r="I4" s="546"/>
      <c r="J4" s="547"/>
    </row>
    <row r="5" spans="1:10" x14ac:dyDescent="0.35">
      <c r="B5" s="26"/>
      <c r="C5" s="121" t="s">
        <v>219</v>
      </c>
      <c r="D5" s="27"/>
      <c r="E5" s="27"/>
      <c r="F5" s="28"/>
    </row>
    <row r="6" spans="1:10" x14ac:dyDescent="0.35">
      <c r="B6" s="26"/>
      <c r="C6" s="121"/>
      <c r="D6" s="27"/>
      <c r="E6" s="27"/>
      <c r="F6" s="28"/>
    </row>
    <row r="7" spans="1:10" x14ac:dyDescent="0.35">
      <c r="B7" s="26"/>
      <c r="C7" s="27"/>
      <c r="D7" s="27"/>
      <c r="E7" s="27"/>
      <c r="F7" s="28"/>
    </row>
    <row r="8" spans="1:10" x14ac:dyDescent="0.35">
      <c r="B8" s="26"/>
      <c r="C8" s="227" t="s">
        <v>220</v>
      </c>
      <c r="D8" s="227" t="s">
        <v>221</v>
      </c>
      <c r="E8" s="227" t="s">
        <v>222</v>
      </c>
      <c r="F8" s="28"/>
    </row>
    <row r="9" spans="1:10" ht="30" customHeight="1" x14ac:dyDescent="0.35">
      <c r="B9" s="26"/>
      <c r="C9" s="228"/>
      <c r="D9" s="228"/>
      <c r="E9" s="358"/>
      <c r="F9" s="28"/>
    </row>
    <row r="10" spans="1:10" ht="30" customHeight="1" x14ac:dyDescent="0.35">
      <c r="B10" s="26"/>
      <c r="C10" s="228"/>
      <c r="D10" s="228"/>
      <c r="E10" s="358"/>
      <c r="F10" s="28"/>
    </row>
    <row r="11" spans="1:10" ht="30" customHeight="1" x14ac:dyDescent="0.35">
      <c r="B11" s="26"/>
      <c r="C11" s="228"/>
      <c r="D11" s="228"/>
      <c r="E11" s="358"/>
      <c r="F11" s="28"/>
    </row>
    <row r="12" spans="1:10" ht="30" customHeight="1" x14ac:dyDescent="0.35">
      <c r="B12" s="26"/>
      <c r="C12" s="228"/>
      <c r="D12" s="228"/>
      <c r="E12" s="358"/>
      <c r="F12" s="28"/>
    </row>
    <row r="13" spans="1:10" ht="30" customHeight="1" x14ac:dyDescent="0.35">
      <c r="B13" s="26"/>
      <c r="C13" s="228"/>
      <c r="D13" s="228"/>
      <c r="E13" s="358"/>
      <c r="F13" s="28"/>
    </row>
    <row r="14" spans="1:10" ht="30" customHeight="1" x14ac:dyDescent="0.35">
      <c r="B14" s="26"/>
      <c r="C14" s="228"/>
      <c r="D14" s="228"/>
      <c r="E14" s="358"/>
      <c r="F14" s="28"/>
    </row>
    <row r="15" spans="1:10" ht="30" customHeight="1" x14ac:dyDescent="0.35">
      <c r="B15" s="26"/>
      <c r="C15" s="228"/>
      <c r="D15" s="228"/>
      <c r="E15" s="358"/>
      <c r="F15" s="28"/>
    </row>
    <row r="16" spans="1:10" ht="30" customHeight="1" x14ac:dyDescent="0.35">
      <c r="B16" s="26"/>
      <c r="C16" s="228"/>
      <c r="D16" s="228"/>
      <c r="E16" s="358"/>
      <c r="F16" s="28"/>
    </row>
    <row r="17" spans="2:6" ht="30" customHeight="1" x14ac:dyDescent="0.35">
      <c r="B17" s="26"/>
      <c r="C17" s="228"/>
      <c r="D17" s="228"/>
      <c r="E17" s="358"/>
      <c r="F17" s="28"/>
    </row>
    <row r="18" spans="2:6" ht="30" customHeight="1" x14ac:dyDescent="0.35">
      <c r="B18" s="26"/>
      <c r="C18" s="228"/>
      <c r="D18" s="228"/>
      <c r="E18" s="358"/>
      <c r="F18" s="28"/>
    </row>
    <row r="19" spans="2:6" ht="30" customHeight="1" x14ac:dyDescent="0.35">
      <c r="B19" s="26"/>
      <c r="C19" s="228"/>
      <c r="D19" s="228"/>
      <c r="E19" s="358"/>
      <c r="F19" s="28"/>
    </row>
    <row r="20" spans="2:6" ht="30" customHeight="1" x14ac:dyDescent="0.35">
      <c r="B20" s="26"/>
      <c r="C20" s="228"/>
      <c r="D20" s="228"/>
      <c r="E20" s="358"/>
      <c r="F20" s="28"/>
    </row>
    <row r="21" spans="2:6" ht="30" customHeight="1" x14ac:dyDescent="0.35">
      <c r="B21" s="26"/>
      <c r="C21" s="228"/>
      <c r="D21" s="228"/>
      <c r="E21" s="358"/>
      <c r="F21" s="28"/>
    </row>
    <row r="22" spans="2:6" ht="30" customHeight="1" x14ac:dyDescent="0.35">
      <c r="B22" s="26"/>
      <c r="C22" s="228"/>
      <c r="D22" s="228"/>
      <c r="E22" s="358"/>
      <c r="F22" s="28"/>
    </row>
    <row r="23" spans="2:6" ht="30" customHeight="1" x14ac:dyDescent="0.35">
      <c r="B23" s="26"/>
      <c r="C23" s="228"/>
      <c r="D23" s="228"/>
      <c r="E23" s="358"/>
      <c r="F23" s="28"/>
    </row>
    <row r="24" spans="2:6" ht="30" customHeight="1" x14ac:dyDescent="0.35">
      <c r="B24" s="26"/>
      <c r="C24" s="228"/>
      <c r="D24" s="228"/>
      <c r="E24" s="358"/>
      <c r="F24" s="28"/>
    </row>
    <row r="25" spans="2:6" ht="30" customHeight="1" x14ac:dyDescent="0.35">
      <c r="B25" s="26"/>
      <c r="C25" s="228"/>
      <c r="D25" s="228"/>
      <c r="E25" s="358"/>
      <c r="F25" s="28"/>
    </row>
    <row r="26" spans="2:6" ht="30" customHeight="1" x14ac:dyDescent="0.35">
      <c r="B26" s="26"/>
      <c r="C26" s="228"/>
      <c r="D26" s="228"/>
      <c r="E26" s="358"/>
      <c r="F26" s="28"/>
    </row>
    <row r="27" spans="2:6" ht="30" customHeight="1" x14ac:dyDescent="0.35">
      <c r="B27" s="26"/>
      <c r="C27" s="228"/>
      <c r="D27" s="228"/>
      <c r="E27" s="358"/>
      <c r="F27" s="28"/>
    </row>
    <row r="28" spans="2:6" ht="30" customHeight="1" x14ac:dyDescent="0.35">
      <c r="B28" s="26"/>
      <c r="C28" s="228"/>
      <c r="D28" s="228"/>
      <c r="E28" s="358"/>
      <c r="F28" s="28"/>
    </row>
    <row r="29" spans="2:6" ht="30" customHeight="1" x14ac:dyDescent="0.35">
      <c r="B29" s="26"/>
      <c r="C29" s="228"/>
      <c r="D29" s="228"/>
      <c r="E29" s="358"/>
      <c r="F29" s="28"/>
    </row>
    <row r="30" spans="2:6" ht="30" customHeight="1" x14ac:dyDescent="0.35">
      <c r="B30" s="26"/>
      <c r="C30" s="228"/>
      <c r="D30" s="228"/>
      <c r="E30" s="358"/>
      <c r="F30" s="28"/>
    </row>
    <row r="31" spans="2:6" x14ac:dyDescent="0.35">
      <c r="B31" s="26"/>
      <c r="C31" s="27"/>
      <c r="D31" s="27"/>
      <c r="E31" s="27"/>
      <c r="F31" s="28"/>
    </row>
    <row r="32" spans="2:6" x14ac:dyDescent="0.35">
      <c r="B32" s="224"/>
      <c r="C32" s="122"/>
      <c r="D32" s="122"/>
      <c r="E32" s="122"/>
      <c r="F32" s="123"/>
    </row>
  </sheetData>
  <sheetProtection sheet="1" selectLockedCells="1"/>
  <mergeCells count="1">
    <mergeCell ref="H4:J4"/>
  </mergeCells>
  <hyperlinks>
    <hyperlink ref="H4:J4"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2F0B-0227-4655-98D2-513E4CC3300F}">
  <dimension ref="A1:P104"/>
  <sheetViews>
    <sheetView zoomScaleNormal="100" workbookViewId="0">
      <selection activeCell="M5" sqref="M5:O5"/>
    </sheetView>
  </sheetViews>
  <sheetFormatPr defaultColWidth="9.23046875" defaultRowHeight="15.5" x14ac:dyDescent="0.35"/>
  <cols>
    <col min="1" max="1" width="4.23046875" style="150" customWidth="1"/>
    <col min="2" max="2" width="3" style="150" customWidth="1"/>
    <col min="3" max="10" width="9.23046875" style="150"/>
    <col min="11" max="11" width="3.23046875" style="150" customWidth="1"/>
    <col min="12" max="16384" width="9.23046875" style="150"/>
  </cols>
  <sheetData>
    <row r="1" spans="1:16" x14ac:dyDescent="0.35">
      <c r="A1" s="11" t="s">
        <v>223</v>
      </c>
      <c r="B1" s="11"/>
    </row>
    <row r="3" spans="1:16" ht="32.65" customHeight="1" x14ac:dyDescent="0.35">
      <c r="B3" s="620" t="s">
        <v>224</v>
      </c>
      <c r="C3" s="620"/>
      <c r="D3" s="620"/>
      <c r="E3" s="620"/>
      <c r="F3" s="620"/>
      <c r="G3" s="620"/>
      <c r="H3" s="620"/>
      <c r="I3" s="620"/>
      <c r="J3" s="620"/>
      <c r="K3" s="620"/>
    </row>
    <row r="4" spans="1:16" ht="16.5" customHeight="1" x14ac:dyDescent="0.35"/>
    <row r="5" spans="1:16" x14ac:dyDescent="0.35">
      <c r="B5" s="223"/>
      <c r="C5" s="335"/>
      <c r="D5" s="65"/>
      <c r="E5" s="66"/>
      <c r="F5" s="66"/>
      <c r="G5" s="66"/>
      <c r="H5" s="66"/>
      <c r="I5" s="66"/>
      <c r="J5" s="66"/>
      <c r="K5" s="67"/>
      <c r="M5" s="545" t="s">
        <v>158</v>
      </c>
      <c r="N5" s="546"/>
      <c r="O5" s="547"/>
    </row>
    <row r="6" spans="1:16" x14ac:dyDescent="0.35">
      <c r="B6" s="26"/>
      <c r="C6" s="267" t="s">
        <v>225</v>
      </c>
      <c r="D6" s="68"/>
      <c r="E6" s="497"/>
      <c r="F6" s="497"/>
      <c r="G6" s="497"/>
      <c r="H6" s="497"/>
      <c r="I6" s="497"/>
      <c r="J6" s="497"/>
      <c r="K6" s="498"/>
    </row>
    <row r="7" spans="1:16" x14ac:dyDescent="0.35">
      <c r="B7" s="26"/>
      <c r="C7" s="267"/>
      <c r="D7" s="68"/>
      <c r="E7" s="497"/>
      <c r="F7" s="497"/>
      <c r="G7" s="497"/>
      <c r="H7" s="497"/>
      <c r="I7" s="497"/>
      <c r="J7" s="497"/>
      <c r="K7" s="498"/>
    </row>
    <row r="8" spans="1:16" ht="15" customHeight="1" x14ac:dyDescent="0.35">
      <c r="B8" s="26"/>
      <c r="C8" s="497" t="s">
        <v>226</v>
      </c>
      <c r="D8" s="497"/>
      <c r="E8" s="497"/>
      <c r="F8" s="497"/>
      <c r="G8" s="497"/>
      <c r="H8" s="497"/>
      <c r="I8" s="497"/>
      <c r="J8" s="497"/>
      <c r="K8" s="498"/>
      <c r="M8" s="555" t="s">
        <v>227</v>
      </c>
      <c r="N8" s="555"/>
      <c r="O8" s="555"/>
      <c r="P8" s="555"/>
    </row>
    <row r="9" spans="1:16" ht="15" customHeight="1" x14ac:dyDescent="0.35">
      <c r="B9" s="26"/>
      <c r="C9" s="618"/>
      <c r="D9" s="619"/>
      <c r="E9" s="619"/>
      <c r="F9" s="619"/>
      <c r="G9" s="619"/>
      <c r="H9" s="619"/>
      <c r="I9" s="619"/>
      <c r="J9" s="619"/>
      <c r="K9" s="498"/>
      <c r="M9" s="555"/>
      <c r="N9" s="555"/>
      <c r="O9" s="555"/>
      <c r="P9" s="555"/>
    </row>
    <row r="10" spans="1:16" x14ac:dyDescent="0.35">
      <c r="B10" s="26"/>
      <c r="C10" s="497"/>
      <c r="D10" s="497"/>
      <c r="E10" s="497"/>
      <c r="F10" s="497"/>
      <c r="G10" s="497"/>
      <c r="H10" s="497"/>
      <c r="I10" s="497"/>
      <c r="J10" s="497"/>
      <c r="K10" s="498"/>
      <c r="M10" s="555"/>
      <c r="N10" s="555"/>
      <c r="O10" s="555"/>
      <c r="P10" s="555"/>
    </row>
    <row r="11" spans="1:16" x14ac:dyDescent="0.35">
      <c r="B11" s="26"/>
      <c r="C11" s="497" t="s">
        <v>228</v>
      </c>
      <c r="D11" s="497"/>
      <c r="E11" s="497"/>
      <c r="F11" s="497"/>
      <c r="G11" s="497"/>
      <c r="H11" s="349"/>
      <c r="I11" s="497" t="str">
        <f>"500 merkkiä ("&amp;TEXT(LEN(C12),"0")&amp;" käytetty)"</f>
        <v>500 merkkiä (0 käytetty)</v>
      </c>
      <c r="J11" s="497"/>
      <c r="K11" s="498"/>
      <c r="M11" s="555"/>
      <c r="N11" s="555"/>
      <c r="O11" s="555"/>
      <c r="P11" s="555"/>
    </row>
    <row r="12" spans="1:16" ht="138" customHeight="1" x14ac:dyDescent="0.35">
      <c r="B12" s="26"/>
      <c r="C12" s="621"/>
      <c r="D12" s="621"/>
      <c r="E12" s="621"/>
      <c r="F12" s="621"/>
      <c r="G12" s="621"/>
      <c r="H12" s="621"/>
      <c r="I12" s="621"/>
      <c r="J12" s="621"/>
      <c r="K12" s="503"/>
    </row>
    <row r="13" spans="1:16" x14ac:dyDescent="0.35">
      <c r="B13" s="224"/>
      <c r="C13" s="518"/>
      <c r="D13" s="518"/>
      <c r="E13" s="518"/>
      <c r="F13" s="518"/>
      <c r="G13" s="518"/>
      <c r="H13" s="518"/>
      <c r="I13" s="518"/>
      <c r="J13" s="518"/>
      <c r="K13" s="263"/>
    </row>
    <row r="14" spans="1:16" x14ac:dyDescent="0.35">
      <c r="B14" s="26"/>
      <c r="C14" s="506"/>
      <c r="D14" s="506"/>
      <c r="E14" s="506"/>
      <c r="F14" s="506"/>
      <c r="G14" s="506"/>
      <c r="H14" s="506"/>
      <c r="I14" s="506"/>
      <c r="J14" s="506"/>
      <c r="K14" s="503"/>
    </row>
    <row r="15" spans="1:16" x14ac:dyDescent="0.35">
      <c r="B15" s="26"/>
      <c r="C15" s="497" t="s">
        <v>229</v>
      </c>
      <c r="D15" s="497"/>
      <c r="E15" s="497"/>
      <c r="F15" s="497"/>
      <c r="G15" s="497"/>
      <c r="H15" s="497"/>
      <c r="I15" s="497"/>
      <c r="J15" s="497"/>
      <c r="K15" s="498"/>
    </row>
    <row r="16" spans="1:16" x14ac:dyDescent="0.35">
      <c r="B16" s="26"/>
      <c r="C16" s="618"/>
      <c r="D16" s="619"/>
      <c r="E16" s="619"/>
      <c r="F16" s="619"/>
      <c r="G16" s="619"/>
      <c r="H16" s="619"/>
      <c r="I16" s="619"/>
      <c r="J16" s="619"/>
      <c r="K16" s="498"/>
    </row>
    <row r="17" spans="2:11" x14ac:dyDescent="0.35">
      <c r="B17" s="26"/>
      <c r="C17" s="497"/>
      <c r="D17" s="497"/>
      <c r="E17" s="497"/>
      <c r="F17" s="497"/>
      <c r="G17" s="497"/>
      <c r="H17" s="497"/>
      <c r="I17" s="497"/>
      <c r="J17" s="497"/>
      <c r="K17" s="498"/>
    </row>
    <row r="18" spans="2:11" x14ac:dyDescent="0.35">
      <c r="B18" s="26"/>
      <c r="C18" s="497" t="s">
        <v>228</v>
      </c>
      <c r="D18" s="497"/>
      <c r="E18" s="497"/>
      <c r="F18" s="497"/>
      <c r="G18" s="497"/>
      <c r="H18" s="349"/>
      <c r="I18" s="497" t="str">
        <f>"500 merkkiä ("&amp;TEXT(LEN(C19),"0")&amp;" käytetty)"</f>
        <v>500 merkkiä (0 käytetty)</v>
      </c>
      <c r="J18" s="497"/>
      <c r="K18" s="498"/>
    </row>
    <row r="19" spans="2:11" ht="138" customHeight="1" x14ac:dyDescent="0.35">
      <c r="B19" s="26"/>
      <c r="C19" s="621"/>
      <c r="D19" s="621"/>
      <c r="E19" s="621"/>
      <c r="F19" s="621"/>
      <c r="G19" s="621"/>
      <c r="H19" s="621"/>
      <c r="I19" s="621"/>
      <c r="J19" s="621"/>
      <c r="K19" s="503"/>
    </row>
    <row r="20" spans="2:11" x14ac:dyDescent="0.35">
      <c r="B20" s="224"/>
      <c r="C20" s="518"/>
      <c r="D20" s="518"/>
      <c r="E20" s="518"/>
      <c r="F20" s="518"/>
      <c r="G20" s="518"/>
      <c r="H20" s="518"/>
      <c r="I20" s="518"/>
      <c r="J20" s="518"/>
      <c r="K20" s="263"/>
    </row>
    <row r="21" spans="2:11" x14ac:dyDescent="0.35">
      <c r="B21" s="26"/>
      <c r="C21" s="506"/>
      <c r="D21" s="506"/>
      <c r="E21" s="506"/>
      <c r="F21" s="506"/>
      <c r="G21" s="506"/>
      <c r="H21" s="506"/>
      <c r="I21" s="506"/>
      <c r="J21" s="506"/>
      <c r="K21" s="503"/>
    </row>
    <row r="22" spans="2:11" x14ac:dyDescent="0.35">
      <c r="B22" s="26"/>
      <c r="C22" s="497" t="s">
        <v>230</v>
      </c>
      <c r="D22" s="497"/>
      <c r="E22" s="497"/>
      <c r="F22" s="497"/>
      <c r="G22" s="497"/>
      <c r="H22" s="497"/>
      <c r="I22" s="497"/>
      <c r="J22" s="497"/>
      <c r="K22" s="498"/>
    </row>
    <row r="23" spans="2:11" x14ac:dyDescent="0.35">
      <c r="B23" s="26"/>
      <c r="C23" s="618"/>
      <c r="D23" s="619"/>
      <c r="E23" s="619"/>
      <c r="F23" s="619"/>
      <c r="G23" s="619"/>
      <c r="H23" s="619"/>
      <c r="I23" s="619"/>
      <c r="J23" s="619"/>
      <c r="K23" s="498"/>
    </row>
    <row r="24" spans="2:11" x14ac:dyDescent="0.35">
      <c r="B24" s="26"/>
      <c r="C24" s="497"/>
      <c r="D24" s="497"/>
      <c r="E24" s="497"/>
      <c r="F24" s="497"/>
      <c r="G24" s="497"/>
      <c r="H24" s="497"/>
      <c r="I24" s="497"/>
      <c r="J24" s="497"/>
      <c r="K24" s="498"/>
    </row>
    <row r="25" spans="2:11" x14ac:dyDescent="0.35">
      <c r="B25" s="26"/>
      <c r="C25" s="497" t="s">
        <v>228</v>
      </c>
      <c r="D25" s="497"/>
      <c r="E25" s="497"/>
      <c r="F25" s="497"/>
      <c r="G25" s="497"/>
      <c r="H25" s="349"/>
      <c r="I25" s="497" t="str">
        <f>"500 merkkiä ("&amp;TEXT(LEN(C26),"0")&amp;" käytetty)"</f>
        <v>500 merkkiä (0 käytetty)</v>
      </c>
      <c r="J25" s="497"/>
      <c r="K25" s="498"/>
    </row>
    <row r="26" spans="2:11" ht="138" customHeight="1" x14ac:dyDescent="0.35">
      <c r="B26" s="26"/>
      <c r="C26" s="621"/>
      <c r="D26" s="621"/>
      <c r="E26" s="621"/>
      <c r="F26" s="621"/>
      <c r="G26" s="621"/>
      <c r="H26" s="621"/>
      <c r="I26" s="621"/>
      <c r="J26" s="621"/>
      <c r="K26" s="503"/>
    </row>
    <row r="27" spans="2:11" x14ac:dyDescent="0.35">
      <c r="B27" s="224"/>
      <c r="C27" s="518"/>
      <c r="D27" s="518"/>
      <c r="E27" s="518"/>
      <c r="F27" s="518"/>
      <c r="G27" s="518"/>
      <c r="H27" s="518"/>
      <c r="I27" s="518"/>
      <c r="J27" s="518"/>
      <c r="K27" s="263"/>
    </row>
    <row r="28" spans="2:11" x14ac:dyDescent="0.35">
      <c r="B28" s="26"/>
      <c r="C28" s="506"/>
      <c r="D28" s="506"/>
      <c r="E28" s="506"/>
      <c r="F28" s="506"/>
      <c r="G28" s="506"/>
      <c r="H28" s="506"/>
      <c r="I28" s="506"/>
      <c r="J28" s="506"/>
      <c r="K28" s="503"/>
    </row>
    <row r="29" spans="2:11" x14ac:dyDescent="0.35">
      <c r="B29" s="26"/>
      <c r="C29" s="497" t="s">
        <v>231</v>
      </c>
      <c r="D29" s="497"/>
      <c r="E29" s="497"/>
      <c r="F29" s="497"/>
      <c r="G29" s="497"/>
      <c r="H29" s="497"/>
      <c r="I29" s="497"/>
      <c r="J29" s="497"/>
      <c r="K29" s="498"/>
    </row>
    <row r="30" spans="2:11" x14ac:dyDescent="0.35">
      <c r="B30" s="26"/>
      <c r="C30" s="618"/>
      <c r="D30" s="619"/>
      <c r="E30" s="619"/>
      <c r="F30" s="619"/>
      <c r="G30" s="619"/>
      <c r="H30" s="619"/>
      <c r="I30" s="619"/>
      <c r="J30" s="619"/>
      <c r="K30" s="498"/>
    </row>
    <row r="31" spans="2:11" x14ac:dyDescent="0.35">
      <c r="B31" s="26"/>
      <c r="C31" s="497"/>
      <c r="D31" s="497"/>
      <c r="E31" s="497"/>
      <c r="F31" s="497"/>
      <c r="G31" s="497"/>
      <c r="H31" s="497"/>
      <c r="I31" s="497"/>
      <c r="J31" s="497"/>
      <c r="K31" s="498"/>
    </row>
    <row r="32" spans="2:11" x14ac:dyDescent="0.35">
      <c r="B32" s="26"/>
      <c r="C32" s="497" t="s">
        <v>228</v>
      </c>
      <c r="D32" s="497"/>
      <c r="E32" s="497"/>
      <c r="F32" s="497"/>
      <c r="G32" s="497"/>
      <c r="H32" s="349"/>
      <c r="I32" s="497" t="str">
        <f>"500 merkkiä ("&amp;TEXT(LEN(C33),"0")&amp;" käytetty)"</f>
        <v>500 merkkiä (0 käytetty)</v>
      </c>
      <c r="J32" s="497"/>
      <c r="K32" s="498"/>
    </row>
    <row r="33" spans="2:11" ht="138" customHeight="1" x14ac:dyDescent="0.35">
      <c r="B33" s="26"/>
      <c r="C33" s="621"/>
      <c r="D33" s="621"/>
      <c r="E33" s="621"/>
      <c r="F33" s="621"/>
      <c r="G33" s="621"/>
      <c r="H33" s="621"/>
      <c r="I33" s="621"/>
      <c r="J33" s="621"/>
      <c r="K33" s="503"/>
    </row>
    <row r="34" spans="2:11" x14ac:dyDescent="0.35">
      <c r="B34" s="224"/>
      <c r="C34" s="518"/>
      <c r="D34" s="518"/>
      <c r="E34" s="518"/>
      <c r="F34" s="518"/>
      <c r="G34" s="518"/>
      <c r="H34" s="518"/>
      <c r="I34" s="518"/>
      <c r="J34" s="518"/>
      <c r="K34" s="263"/>
    </row>
    <row r="35" spans="2:11" x14ac:dyDescent="0.35">
      <c r="B35" s="26"/>
      <c r="C35" s="506"/>
      <c r="D35" s="506"/>
      <c r="E35" s="506"/>
      <c r="F35" s="506"/>
      <c r="G35" s="506"/>
      <c r="H35" s="506"/>
      <c r="I35" s="506"/>
      <c r="J35" s="506"/>
      <c r="K35" s="503"/>
    </row>
    <row r="36" spans="2:11" x14ac:dyDescent="0.35">
      <c r="B36" s="26"/>
      <c r="C36" s="497" t="s">
        <v>232</v>
      </c>
      <c r="D36" s="497"/>
      <c r="E36" s="497"/>
      <c r="F36" s="497"/>
      <c r="G36" s="497"/>
      <c r="H36" s="497"/>
      <c r="I36" s="497"/>
      <c r="J36" s="497"/>
      <c r="K36" s="498"/>
    </row>
    <row r="37" spans="2:11" x14ac:dyDescent="0.35">
      <c r="B37" s="26"/>
      <c r="C37" s="618"/>
      <c r="D37" s="619"/>
      <c r="E37" s="619"/>
      <c r="F37" s="619"/>
      <c r="G37" s="619"/>
      <c r="H37" s="619"/>
      <c r="I37" s="619"/>
      <c r="J37" s="619"/>
      <c r="K37" s="498"/>
    </row>
    <row r="38" spans="2:11" x14ac:dyDescent="0.35">
      <c r="B38" s="26"/>
      <c r="C38" s="497"/>
      <c r="D38" s="497"/>
      <c r="E38" s="497"/>
      <c r="F38" s="497"/>
      <c r="G38" s="497"/>
      <c r="H38" s="497"/>
      <c r="I38" s="497"/>
      <c r="J38" s="497"/>
      <c r="K38" s="498"/>
    </row>
    <row r="39" spans="2:11" x14ac:dyDescent="0.35">
      <c r="B39" s="26"/>
      <c r="C39" s="497" t="s">
        <v>228</v>
      </c>
      <c r="D39" s="497"/>
      <c r="E39" s="497"/>
      <c r="F39" s="497"/>
      <c r="G39" s="497"/>
      <c r="H39" s="349"/>
      <c r="I39" s="497" t="str">
        <f>"500 merkkiä ("&amp;TEXT(LEN(C40),"0")&amp;" käytetty)"</f>
        <v>500 merkkiä (0 käytetty)</v>
      </c>
      <c r="J39" s="497"/>
      <c r="K39" s="498"/>
    </row>
    <row r="40" spans="2:11" ht="138" customHeight="1" x14ac:dyDescent="0.35">
      <c r="B40" s="26"/>
      <c r="C40" s="622"/>
      <c r="D40" s="623"/>
      <c r="E40" s="623"/>
      <c r="F40" s="623"/>
      <c r="G40" s="623"/>
      <c r="H40" s="623"/>
      <c r="I40" s="623"/>
      <c r="J40" s="624"/>
      <c r="K40" s="503"/>
    </row>
    <row r="41" spans="2:11" x14ac:dyDescent="0.35">
      <c r="B41" s="224"/>
      <c r="C41" s="518"/>
      <c r="D41" s="518"/>
      <c r="E41" s="518"/>
      <c r="F41" s="518"/>
      <c r="G41" s="518"/>
      <c r="H41" s="518"/>
      <c r="I41" s="518"/>
      <c r="J41" s="518"/>
      <c r="K41" s="263"/>
    </row>
    <row r="42" spans="2:11" x14ac:dyDescent="0.35">
      <c r="B42" s="26"/>
      <c r="C42" s="506"/>
      <c r="D42" s="506"/>
      <c r="E42" s="506"/>
      <c r="F42" s="506"/>
      <c r="G42" s="506"/>
      <c r="H42" s="506"/>
      <c r="I42" s="506"/>
      <c r="J42" s="506"/>
      <c r="K42" s="503"/>
    </row>
    <row r="43" spans="2:11" x14ac:dyDescent="0.35">
      <c r="B43" s="26"/>
      <c r="C43" s="497" t="s">
        <v>233</v>
      </c>
      <c r="D43" s="497"/>
      <c r="E43" s="497"/>
      <c r="F43" s="497"/>
      <c r="G43" s="497"/>
      <c r="H43" s="497"/>
      <c r="I43" s="497"/>
      <c r="J43" s="497"/>
      <c r="K43" s="498"/>
    </row>
    <row r="44" spans="2:11" ht="15" customHeight="1" x14ac:dyDescent="0.35">
      <c r="B44" s="26"/>
      <c r="C44" s="579"/>
      <c r="D44" s="580"/>
      <c r="E44" s="580"/>
      <c r="F44" s="580"/>
      <c r="G44" s="580"/>
      <c r="H44" s="580"/>
      <c r="I44" s="580"/>
      <c r="J44" s="581"/>
      <c r="K44" s="498"/>
    </row>
    <row r="45" spans="2:11" x14ac:dyDescent="0.35">
      <c r="B45" s="26"/>
      <c r="C45" s="497"/>
      <c r="D45" s="497"/>
      <c r="E45" s="497"/>
      <c r="F45" s="497"/>
      <c r="G45" s="497"/>
      <c r="H45" s="497"/>
      <c r="I45" s="497"/>
      <c r="J45" s="497"/>
      <c r="K45" s="498"/>
    </row>
    <row r="46" spans="2:11" x14ac:dyDescent="0.35">
      <c r="B46" s="26"/>
      <c r="C46" s="497" t="s">
        <v>228</v>
      </c>
      <c r="D46" s="497"/>
      <c r="E46" s="497"/>
      <c r="F46" s="497"/>
      <c r="G46" s="497"/>
      <c r="H46" s="349"/>
      <c r="I46" s="497" t="str">
        <f>"500 merkkiä ("&amp;TEXT(LEN(C47),"0")&amp;" käytetty)"</f>
        <v>500 merkkiä (0 käytetty)</v>
      </c>
      <c r="J46" s="497"/>
      <c r="K46" s="498"/>
    </row>
    <row r="47" spans="2:11" ht="138" customHeight="1" x14ac:dyDescent="0.35">
      <c r="B47" s="26"/>
      <c r="C47" s="622"/>
      <c r="D47" s="623"/>
      <c r="E47" s="623"/>
      <c r="F47" s="623"/>
      <c r="G47" s="623"/>
      <c r="H47" s="623"/>
      <c r="I47" s="623"/>
      <c r="J47" s="624"/>
      <c r="K47" s="503"/>
    </row>
    <row r="48" spans="2:11" x14ac:dyDescent="0.35">
      <c r="B48" s="224"/>
      <c r="C48" s="518"/>
      <c r="D48" s="518"/>
      <c r="E48" s="518"/>
      <c r="F48" s="518"/>
      <c r="G48" s="518"/>
      <c r="H48" s="518"/>
      <c r="I48" s="518"/>
      <c r="J48" s="518"/>
      <c r="K48" s="263"/>
    </row>
    <row r="49" spans="2:11" x14ac:dyDescent="0.35">
      <c r="B49" s="26"/>
      <c r="C49" s="506"/>
      <c r="D49" s="506"/>
      <c r="E49" s="506"/>
      <c r="F49" s="506"/>
      <c r="G49" s="506"/>
      <c r="H49" s="506"/>
      <c r="I49" s="506"/>
      <c r="J49" s="506"/>
      <c r="K49" s="503"/>
    </row>
    <row r="50" spans="2:11" x14ac:dyDescent="0.35">
      <c r="B50" s="26"/>
      <c r="C50" s="497" t="s">
        <v>234</v>
      </c>
      <c r="D50" s="497"/>
      <c r="E50" s="497"/>
      <c r="F50" s="497"/>
      <c r="G50" s="497"/>
      <c r="H50" s="497"/>
      <c r="I50" s="497"/>
      <c r="J50" s="497"/>
      <c r="K50" s="498"/>
    </row>
    <row r="51" spans="2:11" x14ac:dyDescent="0.35">
      <c r="B51" s="26"/>
      <c r="C51" s="579"/>
      <c r="D51" s="580"/>
      <c r="E51" s="580"/>
      <c r="F51" s="580"/>
      <c r="G51" s="580"/>
      <c r="H51" s="580"/>
      <c r="I51" s="580"/>
      <c r="J51" s="581"/>
      <c r="K51" s="498"/>
    </row>
    <row r="52" spans="2:11" x14ac:dyDescent="0.35">
      <c r="B52" s="26"/>
      <c r="C52" s="497"/>
      <c r="D52" s="497"/>
      <c r="E52" s="497"/>
      <c r="F52" s="497"/>
      <c r="G52" s="497"/>
      <c r="H52" s="497"/>
      <c r="I52" s="497"/>
      <c r="J52" s="497"/>
      <c r="K52" s="498"/>
    </row>
    <row r="53" spans="2:11" x14ac:dyDescent="0.35">
      <c r="B53" s="26"/>
      <c r="C53" s="497" t="s">
        <v>228</v>
      </c>
      <c r="D53" s="497"/>
      <c r="E53" s="497"/>
      <c r="F53" s="497"/>
      <c r="G53" s="497"/>
      <c r="H53" s="349"/>
      <c r="I53" s="497" t="str">
        <f>"500 merkkiä ("&amp;TEXT(LEN(C54),"0")&amp;" käytetty)"</f>
        <v>500 merkkiä (0 käytetty)</v>
      </c>
      <c r="J53" s="497"/>
      <c r="K53" s="498"/>
    </row>
    <row r="54" spans="2:11" ht="138" customHeight="1" x14ac:dyDescent="0.35">
      <c r="B54" s="26"/>
      <c r="C54" s="622"/>
      <c r="D54" s="623"/>
      <c r="E54" s="623"/>
      <c r="F54" s="623"/>
      <c r="G54" s="623"/>
      <c r="H54" s="623"/>
      <c r="I54" s="623"/>
      <c r="J54" s="624"/>
      <c r="K54" s="503"/>
    </row>
    <row r="55" spans="2:11" x14ac:dyDescent="0.35">
      <c r="B55" s="224"/>
      <c r="C55" s="518"/>
      <c r="D55" s="518"/>
      <c r="E55" s="518"/>
      <c r="F55" s="518"/>
      <c r="G55" s="518"/>
      <c r="H55" s="518"/>
      <c r="I55" s="518"/>
      <c r="J55" s="518"/>
      <c r="K55" s="263"/>
    </row>
    <row r="56" spans="2:11" x14ac:dyDescent="0.35">
      <c r="B56" s="26"/>
      <c r="C56" s="497"/>
      <c r="D56" s="497"/>
      <c r="E56" s="497"/>
      <c r="F56" s="497"/>
      <c r="G56" s="497"/>
      <c r="H56" s="497"/>
      <c r="I56" s="497"/>
      <c r="J56" s="497"/>
      <c r="K56" s="498"/>
    </row>
    <row r="57" spans="2:11" x14ac:dyDescent="0.35">
      <c r="B57" s="26"/>
      <c r="C57" s="497" t="s">
        <v>235</v>
      </c>
      <c r="D57" s="497"/>
      <c r="E57" s="497"/>
      <c r="F57" s="497"/>
      <c r="G57" s="497"/>
      <c r="H57" s="497"/>
      <c r="I57" s="497"/>
      <c r="J57" s="497"/>
      <c r="K57" s="498"/>
    </row>
    <row r="58" spans="2:11" x14ac:dyDescent="0.35">
      <c r="B58" s="26"/>
      <c r="C58" s="579"/>
      <c r="D58" s="580"/>
      <c r="E58" s="580"/>
      <c r="F58" s="580"/>
      <c r="G58" s="580"/>
      <c r="H58" s="580"/>
      <c r="I58" s="580"/>
      <c r="J58" s="581"/>
      <c r="K58" s="498"/>
    </row>
    <row r="59" spans="2:11" x14ac:dyDescent="0.35">
      <c r="B59" s="26"/>
      <c r="C59" s="497"/>
      <c r="D59" s="497"/>
      <c r="E59" s="497"/>
      <c r="F59" s="497"/>
      <c r="G59" s="497"/>
      <c r="H59" s="497"/>
      <c r="I59" s="497"/>
      <c r="J59" s="497"/>
      <c r="K59" s="498"/>
    </row>
    <row r="60" spans="2:11" x14ac:dyDescent="0.35">
      <c r="B60" s="26"/>
      <c r="C60" s="497" t="s">
        <v>228</v>
      </c>
      <c r="D60" s="497"/>
      <c r="E60" s="497"/>
      <c r="F60" s="497"/>
      <c r="G60" s="497"/>
      <c r="H60" s="349"/>
      <c r="I60" s="497" t="str">
        <f>"500 merkkiä ("&amp;TEXT(LEN(C61),"0")&amp;" käytetty)"</f>
        <v>500 merkkiä (0 käytetty)</v>
      </c>
      <c r="J60" s="497"/>
      <c r="K60" s="498"/>
    </row>
    <row r="61" spans="2:11" ht="138" customHeight="1" x14ac:dyDescent="0.35">
      <c r="B61" s="26"/>
      <c r="C61" s="622"/>
      <c r="D61" s="623"/>
      <c r="E61" s="623"/>
      <c r="F61" s="623"/>
      <c r="G61" s="623"/>
      <c r="H61" s="623"/>
      <c r="I61" s="623"/>
      <c r="J61" s="624"/>
      <c r="K61" s="503"/>
    </row>
    <row r="62" spans="2:11" x14ac:dyDescent="0.35">
      <c r="B62" s="224"/>
      <c r="C62" s="518"/>
      <c r="D62" s="518"/>
      <c r="E62" s="518"/>
      <c r="F62" s="518"/>
      <c r="G62" s="518"/>
      <c r="H62" s="518"/>
      <c r="I62" s="518"/>
      <c r="J62" s="518"/>
      <c r="K62" s="263"/>
    </row>
    <row r="63" spans="2:11" x14ac:dyDescent="0.35">
      <c r="B63" s="26"/>
      <c r="C63" s="497"/>
      <c r="D63" s="497"/>
      <c r="E63" s="497"/>
      <c r="F63" s="497"/>
      <c r="G63" s="497"/>
      <c r="H63" s="497"/>
      <c r="I63" s="497"/>
      <c r="J63" s="497"/>
      <c r="K63" s="498"/>
    </row>
    <row r="64" spans="2:11" x14ac:dyDescent="0.35">
      <c r="B64" s="26"/>
      <c r="C64" s="497" t="s">
        <v>236</v>
      </c>
      <c r="D64" s="497"/>
      <c r="E64" s="497"/>
      <c r="F64" s="497"/>
      <c r="G64" s="497"/>
      <c r="H64" s="497"/>
      <c r="I64" s="497"/>
      <c r="J64" s="497"/>
      <c r="K64" s="498"/>
    </row>
    <row r="65" spans="2:11" x14ac:dyDescent="0.35">
      <c r="B65" s="26"/>
      <c r="C65" s="579"/>
      <c r="D65" s="580"/>
      <c r="E65" s="580"/>
      <c r="F65" s="580"/>
      <c r="G65" s="580"/>
      <c r="H65" s="580"/>
      <c r="I65" s="580"/>
      <c r="J65" s="581"/>
      <c r="K65" s="498"/>
    </row>
    <row r="66" spans="2:11" x14ac:dyDescent="0.35">
      <c r="B66" s="26"/>
      <c r="C66" s="497"/>
      <c r="D66" s="497"/>
      <c r="E66" s="497"/>
      <c r="F66" s="497"/>
      <c r="G66" s="497"/>
      <c r="H66" s="497"/>
      <c r="I66" s="497"/>
      <c r="J66" s="497"/>
      <c r="K66" s="498"/>
    </row>
    <row r="67" spans="2:11" x14ac:dyDescent="0.35">
      <c r="B67" s="26"/>
      <c r="C67" s="497" t="s">
        <v>228</v>
      </c>
      <c r="D67" s="497"/>
      <c r="E67" s="497"/>
      <c r="F67" s="497"/>
      <c r="G67" s="497"/>
      <c r="H67" s="349"/>
      <c r="I67" s="497" t="str">
        <f>"500 merkkiä ("&amp;TEXT(LEN(C68),"0")&amp;" käytetty)"</f>
        <v>500 merkkiä (0 käytetty)</v>
      </c>
      <c r="J67" s="497"/>
      <c r="K67" s="498"/>
    </row>
    <row r="68" spans="2:11" ht="138" customHeight="1" x14ac:dyDescent="0.35">
      <c r="B68" s="26"/>
      <c r="C68" s="622"/>
      <c r="D68" s="623"/>
      <c r="E68" s="623"/>
      <c r="F68" s="623"/>
      <c r="G68" s="623"/>
      <c r="H68" s="623"/>
      <c r="I68" s="623"/>
      <c r="J68" s="624"/>
      <c r="K68" s="503"/>
    </row>
    <row r="69" spans="2:11" x14ac:dyDescent="0.35">
      <c r="B69" s="224"/>
      <c r="C69" s="518"/>
      <c r="D69" s="518"/>
      <c r="E69" s="518"/>
      <c r="F69" s="518"/>
      <c r="G69" s="518"/>
      <c r="H69" s="518"/>
      <c r="I69" s="518"/>
      <c r="J69" s="518"/>
      <c r="K69" s="263"/>
    </row>
    <row r="70" spans="2:11" x14ac:dyDescent="0.35">
      <c r="B70" s="26"/>
      <c r="C70" s="497"/>
      <c r="D70" s="497"/>
      <c r="E70" s="497"/>
      <c r="F70" s="497"/>
      <c r="G70" s="497"/>
      <c r="H70" s="497"/>
      <c r="I70" s="497"/>
      <c r="J70" s="497"/>
      <c r="K70" s="498"/>
    </row>
    <row r="71" spans="2:11" x14ac:dyDescent="0.35">
      <c r="B71" s="26"/>
      <c r="C71" s="497" t="s">
        <v>237</v>
      </c>
      <c r="D71" s="497"/>
      <c r="E71" s="497"/>
      <c r="F71" s="497"/>
      <c r="G71" s="497"/>
      <c r="H71" s="497"/>
      <c r="I71" s="497"/>
      <c r="J71" s="497"/>
      <c r="K71" s="498"/>
    </row>
    <row r="72" spans="2:11" x14ac:dyDescent="0.35">
      <c r="B72" s="26"/>
      <c r="C72" s="579"/>
      <c r="D72" s="580"/>
      <c r="E72" s="580"/>
      <c r="F72" s="580"/>
      <c r="G72" s="580"/>
      <c r="H72" s="580"/>
      <c r="I72" s="580"/>
      <c r="J72" s="581"/>
      <c r="K72" s="498"/>
    </row>
    <row r="73" spans="2:11" x14ac:dyDescent="0.35">
      <c r="B73" s="26"/>
      <c r="C73" s="497"/>
      <c r="D73" s="497"/>
      <c r="E73" s="497"/>
      <c r="F73" s="497"/>
      <c r="G73" s="497"/>
      <c r="H73" s="497"/>
      <c r="I73" s="497"/>
      <c r="J73" s="497"/>
      <c r="K73" s="498"/>
    </row>
    <row r="74" spans="2:11" x14ac:dyDescent="0.35">
      <c r="B74" s="26"/>
      <c r="C74" s="497" t="s">
        <v>228</v>
      </c>
      <c r="D74" s="497"/>
      <c r="E74" s="497"/>
      <c r="F74" s="497"/>
      <c r="G74" s="497"/>
      <c r="H74" s="349"/>
      <c r="I74" s="497" t="str">
        <f>"500 merkkiä ("&amp;TEXT(LEN(C75),"0")&amp;" käytetty)"</f>
        <v>500 merkkiä (0 käytetty)</v>
      </c>
      <c r="J74" s="497"/>
      <c r="K74" s="498"/>
    </row>
    <row r="75" spans="2:11" ht="138" customHeight="1" x14ac:dyDescent="0.35">
      <c r="B75" s="26"/>
      <c r="C75" s="622"/>
      <c r="D75" s="623"/>
      <c r="E75" s="623"/>
      <c r="F75" s="623"/>
      <c r="G75" s="623"/>
      <c r="H75" s="623"/>
      <c r="I75" s="623"/>
      <c r="J75" s="624"/>
      <c r="K75" s="503"/>
    </row>
    <row r="76" spans="2:11" x14ac:dyDescent="0.35">
      <c r="B76" s="224"/>
      <c r="C76" s="518"/>
      <c r="D76" s="518"/>
      <c r="E76" s="518"/>
      <c r="F76" s="518"/>
      <c r="G76" s="518"/>
      <c r="H76" s="518"/>
      <c r="I76" s="518"/>
      <c r="J76" s="518"/>
      <c r="K76" s="263"/>
    </row>
    <row r="77" spans="2:11" x14ac:dyDescent="0.35">
      <c r="B77" s="26"/>
      <c r="C77" s="497"/>
      <c r="D77" s="497"/>
      <c r="E77" s="497"/>
      <c r="F77" s="497"/>
      <c r="G77" s="497"/>
      <c r="H77" s="497"/>
      <c r="I77" s="497"/>
      <c r="J77" s="497"/>
      <c r="K77" s="498"/>
    </row>
    <row r="78" spans="2:11" x14ac:dyDescent="0.35">
      <c r="B78" s="26"/>
      <c r="C78" s="497" t="s">
        <v>238</v>
      </c>
      <c r="D78" s="497"/>
      <c r="E78" s="497"/>
      <c r="F78" s="497"/>
      <c r="G78" s="497"/>
      <c r="H78" s="497"/>
      <c r="I78" s="497"/>
      <c r="J78" s="497"/>
      <c r="K78" s="498"/>
    </row>
    <row r="79" spans="2:11" x14ac:dyDescent="0.35">
      <c r="B79" s="26"/>
      <c r="C79" s="579"/>
      <c r="D79" s="580"/>
      <c r="E79" s="580"/>
      <c r="F79" s="580"/>
      <c r="G79" s="580"/>
      <c r="H79" s="580"/>
      <c r="I79" s="580"/>
      <c r="J79" s="581"/>
      <c r="K79" s="498"/>
    </row>
    <row r="80" spans="2:11" x14ac:dyDescent="0.35">
      <c r="B80" s="26"/>
      <c r="C80" s="497"/>
      <c r="D80" s="497"/>
      <c r="E80" s="497"/>
      <c r="F80" s="497"/>
      <c r="G80" s="497"/>
      <c r="H80" s="497"/>
      <c r="I80" s="497"/>
      <c r="J80" s="497"/>
      <c r="K80" s="498"/>
    </row>
    <row r="81" spans="2:11" x14ac:dyDescent="0.35">
      <c r="B81" s="26"/>
      <c r="C81" s="497" t="s">
        <v>228</v>
      </c>
      <c r="D81" s="497"/>
      <c r="E81" s="497"/>
      <c r="F81" s="497"/>
      <c r="G81" s="497"/>
      <c r="H81" s="349"/>
      <c r="I81" s="497" t="str">
        <f>"500 merkkiä ("&amp;TEXT(LEN(C82),"0")&amp;" käytetty)"</f>
        <v>500 merkkiä (0 käytetty)</v>
      </c>
      <c r="J81" s="497"/>
      <c r="K81" s="498"/>
    </row>
    <row r="82" spans="2:11" ht="138" customHeight="1" x14ac:dyDescent="0.35">
      <c r="B82" s="26"/>
      <c r="C82" s="622"/>
      <c r="D82" s="623"/>
      <c r="E82" s="623"/>
      <c r="F82" s="623"/>
      <c r="G82" s="623"/>
      <c r="H82" s="623"/>
      <c r="I82" s="623"/>
      <c r="J82" s="624"/>
      <c r="K82" s="503"/>
    </row>
    <row r="83" spans="2:11" x14ac:dyDescent="0.35">
      <c r="B83" s="224"/>
      <c r="C83" s="518"/>
      <c r="D83" s="518"/>
      <c r="E83" s="518"/>
      <c r="F83" s="518"/>
      <c r="G83" s="518"/>
      <c r="H83" s="518"/>
      <c r="I83" s="518"/>
      <c r="J83" s="518"/>
      <c r="K83" s="263"/>
    </row>
    <row r="84" spans="2:11" x14ac:dyDescent="0.35">
      <c r="B84" s="26"/>
      <c r="C84" s="497"/>
      <c r="D84" s="497"/>
      <c r="E84" s="497"/>
      <c r="F84" s="497"/>
      <c r="G84" s="497"/>
      <c r="H84" s="497"/>
      <c r="I84" s="497"/>
      <c r="J84" s="497"/>
      <c r="K84" s="498"/>
    </row>
    <row r="85" spans="2:11" x14ac:dyDescent="0.35">
      <c r="B85" s="26"/>
      <c r="C85" s="497" t="s">
        <v>239</v>
      </c>
      <c r="D85" s="497"/>
      <c r="E85" s="497"/>
      <c r="F85" s="497"/>
      <c r="G85" s="497"/>
      <c r="H85" s="497"/>
      <c r="I85" s="497"/>
      <c r="J85" s="497"/>
      <c r="K85" s="498"/>
    </row>
    <row r="86" spans="2:11" x14ac:dyDescent="0.35">
      <c r="B86" s="26"/>
      <c r="C86" s="579"/>
      <c r="D86" s="580"/>
      <c r="E86" s="580"/>
      <c r="F86" s="580"/>
      <c r="G86" s="580"/>
      <c r="H86" s="580"/>
      <c r="I86" s="580"/>
      <c r="J86" s="581"/>
      <c r="K86" s="498"/>
    </row>
    <row r="87" spans="2:11" x14ac:dyDescent="0.35">
      <c r="B87" s="26"/>
      <c r="C87" s="497"/>
      <c r="D87" s="497"/>
      <c r="E87" s="497"/>
      <c r="F87" s="497"/>
      <c r="G87" s="497"/>
      <c r="H87" s="497"/>
      <c r="I87" s="497"/>
      <c r="J87" s="497"/>
      <c r="K87" s="498"/>
    </row>
    <row r="88" spans="2:11" x14ac:dyDescent="0.35">
      <c r="B88" s="26"/>
      <c r="C88" s="497" t="s">
        <v>228</v>
      </c>
      <c r="D88" s="497"/>
      <c r="E88" s="497"/>
      <c r="F88" s="497"/>
      <c r="G88" s="497"/>
      <c r="H88" s="349"/>
      <c r="I88" s="497" t="str">
        <f>"500 merkkiä ("&amp;TEXT(LEN(C89),"0")&amp;" käytetty)"</f>
        <v>500 merkkiä (0 käytetty)</v>
      </c>
      <c r="J88" s="497"/>
      <c r="K88" s="498"/>
    </row>
    <row r="89" spans="2:11" ht="138" customHeight="1" x14ac:dyDescent="0.35">
      <c r="B89" s="26"/>
      <c r="C89" s="622"/>
      <c r="D89" s="623"/>
      <c r="E89" s="623"/>
      <c r="F89" s="623"/>
      <c r="G89" s="623"/>
      <c r="H89" s="623"/>
      <c r="I89" s="623"/>
      <c r="J89" s="624"/>
      <c r="K89" s="503"/>
    </row>
    <row r="90" spans="2:11" x14ac:dyDescent="0.35">
      <c r="B90" s="224"/>
      <c r="C90" s="518"/>
      <c r="D90" s="518"/>
      <c r="E90" s="518"/>
      <c r="F90" s="518"/>
      <c r="G90" s="518"/>
      <c r="H90" s="518"/>
      <c r="I90" s="518"/>
      <c r="J90" s="518"/>
      <c r="K90" s="263"/>
    </row>
    <row r="91" spans="2:11" x14ac:dyDescent="0.35">
      <c r="B91" s="26"/>
      <c r="C91" s="497"/>
      <c r="D91" s="497"/>
      <c r="E91" s="497"/>
      <c r="F91" s="497"/>
      <c r="G91" s="497"/>
      <c r="H91" s="497"/>
      <c r="I91" s="497"/>
      <c r="J91" s="497"/>
      <c r="K91" s="498"/>
    </row>
    <row r="92" spans="2:11" x14ac:dyDescent="0.35">
      <c r="B92" s="26"/>
      <c r="C92" s="497" t="s">
        <v>240</v>
      </c>
      <c r="D92" s="497"/>
      <c r="E92" s="497"/>
      <c r="F92" s="497"/>
      <c r="G92" s="497"/>
      <c r="H92" s="497"/>
      <c r="I92" s="497"/>
      <c r="J92" s="497"/>
      <c r="K92" s="498"/>
    </row>
    <row r="93" spans="2:11" x14ac:dyDescent="0.35">
      <c r="B93" s="26"/>
      <c r="C93" s="579"/>
      <c r="D93" s="580"/>
      <c r="E93" s="580"/>
      <c r="F93" s="580"/>
      <c r="G93" s="580"/>
      <c r="H93" s="580"/>
      <c r="I93" s="580"/>
      <c r="J93" s="581"/>
      <c r="K93" s="498"/>
    </row>
    <row r="94" spans="2:11" x14ac:dyDescent="0.35">
      <c r="B94" s="26"/>
      <c r="C94" s="497"/>
      <c r="D94" s="497"/>
      <c r="E94" s="497"/>
      <c r="F94" s="497"/>
      <c r="G94" s="497"/>
      <c r="H94" s="497"/>
      <c r="I94" s="497"/>
      <c r="J94" s="497"/>
      <c r="K94" s="498"/>
    </row>
    <row r="95" spans="2:11" x14ac:dyDescent="0.35">
      <c r="B95" s="26"/>
      <c r="C95" s="497" t="s">
        <v>228</v>
      </c>
      <c r="D95" s="497"/>
      <c r="E95" s="497"/>
      <c r="F95" s="497"/>
      <c r="G95" s="497"/>
      <c r="H95" s="349"/>
      <c r="I95" s="497" t="str">
        <f>"500 merkkiä ("&amp;TEXT(LEN(C96),"0")&amp;" käytetty)"</f>
        <v>500 merkkiä (0 käytetty)</v>
      </c>
      <c r="J95" s="497"/>
      <c r="K95" s="498"/>
    </row>
    <row r="96" spans="2:11" ht="138" customHeight="1" x14ac:dyDescent="0.35">
      <c r="B96" s="26"/>
      <c r="C96" s="622"/>
      <c r="D96" s="623"/>
      <c r="E96" s="623"/>
      <c r="F96" s="623"/>
      <c r="G96" s="623"/>
      <c r="H96" s="623"/>
      <c r="I96" s="623"/>
      <c r="J96" s="624"/>
      <c r="K96" s="503"/>
    </row>
    <row r="97" spans="2:11" x14ac:dyDescent="0.35">
      <c r="B97" s="224"/>
      <c r="C97" s="518"/>
      <c r="D97" s="518"/>
      <c r="E97" s="518"/>
      <c r="F97" s="518"/>
      <c r="G97" s="518"/>
      <c r="H97" s="518"/>
      <c r="I97" s="518"/>
      <c r="J97" s="518"/>
      <c r="K97" s="263"/>
    </row>
    <row r="98" spans="2:11" x14ac:dyDescent="0.35">
      <c r="B98" s="26"/>
      <c r="C98" s="497"/>
      <c r="D98" s="497"/>
      <c r="E98" s="497"/>
      <c r="F98" s="497"/>
      <c r="G98" s="497"/>
      <c r="H98" s="497"/>
      <c r="I98" s="497"/>
      <c r="J98" s="497"/>
      <c r="K98" s="498"/>
    </row>
    <row r="99" spans="2:11" x14ac:dyDescent="0.35">
      <c r="B99" s="26"/>
      <c r="C99" s="497" t="s">
        <v>241</v>
      </c>
      <c r="D99" s="497"/>
      <c r="E99" s="497"/>
      <c r="F99" s="497"/>
      <c r="G99" s="497"/>
      <c r="H99" s="497"/>
      <c r="I99" s="497"/>
      <c r="J99" s="497"/>
      <c r="K99" s="498"/>
    </row>
    <row r="100" spans="2:11" x14ac:dyDescent="0.35">
      <c r="B100" s="26"/>
      <c r="C100" s="579"/>
      <c r="D100" s="580"/>
      <c r="E100" s="580"/>
      <c r="F100" s="580"/>
      <c r="G100" s="580"/>
      <c r="H100" s="580"/>
      <c r="I100" s="580"/>
      <c r="J100" s="581"/>
      <c r="K100" s="498"/>
    </row>
    <row r="101" spans="2:11" x14ac:dyDescent="0.35">
      <c r="B101" s="26"/>
      <c r="C101" s="497"/>
      <c r="D101" s="497"/>
      <c r="E101" s="497"/>
      <c r="F101" s="497"/>
      <c r="G101" s="497"/>
      <c r="H101" s="497"/>
      <c r="I101" s="497"/>
      <c r="J101" s="497"/>
      <c r="K101" s="498"/>
    </row>
    <row r="102" spans="2:11" x14ac:dyDescent="0.35">
      <c r="B102" s="26"/>
      <c r="C102" s="497" t="s">
        <v>228</v>
      </c>
      <c r="D102" s="497"/>
      <c r="E102" s="497"/>
      <c r="F102" s="497"/>
      <c r="G102" s="497"/>
      <c r="H102" s="349"/>
      <c r="I102" s="497" t="str">
        <f>"500 merkkiä ("&amp;TEXT(LEN(C103),"0")&amp;" käytetty)"</f>
        <v>500 merkkiä (0 käytetty)</v>
      </c>
      <c r="J102" s="497"/>
      <c r="K102" s="498"/>
    </row>
    <row r="103" spans="2:11" ht="138" customHeight="1" x14ac:dyDescent="0.35">
      <c r="B103" s="26"/>
      <c r="C103" s="622"/>
      <c r="D103" s="623"/>
      <c r="E103" s="623"/>
      <c r="F103" s="623"/>
      <c r="G103" s="623"/>
      <c r="H103" s="623"/>
      <c r="I103" s="623"/>
      <c r="J103" s="624"/>
      <c r="K103" s="503"/>
    </row>
    <row r="104" spans="2:11" x14ac:dyDescent="0.35">
      <c r="B104" s="224"/>
      <c r="C104" s="518"/>
      <c r="D104" s="518"/>
      <c r="E104" s="518"/>
      <c r="F104" s="518"/>
      <c r="G104" s="518"/>
      <c r="H104" s="518"/>
      <c r="I104" s="518"/>
      <c r="J104" s="518"/>
      <c r="K104" s="263"/>
    </row>
  </sheetData>
  <sheetProtection sheet="1" selectLockedCells="1"/>
  <mergeCells count="31">
    <mergeCell ref="C103:J103"/>
    <mergeCell ref="C82:J82"/>
    <mergeCell ref="C86:J86"/>
    <mergeCell ref="C89:J89"/>
    <mergeCell ref="C93:J93"/>
    <mergeCell ref="C96:J96"/>
    <mergeCell ref="C100:J100"/>
    <mergeCell ref="C79:J79"/>
    <mergeCell ref="C40:J40"/>
    <mergeCell ref="C44:J44"/>
    <mergeCell ref="C47:J47"/>
    <mergeCell ref="C51:J51"/>
    <mergeCell ref="C54:J54"/>
    <mergeCell ref="C58:J58"/>
    <mergeCell ref="C61:J61"/>
    <mergeCell ref="C65:J65"/>
    <mergeCell ref="C68:J68"/>
    <mergeCell ref="C72:J72"/>
    <mergeCell ref="C75:J75"/>
    <mergeCell ref="C37:J37"/>
    <mergeCell ref="B3:K3"/>
    <mergeCell ref="M5:O5"/>
    <mergeCell ref="M8:P11"/>
    <mergeCell ref="C9:J9"/>
    <mergeCell ref="C12:J12"/>
    <mergeCell ref="C16:J16"/>
    <mergeCell ref="C19:J19"/>
    <mergeCell ref="C23:J23"/>
    <mergeCell ref="C26:J26"/>
    <mergeCell ref="C30:J30"/>
    <mergeCell ref="C33:J33"/>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6899E685-1F22-4BF1-8810-366D56A0204C}">
      <formula1>500</formula1>
    </dataValidation>
  </dataValidations>
  <hyperlinks>
    <hyperlink ref="M5:O5" location="'Aloita tästä'!A1" display="PALAA TÄSTÄ KANSISIVULLE" xr:uid="{DB82F7DC-1D9B-41EE-96F9-A3D0EC2513BA}"/>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95F1-427C-4C1F-B44E-F90F644319EC}">
  <dimension ref="A1:R91"/>
  <sheetViews>
    <sheetView zoomScaleNormal="100" workbookViewId="0">
      <selection activeCell="C12" sqref="C12:J12"/>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242</v>
      </c>
    </row>
    <row r="2" spans="1:18" ht="16.149999999999999" customHeight="1" x14ac:dyDescent="0.35">
      <c r="A2" s="11"/>
    </row>
    <row r="3" spans="1:18" s="150" customFormat="1" ht="33" customHeight="1" x14ac:dyDescent="0.35">
      <c r="B3" s="620" t="s">
        <v>243</v>
      </c>
      <c r="C3" s="620"/>
      <c r="D3" s="620"/>
      <c r="E3" s="620"/>
      <c r="F3" s="620"/>
      <c r="G3" s="620"/>
      <c r="H3" s="620"/>
      <c r="I3" s="620"/>
      <c r="J3" s="620"/>
      <c r="K3" s="620"/>
    </row>
    <row r="4" spans="1:18" s="150" customFormat="1" x14ac:dyDescent="0.35"/>
    <row r="5" spans="1:18" x14ac:dyDescent="0.35">
      <c r="B5" s="268"/>
      <c r="C5" s="276"/>
      <c r="D5" s="65"/>
      <c r="E5" s="66"/>
      <c r="F5" s="66"/>
      <c r="G5" s="66"/>
      <c r="H5" s="66"/>
      <c r="I5" s="66"/>
      <c r="J5" s="66"/>
      <c r="K5" s="67"/>
      <c r="L5" s="150"/>
      <c r="M5" s="545" t="s">
        <v>158</v>
      </c>
      <c r="N5" s="546"/>
      <c r="O5" s="547"/>
      <c r="P5" s="150"/>
      <c r="Q5" s="150"/>
      <c r="R5" s="150"/>
    </row>
    <row r="6" spans="1:18" x14ac:dyDescent="0.35">
      <c r="B6" s="269"/>
      <c r="C6" s="336" t="s">
        <v>244</v>
      </c>
      <c r="D6" s="68"/>
      <c r="E6" s="497"/>
      <c r="F6" s="497"/>
      <c r="G6" s="497"/>
      <c r="H6" s="497"/>
      <c r="I6" s="497"/>
      <c r="J6" s="497"/>
      <c r="K6" s="498"/>
      <c r="L6" s="150"/>
      <c r="M6" s="150"/>
      <c r="N6" s="150"/>
      <c r="O6" s="150"/>
      <c r="P6" s="150"/>
      <c r="Q6" s="150"/>
      <c r="R6" s="150"/>
    </row>
    <row r="7" spans="1:18" ht="16.149999999999999" customHeight="1" x14ac:dyDescent="0.35">
      <c r="B7" s="269"/>
      <c r="C7" s="267"/>
      <c r="D7" s="68"/>
      <c r="E7" s="497"/>
      <c r="F7" s="497"/>
      <c r="G7" s="497"/>
      <c r="H7" s="497"/>
      <c r="I7" s="497"/>
      <c r="J7" s="497"/>
      <c r="K7" s="498"/>
      <c r="L7" s="150"/>
      <c r="M7" s="150"/>
      <c r="N7" s="150"/>
      <c r="O7" s="150"/>
      <c r="P7" s="150"/>
      <c r="Q7" s="150"/>
      <c r="R7" s="150"/>
    </row>
    <row r="8" spans="1:18" ht="16.149999999999999" customHeight="1" x14ac:dyDescent="0.35">
      <c r="B8" s="270"/>
      <c r="C8" s="273" t="s">
        <v>245</v>
      </c>
      <c r="D8" s="497"/>
      <c r="E8" s="497"/>
      <c r="F8" s="497"/>
      <c r="G8" s="497"/>
      <c r="H8" s="497"/>
      <c r="I8" s="497"/>
      <c r="J8" s="497"/>
      <c r="K8" s="498"/>
      <c r="L8" s="150"/>
      <c r="M8" s="150"/>
      <c r="N8" s="150"/>
      <c r="O8" s="150"/>
      <c r="P8" s="150"/>
      <c r="Q8" s="150"/>
      <c r="R8" s="150"/>
    </row>
    <row r="9" spans="1:18" ht="16.149999999999999" customHeight="1" x14ac:dyDescent="0.35">
      <c r="B9" s="272"/>
      <c r="C9" s="579"/>
      <c r="D9" s="625"/>
      <c r="E9" s="625"/>
      <c r="F9" s="625"/>
      <c r="G9" s="625"/>
      <c r="H9" s="625"/>
      <c r="I9" s="625"/>
      <c r="J9" s="626"/>
      <c r="K9" s="498"/>
      <c r="L9" s="150"/>
      <c r="M9" s="409"/>
      <c r="N9" s="409"/>
      <c r="O9" s="409"/>
      <c r="P9" s="409"/>
      <c r="Q9" s="409"/>
      <c r="R9" s="409"/>
    </row>
    <row r="10" spans="1:18" ht="16.149999999999999" customHeight="1" x14ac:dyDescent="0.35">
      <c r="B10" s="270"/>
      <c r="C10" s="66"/>
      <c r="D10" s="497"/>
      <c r="E10" s="497"/>
      <c r="F10" s="497"/>
      <c r="G10" s="497"/>
      <c r="H10" s="497"/>
      <c r="I10" s="497"/>
      <c r="J10" s="497"/>
      <c r="K10" s="498"/>
      <c r="L10" s="150"/>
      <c r="M10" s="409"/>
      <c r="N10" s="409"/>
      <c r="O10" s="409"/>
      <c r="P10" s="409"/>
      <c r="Q10" s="409"/>
      <c r="R10" s="409"/>
    </row>
    <row r="11" spans="1:18" ht="16.149999999999999" customHeight="1" x14ac:dyDescent="0.35">
      <c r="B11" s="270"/>
      <c r="C11" s="273" t="s">
        <v>246</v>
      </c>
      <c r="D11" s="497"/>
      <c r="E11" s="497"/>
      <c r="F11" s="497"/>
      <c r="G11" s="497"/>
      <c r="H11" s="368"/>
      <c r="I11" s="497" t="str">
        <f>"500 merkkiä ("&amp;TEXT(LEN(C12),"0")&amp;" käytetty)"</f>
        <v>500 merkkiä (0 käytetty)</v>
      </c>
      <c r="J11" s="497"/>
      <c r="K11" s="498"/>
      <c r="L11" s="150"/>
      <c r="M11" s="409"/>
      <c r="N11" s="409"/>
      <c r="O11" s="409"/>
      <c r="P11" s="409"/>
      <c r="Q11" s="409"/>
      <c r="R11" s="409"/>
    </row>
    <row r="12" spans="1:18" ht="138" customHeight="1" x14ac:dyDescent="0.35">
      <c r="B12" s="272"/>
      <c r="C12" s="622"/>
      <c r="D12" s="623"/>
      <c r="E12" s="623"/>
      <c r="F12" s="623"/>
      <c r="G12" s="623"/>
      <c r="H12" s="623"/>
      <c r="I12" s="623"/>
      <c r="J12" s="624"/>
      <c r="K12" s="503"/>
      <c r="L12" s="150"/>
      <c r="M12" s="409"/>
      <c r="N12" s="409"/>
      <c r="O12" s="409"/>
      <c r="P12" s="409"/>
      <c r="Q12" s="409"/>
      <c r="R12" s="409"/>
    </row>
    <row r="13" spans="1:18" ht="16.149999999999999" customHeight="1" x14ac:dyDescent="0.35">
      <c r="B13" s="381"/>
      <c r="C13" s="274"/>
      <c r="D13" s="506"/>
      <c r="E13" s="506"/>
      <c r="F13" s="506"/>
      <c r="G13" s="506"/>
      <c r="H13" s="506"/>
      <c r="I13" s="506"/>
      <c r="J13" s="506"/>
      <c r="K13" s="503"/>
      <c r="L13" s="150"/>
      <c r="M13" s="150"/>
      <c r="N13" s="150"/>
      <c r="O13" s="150"/>
      <c r="P13" s="150"/>
      <c r="Q13" s="150"/>
      <c r="R13" s="150"/>
    </row>
    <row r="14" spans="1:18" ht="16.149999999999999" customHeight="1" x14ac:dyDescent="0.35">
      <c r="B14" s="270"/>
      <c r="C14" s="273" t="s">
        <v>247</v>
      </c>
      <c r="D14" s="497"/>
      <c r="E14" s="497"/>
      <c r="F14" s="497"/>
      <c r="G14" s="497"/>
      <c r="H14" s="497"/>
      <c r="I14" s="497"/>
      <c r="J14" s="497"/>
      <c r="K14" s="498"/>
      <c r="L14" s="150"/>
      <c r="M14" s="150"/>
      <c r="N14" s="150"/>
      <c r="O14" s="150"/>
      <c r="P14" s="150"/>
      <c r="Q14" s="150"/>
      <c r="R14" s="150"/>
    </row>
    <row r="15" spans="1:18" ht="16.149999999999999" customHeight="1" x14ac:dyDescent="0.35">
      <c r="B15" s="275"/>
      <c r="C15" s="579"/>
      <c r="D15" s="625"/>
      <c r="E15" s="625"/>
      <c r="F15" s="625"/>
      <c r="G15" s="625"/>
      <c r="H15" s="625"/>
      <c r="I15" s="625"/>
      <c r="J15" s="626"/>
      <c r="K15" s="498"/>
      <c r="L15" s="150"/>
      <c r="M15" s="150"/>
      <c r="N15" s="150"/>
      <c r="O15" s="150"/>
      <c r="P15" s="150"/>
      <c r="Q15" s="150"/>
      <c r="R15" s="150"/>
    </row>
    <row r="16" spans="1:18" ht="16.149999999999999" customHeight="1" x14ac:dyDescent="0.35">
      <c r="B16" s="270"/>
      <c r="C16" s="66"/>
      <c r="D16" s="497"/>
      <c r="E16" s="497"/>
      <c r="F16" s="497"/>
      <c r="G16" s="497"/>
      <c r="H16" s="497"/>
      <c r="I16" s="497"/>
      <c r="J16" s="497"/>
      <c r="K16" s="498"/>
      <c r="L16" s="150"/>
      <c r="M16" s="150"/>
      <c r="N16" s="150"/>
      <c r="O16" s="150"/>
      <c r="P16" s="150"/>
      <c r="Q16" s="150"/>
      <c r="R16" s="150"/>
    </row>
    <row r="17" spans="2:18" ht="16.149999999999999" customHeight="1" x14ac:dyDescent="0.35">
      <c r="B17" s="270"/>
      <c r="C17" s="273" t="s">
        <v>246</v>
      </c>
      <c r="D17" s="497"/>
      <c r="E17" s="497"/>
      <c r="F17" s="497"/>
      <c r="G17" s="497"/>
      <c r="H17" s="368"/>
      <c r="I17" s="497" t="str">
        <f>"500 merkkiä ("&amp;TEXT(LEN(C18),"0")&amp;" käytetty)"</f>
        <v>500 merkkiä (0 käytetty)</v>
      </c>
      <c r="J17" s="497"/>
      <c r="K17" s="498"/>
      <c r="L17" s="150"/>
      <c r="M17" s="150"/>
      <c r="N17" s="150"/>
      <c r="O17" s="150"/>
      <c r="P17" s="150"/>
      <c r="Q17" s="150"/>
      <c r="R17" s="150"/>
    </row>
    <row r="18" spans="2:18" ht="138" customHeight="1" x14ac:dyDescent="0.35">
      <c r="B18" s="272"/>
      <c r="C18" s="622"/>
      <c r="D18" s="623"/>
      <c r="E18" s="623"/>
      <c r="F18" s="623"/>
      <c r="G18" s="623"/>
      <c r="H18" s="623"/>
      <c r="I18" s="623"/>
      <c r="J18" s="624"/>
      <c r="K18" s="503"/>
      <c r="L18" s="150"/>
      <c r="M18" s="150"/>
      <c r="N18" s="150"/>
      <c r="O18" s="150"/>
      <c r="P18" s="150"/>
      <c r="Q18" s="150"/>
      <c r="R18" s="150"/>
    </row>
    <row r="19" spans="2:18" ht="16.149999999999999" customHeight="1" x14ac:dyDescent="0.35">
      <c r="B19" s="381"/>
      <c r="C19" s="274"/>
      <c r="D19" s="506"/>
      <c r="E19" s="506"/>
      <c r="F19" s="506"/>
      <c r="G19" s="506"/>
      <c r="H19" s="506"/>
      <c r="I19" s="506"/>
      <c r="J19" s="506"/>
      <c r="K19" s="503"/>
      <c r="L19" s="150"/>
      <c r="M19" s="150"/>
      <c r="N19" s="150"/>
      <c r="O19" s="150"/>
      <c r="P19" s="150"/>
      <c r="Q19" s="150"/>
      <c r="R19" s="150"/>
    </row>
    <row r="20" spans="2:18" ht="16.149999999999999" customHeight="1" x14ac:dyDescent="0.35">
      <c r="B20" s="270"/>
      <c r="C20" s="273" t="s">
        <v>248</v>
      </c>
      <c r="D20" s="497"/>
      <c r="E20" s="497"/>
      <c r="F20" s="497"/>
      <c r="G20" s="497"/>
      <c r="H20" s="497"/>
      <c r="I20" s="497"/>
      <c r="J20" s="497"/>
      <c r="K20" s="498"/>
      <c r="L20" s="150"/>
      <c r="M20" s="150"/>
      <c r="N20" s="150"/>
      <c r="O20" s="150"/>
      <c r="P20" s="150"/>
      <c r="Q20" s="150"/>
      <c r="R20" s="150"/>
    </row>
    <row r="21" spans="2:18" ht="16.149999999999999" customHeight="1" x14ac:dyDescent="0.35">
      <c r="B21" s="275"/>
      <c r="C21" s="579"/>
      <c r="D21" s="625"/>
      <c r="E21" s="625"/>
      <c r="F21" s="625"/>
      <c r="G21" s="625"/>
      <c r="H21" s="625"/>
      <c r="I21" s="625"/>
      <c r="J21" s="626"/>
      <c r="K21" s="498"/>
      <c r="L21" s="150"/>
      <c r="M21" s="150"/>
      <c r="N21" s="150"/>
      <c r="O21" s="150"/>
      <c r="P21" s="150"/>
      <c r="Q21" s="150"/>
      <c r="R21" s="150"/>
    </row>
    <row r="22" spans="2:18" ht="16.149999999999999" customHeight="1" x14ac:dyDescent="0.35">
      <c r="B22" s="270"/>
      <c r="C22" s="66"/>
      <c r="D22" s="497"/>
      <c r="E22" s="497"/>
      <c r="F22" s="497"/>
      <c r="G22" s="497"/>
      <c r="H22" s="497"/>
      <c r="I22" s="497"/>
      <c r="J22" s="497"/>
      <c r="K22" s="498"/>
      <c r="L22" s="150"/>
      <c r="M22" s="150"/>
      <c r="N22" s="150"/>
      <c r="O22" s="150"/>
      <c r="P22" s="150"/>
      <c r="Q22" s="150"/>
      <c r="R22" s="150"/>
    </row>
    <row r="23" spans="2:18" ht="16.149999999999999" customHeight="1" x14ac:dyDescent="0.35">
      <c r="B23" s="270"/>
      <c r="C23" s="273" t="s">
        <v>246</v>
      </c>
      <c r="D23" s="497"/>
      <c r="E23" s="497"/>
      <c r="F23" s="497"/>
      <c r="G23" s="497"/>
      <c r="H23" s="368"/>
      <c r="I23" s="497" t="str">
        <f>"500 merkkiä ("&amp;TEXT(LEN(C24),"0")&amp;" käytetty)"</f>
        <v>500 merkkiä (0 käytetty)</v>
      </c>
      <c r="J23" s="497"/>
      <c r="K23" s="498"/>
      <c r="L23" s="150"/>
      <c r="M23" s="150"/>
      <c r="N23" s="150"/>
      <c r="O23" s="150"/>
      <c r="P23" s="150"/>
      <c r="Q23" s="150"/>
      <c r="R23" s="150"/>
    </row>
    <row r="24" spans="2:18" ht="138" customHeight="1" x14ac:dyDescent="0.35">
      <c r="B24" s="272"/>
      <c r="C24" s="622"/>
      <c r="D24" s="623"/>
      <c r="E24" s="623"/>
      <c r="F24" s="623"/>
      <c r="G24" s="623"/>
      <c r="H24" s="623"/>
      <c r="I24" s="623"/>
      <c r="J24" s="624"/>
      <c r="K24" s="503"/>
      <c r="L24" s="150"/>
      <c r="M24" s="150"/>
      <c r="N24" s="150"/>
      <c r="O24" s="150"/>
      <c r="P24" s="150"/>
      <c r="Q24" s="150"/>
      <c r="R24" s="150"/>
    </row>
    <row r="25" spans="2:18" ht="16.149999999999999" customHeight="1" x14ac:dyDescent="0.35">
      <c r="B25" s="381"/>
      <c r="C25" s="274"/>
      <c r="D25" s="506"/>
      <c r="E25" s="506"/>
      <c r="F25" s="506"/>
      <c r="G25" s="506"/>
      <c r="H25" s="506"/>
      <c r="I25" s="506"/>
      <c r="J25" s="506"/>
      <c r="K25" s="503"/>
      <c r="L25" s="150"/>
      <c r="M25" s="150"/>
      <c r="N25" s="150"/>
      <c r="O25" s="150"/>
      <c r="P25" s="150"/>
      <c r="Q25" s="150"/>
      <c r="R25" s="150"/>
    </row>
    <row r="26" spans="2:18" ht="16.149999999999999" customHeight="1" x14ac:dyDescent="0.35">
      <c r="B26" s="270"/>
      <c r="C26" s="273" t="s">
        <v>249</v>
      </c>
      <c r="D26" s="497"/>
      <c r="E26" s="497"/>
      <c r="F26" s="497"/>
      <c r="G26" s="497"/>
      <c r="H26" s="497"/>
      <c r="I26" s="497"/>
      <c r="J26" s="497"/>
      <c r="K26" s="498"/>
      <c r="L26" s="150"/>
      <c r="M26" s="150"/>
      <c r="N26" s="150"/>
      <c r="O26" s="150"/>
      <c r="P26" s="150"/>
      <c r="Q26" s="150"/>
      <c r="R26" s="150"/>
    </row>
    <row r="27" spans="2:18" ht="16.149999999999999" customHeight="1" x14ac:dyDescent="0.35">
      <c r="B27" s="275"/>
      <c r="C27" s="579"/>
      <c r="D27" s="625"/>
      <c r="E27" s="625"/>
      <c r="F27" s="625"/>
      <c r="G27" s="625"/>
      <c r="H27" s="625"/>
      <c r="I27" s="625"/>
      <c r="J27" s="626"/>
      <c r="K27" s="498"/>
      <c r="L27" s="150"/>
      <c r="M27" s="150"/>
      <c r="N27" s="150"/>
      <c r="O27" s="150"/>
      <c r="P27" s="150"/>
      <c r="Q27" s="150"/>
      <c r="R27" s="150"/>
    </row>
    <row r="28" spans="2:18" ht="16.149999999999999" customHeight="1" x14ac:dyDescent="0.35">
      <c r="B28" s="270"/>
      <c r="C28" s="66"/>
      <c r="D28" s="497"/>
      <c r="E28" s="497"/>
      <c r="F28" s="497"/>
      <c r="G28" s="497"/>
      <c r="H28" s="497"/>
      <c r="I28" s="497"/>
      <c r="J28" s="497"/>
      <c r="K28" s="498"/>
      <c r="L28" s="150"/>
      <c r="M28" s="150"/>
      <c r="N28" s="150"/>
      <c r="O28" s="150"/>
      <c r="P28" s="150"/>
      <c r="Q28" s="150"/>
      <c r="R28" s="150"/>
    </row>
    <row r="29" spans="2:18" ht="16.149999999999999" customHeight="1" x14ac:dyDescent="0.35">
      <c r="B29" s="270"/>
      <c r="C29" s="273" t="s">
        <v>246</v>
      </c>
      <c r="D29" s="497"/>
      <c r="E29" s="497"/>
      <c r="F29" s="497"/>
      <c r="G29" s="497"/>
      <c r="H29" s="368"/>
      <c r="I29" s="497" t="str">
        <f>"500 merkkiä ("&amp;TEXT(LEN(C30),"0")&amp;" käytetty)"</f>
        <v>500 merkkiä (0 käytetty)</v>
      </c>
      <c r="J29" s="497"/>
      <c r="K29" s="498"/>
      <c r="L29" s="150"/>
      <c r="M29" s="150"/>
      <c r="N29" s="150"/>
      <c r="O29" s="150"/>
      <c r="P29" s="150"/>
      <c r="Q29" s="150"/>
      <c r="R29" s="150"/>
    </row>
    <row r="30" spans="2:18" ht="138" customHeight="1" x14ac:dyDescent="0.35">
      <c r="B30" s="272"/>
      <c r="C30" s="622"/>
      <c r="D30" s="623"/>
      <c r="E30" s="623"/>
      <c r="F30" s="623"/>
      <c r="G30" s="623"/>
      <c r="H30" s="623"/>
      <c r="I30" s="623"/>
      <c r="J30" s="624"/>
      <c r="K30" s="503"/>
      <c r="L30" s="150"/>
      <c r="M30" s="150"/>
      <c r="N30" s="150"/>
      <c r="O30" s="150"/>
      <c r="P30" s="150"/>
      <c r="Q30" s="150"/>
      <c r="R30" s="150"/>
    </row>
    <row r="31" spans="2:18" ht="16.149999999999999" customHeight="1" x14ac:dyDescent="0.35">
      <c r="B31" s="381"/>
      <c r="C31" s="274"/>
      <c r="D31" s="506"/>
      <c r="E31" s="506"/>
      <c r="F31" s="506"/>
      <c r="G31" s="506"/>
      <c r="H31" s="506"/>
      <c r="I31" s="506"/>
      <c r="J31" s="506"/>
      <c r="K31" s="503"/>
      <c r="L31" s="150"/>
      <c r="M31" s="150"/>
      <c r="N31" s="150"/>
      <c r="O31" s="150"/>
      <c r="P31" s="150"/>
      <c r="Q31" s="150"/>
      <c r="R31" s="150"/>
    </row>
    <row r="32" spans="2:18" ht="16.149999999999999" customHeight="1" x14ac:dyDescent="0.35">
      <c r="B32" s="270"/>
      <c r="C32" s="273" t="s">
        <v>250</v>
      </c>
      <c r="D32" s="497"/>
      <c r="E32" s="497"/>
      <c r="F32" s="497"/>
      <c r="G32" s="497"/>
      <c r="H32" s="497"/>
      <c r="I32" s="497"/>
      <c r="J32" s="497"/>
      <c r="K32" s="498"/>
      <c r="L32" s="150"/>
      <c r="M32" s="150"/>
      <c r="N32" s="150"/>
      <c r="O32" s="150"/>
      <c r="P32" s="150"/>
      <c r="Q32" s="150"/>
      <c r="R32" s="150"/>
    </row>
    <row r="33" spans="2:18" ht="16.149999999999999" customHeight="1" x14ac:dyDescent="0.35">
      <c r="B33" s="275"/>
      <c r="C33" s="579"/>
      <c r="D33" s="625"/>
      <c r="E33" s="625"/>
      <c r="F33" s="625"/>
      <c r="G33" s="625"/>
      <c r="H33" s="625"/>
      <c r="I33" s="625"/>
      <c r="J33" s="626"/>
      <c r="K33" s="498"/>
      <c r="L33" s="150"/>
      <c r="M33" s="150"/>
      <c r="N33" s="150"/>
      <c r="O33" s="150"/>
      <c r="P33" s="150"/>
      <c r="Q33" s="150"/>
      <c r="R33" s="150"/>
    </row>
    <row r="34" spans="2:18" ht="16.149999999999999" customHeight="1" x14ac:dyDescent="0.35">
      <c r="B34" s="270"/>
      <c r="C34" s="66"/>
      <c r="D34" s="497"/>
      <c r="E34" s="497"/>
      <c r="F34" s="497"/>
      <c r="G34" s="497"/>
      <c r="H34" s="497"/>
      <c r="I34" s="497"/>
      <c r="J34" s="497"/>
      <c r="K34" s="498"/>
      <c r="L34" s="150"/>
      <c r="M34" s="150"/>
      <c r="N34" s="150"/>
      <c r="O34" s="150"/>
      <c r="P34" s="150"/>
      <c r="Q34" s="150"/>
      <c r="R34" s="150"/>
    </row>
    <row r="35" spans="2:18" ht="16.149999999999999" customHeight="1" x14ac:dyDescent="0.35">
      <c r="B35" s="270"/>
      <c r="C35" s="273" t="s">
        <v>246</v>
      </c>
      <c r="D35" s="497"/>
      <c r="E35" s="497"/>
      <c r="F35" s="497"/>
      <c r="G35" s="497"/>
      <c r="H35" s="368"/>
      <c r="I35" s="497" t="str">
        <f>"500 merkkiä ("&amp;TEXT(LEN(C36),"0")&amp;" käytetty)"</f>
        <v>500 merkkiä (0 käytetty)</v>
      </c>
      <c r="J35" s="497"/>
      <c r="K35" s="498"/>
      <c r="L35" s="150"/>
      <c r="M35" s="150"/>
      <c r="N35" s="150"/>
      <c r="O35" s="150"/>
      <c r="P35" s="150"/>
      <c r="Q35" s="150"/>
      <c r="R35" s="150"/>
    </row>
    <row r="36" spans="2:18" ht="138" customHeight="1" x14ac:dyDescent="0.35">
      <c r="B36" s="272"/>
      <c r="C36" s="622"/>
      <c r="D36" s="623"/>
      <c r="E36" s="623"/>
      <c r="F36" s="623"/>
      <c r="G36" s="623"/>
      <c r="H36" s="623"/>
      <c r="I36" s="623"/>
      <c r="J36" s="624"/>
      <c r="K36" s="503"/>
      <c r="L36" s="150"/>
      <c r="M36" s="150"/>
      <c r="N36" s="150"/>
      <c r="O36" s="150"/>
      <c r="P36" s="150"/>
      <c r="Q36" s="150"/>
      <c r="R36" s="150"/>
    </row>
    <row r="37" spans="2:18" ht="16.149999999999999" customHeight="1" x14ac:dyDescent="0.35">
      <c r="B37" s="381"/>
      <c r="C37" s="274"/>
      <c r="D37" s="506"/>
      <c r="E37" s="506"/>
      <c r="F37" s="506"/>
      <c r="G37" s="506"/>
      <c r="H37" s="506"/>
      <c r="I37" s="506"/>
      <c r="J37" s="506"/>
      <c r="K37" s="503"/>
      <c r="L37" s="150"/>
      <c r="M37" s="150"/>
      <c r="N37" s="150"/>
      <c r="O37" s="150"/>
      <c r="P37" s="150"/>
      <c r="Q37" s="150"/>
      <c r="R37" s="150"/>
    </row>
    <row r="38" spans="2:18" ht="16.149999999999999" customHeight="1" x14ac:dyDescent="0.35">
      <c r="B38" s="270"/>
      <c r="C38" s="273" t="s">
        <v>251</v>
      </c>
      <c r="D38" s="497"/>
      <c r="E38" s="497"/>
      <c r="F38" s="497"/>
      <c r="G38" s="497"/>
      <c r="H38" s="497"/>
      <c r="I38" s="497"/>
      <c r="J38" s="497"/>
      <c r="K38" s="498"/>
      <c r="L38" s="150"/>
      <c r="M38" s="150"/>
      <c r="N38" s="150"/>
      <c r="O38" s="150"/>
      <c r="P38" s="150"/>
      <c r="Q38" s="150"/>
      <c r="R38" s="150"/>
    </row>
    <row r="39" spans="2:18" ht="16.149999999999999" customHeight="1" x14ac:dyDescent="0.35">
      <c r="B39" s="275"/>
      <c r="C39" s="579"/>
      <c r="D39" s="625"/>
      <c r="E39" s="625"/>
      <c r="F39" s="625"/>
      <c r="G39" s="625"/>
      <c r="H39" s="625"/>
      <c r="I39" s="625"/>
      <c r="J39" s="626"/>
      <c r="K39" s="498"/>
      <c r="L39" s="150"/>
      <c r="M39" s="150"/>
      <c r="N39" s="150"/>
      <c r="O39" s="150"/>
      <c r="P39" s="150"/>
      <c r="Q39" s="150"/>
      <c r="R39" s="150"/>
    </row>
    <row r="40" spans="2:18" ht="16.149999999999999" customHeight="1" x14ac:dyDescent="0.35">
      <c r="B40" s="270"/>
      <c r="C40" s="66"/>
      <c r="D40" s="497"/>
      <c r="E40" s="497"/>
      <c r="F40" s="497"/>
      <c r="G40" s="497"/>
      <c r="H40" s="497"/>
      <c r="I40" s="497"/>
      <c r="J40" s="497"/>
      <c r="K40" s="498"/>
      <c r="L40" s="150"/>
      <c r="M40" s="150"/>
      <c r="N40" s="150"/>
      <c r="O40" s="150"/>
      <c r="P40" s="150"/>
      <c r="Q40" s="150"/>
      <c r="R40" s="150"/>
    </row>
    <row r="41" spans="2:18" ht="16.149999999999999" customHeight="1" x14ac:dyDescent="0.35">
      <c r="B41" s="270"/>
      <c r="C41" s="273" t="s">
        <v>246</v>
      </c>
      <c r="D41" s="497"/>
      <c r="E41" s="497"/>
      <c r="F41" s="497"/>
      <c r="G41" s="497"/>
      <c r="H41" s="368"/>
      <c r="I41" s="497" t="str">
        <f>"500 merkkiä ("&amp;TEXT(LEN(C42),"0")&amp;" käytetty)"</f>
        <v>500 merkkiä (0 käytetty)</v>
      </c>
      <c r="J41" s="497"/>
      <c r="K41" s="498"/>
      <c r="L41" s="150"/>
      <c r="M41" s="150"/>
      <c r="N41" s="150"/>
      <c r="O41" s="150"/>
      <c r="P41" s="150"/>
      <c r="Q41" s="150"/>
      <c r="R41" s="150"/>
    </row>
    <row r="42" spans="2:18" ht="138" customHeight="1" x14ac:dyDescent="0.35">
      <c r="B42" s="272"/>
      <c r="C42" s="622"/>
      <c r="D42" s="623"/>
      <c r="E42" s="623"/>
      <c r="F42" s="623"/>
      <c r="G42" s="623"/>
      <c r="H42" s="623"/>
      <c r="I42" s="623"/>
      <c r="J42" s="624"/>
      <c r="K42" s="503"/>
      <c r="L42" s="150"/>
      <c r="M42" s="150"/>
      <c r="N42" s="150"/>
      <c r="O42" s="150"/>
      <c r="P42" s="150"/>
      <c r="Q42" s="150"/>
      <c r="R42" s="150"/>
    </row>
    <row r="43" spans="2:18" ht="16.149999999999999" customHeight="1" x14ac:dyDescent="0.35">
      <c r="B43" s="381"/>
      <c r="C43" s="274"/>
      <c r="D43" s="506"/>
      <c r="E43" s="506"/>
      <c r="F43" s="506"/>
      <c r="G43" s="506"/>
      <c r="H43" s="506"/>
      <c r="I43" s="506"/>
      <c r="J43" s="506"/>
      <c r="K43" s="503"/>
      <c r="L43" s="150"/>
      <c r="M43" s="150"/>
      <c r="N43" s="150"/>
      <c r="O43" s="150"/>
      <c r="P43" s="150"/>
      <c r="Q43" s="150"/>
      <c r="R43" s="150"/>
    </row>
    <row r="44" spans="2:18" ht="16.149999999999999" customHeight="1" x14ac:dyDescent="0.35">
      <c r="B44" s="270"/>
      <c r="C44" s="273" t="s">
        <v>246</v>
      </c>
      <c r="D44" s="497"/>
      <c r="E44" s="497"/>
      <c r="F44" s="497"/>
      <c r="G44" s="497"/>
      <c r="H44" s="368"/>
      <c r="I44" s="497" t="str">
        <f>"500 merkkiä ("&amp;TEXT(LEN(C45),"0")&amp;" käytetty)"</f>
        <v>500 merkkiä (0 käytetty)</v>
      </c>
      <c r="J44" s="497"/>
      <c r="K44" s="498"/>
      <c r="L44" s="150"/>
      <c r="M44" s="150"/>
      <c r="N44" s="150"/>
      <c r="O44" s="150"/>
      <c r="P44" s="150"/>
      <c r="Q44" s="150"/>
      <c r="R44" s="150"/>
    </row>
    <row r="45" spans="2:18" ht="16.149999999999999" customHeight="1" x14ac:dyDescent="0.35">
      <c r="B45" s="275"/>
      <c r="C45" s="579"/>
      <c r="D45" s="625"/>
      <c r="E45" s="625"/>
      <c r="F45" s="625"/>
      <c r="G45" s="625"/>
      <c r="H45" s="625"/>
      <c r="I45" s="625"/>
      <c r="J45" s="626"/>
      <c r="K45" s="498"/>
      <c r="L45" s="150"/>
      <c r="M45" s="150"/>
      <c r="N45" s="150"/>
      <c r="O45" s="150"/>
      <c r="P45" s="150"/>
      <c r="Q45" s="150"/>
      <c r="R45" s="150"/>
    </row>
    <row r="46" spans="2:18" ht="16.149999999999999" customHeight="1" x14ac:dyDescent="0.35">
      <c r="B46" s="270"/>
      <c r="C46" s="66"/>
      <c r="D46" s="497"/>
      <c r="E46" s="497"/>
      <c r="F46" s="497"/>
      <c r="G46" s="497"/>
      <c r="H46" s="497"/>
      <c r="I46" s="497"/>
      <c r="J46" s="497"/>
      <c r="K46" s="498"/>
      <c r="L46" s="150"/>
      <c r="M46" s="150"/>
      <c r="N46" s="150"/>
      <c r="O46" s="150"/>
      <c r="P46" s="150"/>
      <c r="Q46" s="150"/>
      <c r="R46" s="150"/>
    </row>
    <row r="47" spans="2:18" ht="16.149999999999999" customHeight="1" x14ac:dyDescent="0.35">
      <c r="B47" s="270"/>
      <c r="C47" s="273" t="s">
        <v>246</v>
      </c>
      <c r="D47" s="497"/>
      <c r="E47" s="497"/>
      <c r="F47" s="497"/>
      <c r="G47" s="497"/>
      <c r="H47" s="368"/>
      <c r="I47" s="497" t="str">
        <f>"500 merkkiä ("&amp;TEXT(LEN(C48),"0")&amp;" käytetty)"</f>
        <v>500 merkkiä (0 käytetty)</v>
      </c>
      <c r="J47" s="497"/>
      <c r="K47" s="498"/>
      <c r="L47" s="150"/>
      <c r="M47" s="150"/>
      <c r="N47" s="150"/>
      <c r="O47" s="150"/>
      <c r="P47" s="150"/>
      <c r="Q47" s="150"/>
      <c r="R47" s="150"/>
    </row>
    <row r="48" spans="2:18" ht="138" customHeight="1" x14ac:dyDescent="0.35">
      <c r="B48" s="272"/>
      <c r="C48" s="622"/>
      <c r="D48" s="623"/>
      <c r="E48" s="623"/>
      <c r="F48" s="623"/>
      <c r="G48" s="623"/>
      <c r="H48" s="623"/>
      <c r="I48" s="623"/>
      <c r="J48" s="624"/>
      <c r="K48" s="503"/>
      <c r="L48" s="150"/>
      <c r="M48" s="150"/>
      <c r="N48" s="150"/>
      <c r="O48" s="150"/>
      <c r="P48" s="150"/>
      <c r="Q48" s="150"/>
      <c r="R48" s="150"/>
    </row>
    <row r="49" spans="2:18" ht="16.149999999999999" customHeight="1" x14ac:dyDescent="0.35">
      <c r="B49" s="270"/>
      <c r="C49" s="274"/>
      <c r="D49" s="506"/>
      <c r="E49" s="506"/>
      <c r="F49" s="506"/>
      <c r="G49" s="506"/>
      <c r="H49" s="506"/>
      <c r="I49" s="506"/>
      <c r="J49" s="506"/>
      <c r="K49" s="498"/>
      <c r="L49" s="150"/>
      <c r="M49" s="150"/>
      <c r="N49" s="150"/>
      <c r="O49" s="150"/>
      <c r="P49" s="150"/>
      <c r="Q49" s="150"/>
      <c r="R49" s="150"/>
    </row>
    <row r="50" spans="2:18" ht="16.149999999999999" customHeight="1" x14ac:dyDescent="0.35">
      <c r="B50" s="270"/>
      <c r="C50" s="273" t="s">
        <v>252</v>
      </c>
      <c r="D50" s="497"/>
      <c r="E50" s="497"/>
      <c r="F50" s="497"/>
      <c r="G50" s="497"/>
      <c r="H50" s="497"/>
      <c r="I50" s="497"/>
      <c r="J50" s="497"/>
      <c r="K50" s="498"/>
      <c r="L50" s="150"/>
      <c r="M50" s="150"/>
      <c r="N50" s="150"/>
      <c r="O50" s="150"/>
      <c r="P50" s="150"/>
      <c r="Q50" s="150"/>
      <c r="R50" s="150"/>
    </row>
    <row r="51" spans="2:18" ht="16.149999999999999" customHeight="1" x14ac:dyDescent="0.35">
      <c r="B51" s="275"/>
      <c r="C51" s="579"/>
      <c r="D51" s="625"/>
      <c r="E51" s="625"/>
      <c r="F51" s="625"/>
      <c r="G51" s="625"/>
      <c r="H51" s="625"/>
      <c r="I51" s="625"/>
      <c r="J51" s="626"/>
      <c r="K51" s="498"/>
      <c r="L51" s="150"/>
      <c r="M51" s="150"/>
      <c r="N51" s="150"/>
      <c r="O51" s="150"/>
      <c r="P51" s="150"/>
      <c r="Q51" s="150"/>
      <c r="R51" s="150"/>
    </row>
    <row r="52" spans="2:18" ht="16.149999999999999" customHeight="1" x14ac:dyDescent="0.35">
      <c r="B52" s="270"/>
      <c r="C52" s="66"/>
      <c r="D52" s="497"/>
      <c r="E52" s="497"/>
      <c r="F52" s="497"/>
      <c r="G52" s="497"/>
      <c r="H52" s="497"/>
      <c r="I52" s="497"/>
      <c r="J52" s="497"/>
      <c r="K52" s="498"/>
      <c r="L52" s="150"/>
      <c r="M52" s="150"/>
      <c r="N52" s="150"/>
      <c r="O52" s="150"/>
      <c r="P52" s="150"/>
      <c r="Q52" s="150"/>
      <c r="R52" s="150"/>
    </row>
    <row r="53" spans="2:18" ht="16.149999999999999" customHeight="1" x14ac:dyDescent="0.35">
      <c r="B53" s="270"/>
      <c r="C53" s="273" t="s">
        <v>246</v>
      </c>
      <c r="D53" s="497"/>
      <c r="E53" s="497"/>
      <c r="F53" s="497"/>
      <c r="G53" s="497"/>
      <c r="H53" s="368"/>
      <c r="I53" s="497" t="str">
        <f>"500 merkkiä ("&amp;TEXT(LEN(C54),"0")&amp;" käytetty)"</f>
        <v>500 merkkiä (0 käytetty)</v>
      </c>
      <c r="J53" s="497"/>
      <c r="K53" s="498"/>
      <c r="L53" s="150"/>
      <c r="M53" s="150"/>
      <c r="N53" s="150"/>
      <c r="O53" s="150"/>
      <c r="P53" s="150"/>
      <c r="Q53" s="150"/>
      <c r="R53" s="150"/>
    </row>
    <row r="54" spans="2:18" ht="138" customHeight="1" x14ac:dyDescent="0.35">
      <c r="B54" s="272"/>
      <c r="C54" s="622"/>
      <c r="D54" s="623"/>
      <c r="E54" s="623"/>
      <c r="F54" s="623"/>
      <c r="G54" s="623"/>
      <c r="H54" s="623"/>
      <c r="I54" s="623"/>
      <c r="J54" s="624"/>
      <c r="K54" s="503"/>
      <c r="L54" s="150"/>
      <c r="M54" s="150"/>
      <c r="N54" s="150"/>
      <c r="O54" s="150"/>
      <c r="P54" s="150"/>
      <c r="Q54" s="150"/>
      <c r="R54" s="150"/>
    </row>
    <row r="55" spans="2:18" ht="16.149999999999999" customHeight="1" x14ac:dyDescent="0.35">
      <c r="B55" s="270"/>
      <c r="C55" s="274"/>
      <c r="D55" s="506"/>
      <c r="E55" s="506"/>
      <c r="F55" s="506"/>
      <c r="G55" s="506"/>
      <c r="H55" s="506"/>
      <c r="I55" s="506"/>
      <c r="J55" s="506"/>
      <c r="K55" s="498"/>
      <c r="L55" s="150"/>
      <c r="M55" s="150"/>
      <c r="N55" s="150"/>
      <c r="O55" s="150"/>
      <c r="P55" s="150"/>
      <c r="Q55" s="150"/>
      <c r="R55" s="150"/>
    </row>
    <row r="56" spans="2:18" ht="16.149999999999999" customHeight="1" x14ac:dyDescent="0.35">
      <c r="B56" s="270"/>
      <c r="C56" s="273" t="s">
        <v>253</v>
      </c>
      <c r="D56" s="497"/>
      <c r="E56" s="497"/>
      <c r="F56" s="497"/>
      <c r="G56" s="497"/>
      <c r="H56" s="497"/>
      <c r="I56" s="497"/>
      <c r="J56" s="497"/>
      <c r="K56" s="498"/>
      <c r="L56" s="150"/>
      <c r="M56" s="150"/>
      <c r="N56" s="150"/>
      <c r="O56" s="150"/>
      <c r="P56" s="150"/>
      <c r="Q56" s="150"/>
      <c r="R56" s="150"/>
    </row>
    <row r="57" spans="2:18" ht="16.149999999999999" customHeight="1" x14ac:dyDescent="0.35">
      <c r="B57" s="275"/>
      <c r="C57" s="579"/>
      <c r="D57" s="625"/>
      <c r="E57" s="625"/>
      <c r="F57" s="625"/>
      <c r="G57" s="625"/>
      <c r="H57" s="625"/>
      <c r="I57" s="625"/>
      <c r="J57" s="626"/>
      <c r="K57" s="498"/>
      <c r="L57" s="150"/>
      <c r="M57" s="150"/>
      <c r="N57" s="150"/>
      <c r="O57" s="150"/>
      <c r="P57" s="150"/>
      <c r="Q57" s="150"/>
      <c r="R57" s="150"/>
    </row>
    <row r="58" spans="2:18" ht="16.149999999999999" customHeight="1" x14ac:dyDescent="0.35">
      <c r="B58" s="270"/>
      <c r="C58" s="66"/>
      <c r="D58" s="497"/>
      <c r="E58" s="497"/>
      <c r="F58" s="497"/>
      <c r="G58" s="497"/>
      <c r="H58" s="497"/>
      <c r="I58" s="497"/>
      <c r="J58" s="497"/>
      <c r="K58" s="498"/>
      <c r="L58" s="150"/>
      <c r="M58" s="150"/>
      <c r="N58" s="150"/>
      <c r="O58" s="150"/>
      <c r="P58" s="150"/>
      <c r="Q58" s="150"/>
      <c r="R58" s="150"/>
    </row>
    <row r="59" spans="2:18" ht="16.149999999999999" customHeight="1" x14ac:dyDescent="0.35">
      <c r="B59" s="270"/>
      <c r="C59" s="273" t="s">
        <v>246</v>
      </c>
      <c r="D59" s="497"/>
      <c r="E59" s="497"/>
      <c r="F59" s="497"/>
      <c r="G59" s="497"/>
      <c r="H59" s="368"/>
      <c r="I59" s="497" t="str">
        <f>"500 merkkiä ("&amp;TEXT(LEN(C60),"0")&amp;" käytetty)"</f>
        <v>500 merkkiä (0 käytetty)</v>
      </c>
      <c r="J59" s="497"/>
      <c r="K59" s="498"/>
      <c r="L59" s="150"/>
      <c r="M59" s="150"/>
      <c r="N59" s="150"/>
      <c r="O59" s="150"/>
      <c r="P59" s="150"/>
      <c r="Q59" s="150"/>
      <c r="R59" s="150"/>
    </row>
    <row r="60" spans="2:18" ht="138" customHeight="1" x14ac:dyDescent="0.35">
      <c r="B60" s="272"/>
      <c r="C60" s="622"/>
      <c r="D60" s="623"/>
      <c r="E60" s="623"/>
      <c r="F60" s="623"/>
      <c r="G60" s="623"/>
      <c r="H60" s="623"/>
      <c r="I60" s="623"/>
      <c r="J60" s="624"/>
      <c r="K60" s="503"/>
      <c r="L60" s="150"/>
      <c r="M60" s="150"/>
      <c r="N60" s="150"/>
      <c r="O60" s="150"/>
      <c r="P60" s="150"/>
      <c r="Q60" s="150"/>
      <c r="R60" s="150"/>
    </row>
    <row r="61" spans="2:18" ht="16.149999999999999" customHeight="1" x14ac:dyDescent="0.35">
      <c r="B61" s="270"/>
      <c r="C61" s="274"/>
      <c r="D61" s="506"/>
      <c r="E61" s="506"/>
      <c r="F61" s="506"/>
      <c r="G61" s="506"/>
      <c r="H61" s="506"/>
      <c r="I61" s="506"/>
      <c r="J61" s="506"/>
      <c r="K61" s="498"/>
      <c r="L61" s="150"/>
      <c r="M61" s="150"/>
      <c r="N61" s="150"/>
      <c r="O61" s="150"/>
      <c r="P61" s="150"/>
      <c r="Q61" s="150"/>
      <c r="R61" s="150"/>
    </row>
    <row r="62" spans="2:18" ht="16.149999999999999" customHeight="1" x14ac:dyDescent="0.35">
      <c r="B62" s="270"/>
      <c r="C62" s="273" t="s">
        <v>254</v>
      </c>
      <c r="D62" s="497"/>
      <c r="E62" s="497"/>
      <c r="F62" s="497"/>
      <c r="G62" s="497"/>
      <c r="H62" s="497"/>
      <c r="I62" s="497"/>
      <c r="J62" s="497"/>
      <c r="K62" s="498"/>
      <c r="L62" s="150"/>
      <c r="M62" s="150"/>
      <c r="N62" s="150"/>
      <c r="O62" s="150"/>
      <c r="P62" s="150"/>
      <c r="Q62" s="150"/>
      <c r="R62" s="150"/>
    </row>
    <row r="63" spans="2:18" ht="16.149999999999999" customHeight="1" x14ac:dyDescent="0.35">
      <c r="B63" s="275"/>
      <c r="C63" s="579"/>
      <c r="D63" s="625"/>
      <c r="E63" s="625"/>
      <c r="F63" s="625"/>
      <c r="G63" s="625"/>
      <c r="H63" s="625"/>
      <c r="I63" s="625"/>
      <c r="J63" s="626"/>
      <c r="K63" s="498"/>
      <c r="L63" s="150"/>
      <c r="M63" s="150"/>
      <c r="N63" s="150"/>
      <c r="O63" s="150"/>
      <c r="P63" s="150"/>
      <c r="Q63" s="150"/>
      <c r="R63" s="150"/>
    </row>
    <row r="64" spans="2:18" ht="16.149999999999999" customHeight="1" x14ac:dyDescent="0.35">
      <c r="B64" s="270"/>
      <c r="C64" s="66"/>
      <c r="D64" s="497"/>
      <c r="E64" s="497"/>
      <c r="F64" s="497"/>
      <c r="G64" s="497"/>
      <c r="H64" s="497"/>
      <c r="I64" s="497"/>
      <c r="J64" s="497"/>
      <c r="K64" s="498"/>
      <c r="L64" s="150"/>
      <c r="M64" s="150"/>
      <c r="N64" s="150"/>
      <c r="O64" s="150"/>
      <c r="P64" s="150"/>
      <c r="Q64" s="150"/>
      <c r="R64" s="150"/>
    </row>
    <row r="65" spans="2:18" ht="16.149999999999999" customHeight="1" x14ac:dyDescent="0.35">
      <c r="B65" s="270"/>
      <c r="C65" s="273" t="s">
        <v>246</v>
      </c>
      <c r="D65" s="497"/>
      <c r="E65" s="497"/>
      <c r="F65" s="497"/>
      <c r="G65" s="497"/>
      <c r="H65" s="368"/>
      <c r="I65" s="497" t="str">
        <f>"500 merkkiä ("&amp;TEXT(LEN(C66),"0")&amp;" käytetty)"</f>
        <v>500 merkkiä (0 käytetty)</v>
      </c>
      <c r="J65" s="497"/>
      <c r="K65" s="498"/>
      <c r="L65" s="150"/>
      <c r="M65" s="150"/>
      <c r="N65" s="150"/>
      <c r="O65" s="150"/>
      <c r="P65" s="150"/>
      <c r="Q65" s="150"/>
      <c r="R65" s="150"/>
    </row>
    <row r="66" spans="2:18" ht="138" customHeight="1" x14ac:dyDescent="0.35">
      <c r="B66" s="272"/>
      <c r="C66" s="622"/>
      <c r="D66" s="623"/>
      <c r="E66" s="623"/>
      <c r="F66" s="623"/>
      <c r="G66" s="623"/>
      <c r="H66" s="623"/>
      <c r="I66" s="623"/>
      <c r="J66" s="624"/>
      <c r="K66" s="503"/>
      <c r="L66" s="150"/>
      <c r="M66" s="150"/>
      <c r="N66" s="150"/>
      <c r="O66" s="150"/>
      <c r="P66" s="150"/>
      <c r="Q66" s="150"/>
      <c r="R66" s="150"/>
    </row>
    <row r="67" spans="2:18" ht="16.149999999999999" customHeight="1" x14ac:dyDescent="0.35">
      <c r="B67" s="270"/>
      <c r="C67" s="274"/>
      <c r="D67" s="506"/>
      <c r="E67" s="506"/>
      <c r="F67" s="506"/>
      <c r="G67" s="506"/>
      <c r="H67" s="506"/>
      <c r="I67" s="506"/>
      <c r="J67" s="506"/>
      <c r="K67" s="498"/>
      <c r="L67" s="150"/>
      <c r="M67" s="150"/>
      <c r="N67" s="150"/>
      <c r="O67" s="150"/>
      <c r="P67" s="150"/>
      <c r="Q67" s="150"/>
      <c r="R67" s="150"/>
    </row>
    <row r="68" spans="2:18" ht="16.149999999999999" customHeight="1" x14ac:dyDescent="0.35">
      <c r="B68" s="270"/>
      <c r="C68" s="273" t="s">
        <v>255</v>
      </c>
      <c r="D68" s="497"/>
      <c r="E68" s="497"/>
      <c r="F68" s="497"/>
      <c r="G68" s="497"/>
      <c r="H68" s="497"/>
      <c r="I68" s="497"/>
      <c r="J68" s="497"/>
      <c r="K68" s="498"/>
      <c r="L68" s="150"/>
      <c r="M68" s="150"/>
      <c r="N68" s="150"/>
      <c r="O68" s="150"/>
      <c r="P68" s="150"/>
      <c r="Q68" s="150"/>
      <c r="R68" s="150"/>
    </row>
    <row r="69" spans="2:18" ht="16.149999999999999" customHeight="1" x14ac:dyDescent="0.35">
      <c r="B69" s="275"/>
      <c r="C69" s="579"/>
      <c r="D69" s="625"/>
      <c r="E69" s="625"/>
      <c r="F69" s="625"/>
      <c r="G69" s="625"/>
      <c r="H69" s="625"/>
      <c r="I69" s="625"/>
      <c r="J69" s="626"/>
      <c r="K69" s="498"/>
      <c r="L69" s="150"/>
      <c r="M69" s="150"/>
      <c r="N69" s="150"/>
      <c r="O69" s="150"/>
      <c r="P69" s="150"/>
      <c r="Q69" s="150"/>
      <c r="R69" s="150"/>
    </row>
    <row r="70" spans="2:18" ht="16.149999999999999" customHeight="1" x14ac:dyDescent="0.35">
      <c r="B70" s="270"/>
      <c r="C70" s="66"/>
      <c r="D70" s="497"/>
      <c r="E70" s="497"/>
      <c r="F70" s="497"/>
      <c r="G70" s="497"/>
      <c r="H70" s="497"/>
      <c r="I70" s="497"/>
      <c r="J70" s="497"/>
      <c r="K70" s="498"/>
      <c r="L70" s="150"/>
      <c r="M70" s="150"/>
      <c r="N70" s="150"/>
      <c r="O70" s="150"/>
      <c r="P70" s="150"/>
      <c r="Q70" s="150"/>
      <c r="R70" s="150"/>
    </row>
    <row r="71" spans="2:18" ht="16.149999999999999" customHeight="1" x14ac:dyDescent="0.35">
      <c r="B71" s="270"/>
      <c r="C71" s="273" t="s">
        <v>246</v>
      </c>
      <c r="D71" s="497"/>
      <c r="E71" s="497"/>
      <c r="F71" s="497"/>
      <c r="G71" s="497"/>
      <c r="H71" s="368"/>
      <c r="I71" s="497" t="str">
        <f>"500 merkkiä ("&amp;TEXT(LEN(C72),"0")&amp;" käytetty)"</f>
        <v>500 merkkiä (0 käytetty)</v>
      </c>
      <c r="J71" s="497"/>
      <c r="K71" s="498"/>
      <c r="L71" s="150"/>
      <c r="M71" s="150"/>
      <c r="N71" s="150"/>
      <c r="O71" s="150"/>
      <c r="P71" s="150"/>
      <c r="Q71" s="150"/>
      <c r="R71" s="150"/>
    </row>
    <row r="72" spans="2:18" ht="138" customHeight="1" x14ac:dyDescent="0.35">
      <c r="B72" s="272"/>
      <c r="C72" s="622"/>
      <c r="D72" s="623"/>
      <c r="E72" s="623"/>
      <c r="F72" s="623"/>
      <c r="G72" s="623"/>
      <c r="H72" s="623"/>
      <c r="I72" s="623"/>
      <c r="J72" s="624"/>
      <c r="K72" s="503"/>
      <c r="L72" s="150"/>
      <c r="M72" s="150"/>
      <c r="N72" s="150"/>
      <c r="O72" s="150"/>
      <c r="P72" s="150"/>
      <c r="Q72" s="150"/>
      <c r="R72" s="150"/>
    </row>
    <row r="73" spans="2:18" ht="16.149999999999999" customHeight="1" x14ac:dyDescent="0.35">
      <c r="B73" s="270"/>
      <c r="C73" s="274"/>
      <c r="D73" s="506"/>
      <c r="E73" s="506"/>
      <c r="F73" s="506"/>
      <c r="G73" s="506"/>
      <c r="H73" s="506"/>
      <c r="I73" s="506"/>
      <c r="J73" s="506"/>
      <c r="K73" s="498"/>
      <c r="L73" s="150"/>
      <c r="M73" s="150"/>
      <c r="N73" s="150"/>
      <c r="O73" s="150"/>
      <c r="P73" s="150"/>
      <c r="Q73" s="150"/>
      <c r="R73" s="150"/>
    </row>
    <row r="74" spans="2:18" ht="16.149999999999999" customHeight="1" x14ac:dyDescent="0.35">
      <c r="B74" s="270"/>
      <c r="C74" s="273" t="s">
        <v>256</v>
      </c>
      <c r="D74" s="497"/>
      <c r="E74" s="497"/>
      <c r="F74" s="497"/>
      <c r="G74" s="497"/>
      <c r="H74" s="497"/>
      <c r="I74" s="497"/>
      <c r="J74" s="497"/>
      <c r="K74" s="498"/>
      <c r="L74" s="150"/>
      <c r="M74" s="150"/>
      <c r="N74" s="150"/>
      <c r="O74" s="150"/>
      <c r="P74" s="150"/>
      <c r="Q74" s="150"/>
      <c r="R74" s="150"/>
    </row>
    <row r="75" spans="2:18" ht="16.149999999999999" customHeight="1" x14ac:dyDescent="0.35">
      <c r="B75" s="275"/>
      <c r="C75" s="579"/>
      <c r="D75" s="625"/>
      <c r="E75" s="625"/>
      <c r="F75" s="625"/>
      <c r="G75" s="625"/>
      <c r="H75" s="625"/>
      <c r="I75" s="625"/>
      <c r="J75" s="626"/>
      <c r="K75" s="498"/>
      <c r="L75" s="150"/>
      <c r="M75" s="150"/>
      <c r="N75" s="150"/>
      <c r="O75" s="150"/>
      <c r="P75" s="150"/>
      <c r="Q75" s="150"/>
      <c r="R75" s="150"/>
    </row>
    <row r="76" spans="2:18" ht="16.149999999999999" customHeight="1" x14ac:dyDescent="0.35">
      <c r="B76" s="270"/>
      <c r="C76" s="66"/>
      <c r="D76" s="497"/>
      <c r="E76" s="497"/>
      <c r="F76" s="497"/>
      <c r="G76" s="497"/>
      <c r="H76" s="497"/>
      <c r="I76" s="497"/>
      <c r="J76" s="497"/>
      <c r="K76" s="498"/>
      <c r="L76" s="150"/>
      <c r="M76" s="150"/>
      <c r="N76" s="150"/>
      <c r="O76" s="150"/>
      <c r="P76" s="150"/>
      <c r="Q76" s="150"/>
      <c r="R76" s="150"/>
    </row>
    <row r="77" spans="2:18" ht="16.149999999999999" customHeight="1" x14ac:dyDescent="0.35">
      <c r="B77" s="270"/>
      <c r="C77" s="273" t="s">
        <v>246</v>
      </c>
      <c r="D77" s="497"/>
      <c r="E77" s="497"/>
      <c r="F77" s="497"/>
      <c r="G77" s="497"/>
      <c r="H77" s="368"/>
      <c r="I77" s="497" t="str">
        <f>"500 merkkiä ("&amp;TEXT(LEN(C78),"0")&amp;" käytetty)"</f>
        <v>500 merkkiä (0 käytetty)</v>
      </c>
      <c r="J77" s="497"/>
      <c r="K77" s="498"/>
      <c r="L77" s="150"/>
      <c r="M77" s="150"/>
      <c r="N77" s="150"/>
      <c r="O77" s="150"/>
      <c r="P77" s="150"/>
      <c r="Q77" s="150"/>
      <c r="R77" s="150"/>
    </row>
    <row r="78" spans="2:18" ht="138" customHeight="1" x14ac:dyDescent="0.35">
      <c r="B78" s="272"/>
      <c r="C78" s="622"/>
      <c r="D78" s="623"/>
      <c r="E78" s="623"/>
      <c r="F78" s="623"/>
      <c r="G78" s="623"/>
      <c r="H78" s="623"/>
      <c r="I78" s="623"/>
      <c r="J78" s="624"/>
      <c r="K78" s="503"/>
      <c r="L78" s="150"/>
      <c r="M78" s="150"/>
      <c r="N78" s="150"/>
      <c r="O78" s="150"/>
      <c r="P78" s="150"/>
      <c r="Q78" s="150"/>
      <c r="R78" s="150"/>
    </row>
    <row r="79" spans="2:18" ht="16.149999999999999" customHeight="1" x14ac:dyDescent="0.35">
      <c r="B79" s="270"/>
      <c r="C79" s="274"/>
      <c r="D79" s="506"/>
      <c r="E79" s="506"/>
      <c r="F79" s="506"/>
      <c r="G79" s="506"/>
      <c r="H79" s="506"/>
      <c r="I79" s="506"/>
      <c r="J79" s="506"/>
      <c r="K79" s="498"/>
      <c r="L79" s="150"/>
      <c r="M79" s="150"/>
      <c r="N79" s="150"/>
      <c r="O79" s="150"/>
      <c r="P79" s="150"/>
      <c r="Q79" s="150"/>
      <c r="R79" s="150"/>
    </row>
    <row r="80" spans="2:18" ht="16.149999999999999" customHeight="1" x14ac:dyDescent="0.35">
      <c r="B80" s="270"/>
      <c r="C80" s="273" t="s">
        <v>257</v>
      </c>
      <c r="D80" s="497"/>
      <c r="E80" s="497"/>
      <c r="F80" s="497"/>
      <c r="G80" s="497"/>
      <c r="H80" s="497"/>
      <c r="I80" s="497"/>
      <c r="J80" s="497"/>
      <c r="K80" s="498"/>
      <c r="L80" s="150"/>
      <c r="M80" s="150"/>
      <c r="N80" s="150"/>
      <c r="O80" s="150"/>
      <c r="P80" s="150"/>
      <c r="Q80" s="150"/>
      <c r="R80" s="150"/>
    </row>
    <row r="81" spans="2:18" ht="16.149999999999999" customHeight="1" x14ac:dyDescent="0.35">
      <c r="B81" s="275"/>
      <c r="C81" s="579"/>
      <c r="D81" s="625"/>
      <c r="E81" s="625"/>
      <c r="F81" s="625"/>
      <c r="G81" s="625"/>
      <c r="H81" s="625"/>
      <c r="I81" s="625"/>
      <c r="J81" s="626"/>
      <c r="K81" s="498"/>
      <c r="L81" s="150"/>
      <c r="M81" s="150"/>
      <c r="N81" s="150"/>
      <c r="O81" s="150"/>
      <c r="P81" s="150"/>
      <c r="Q81" s="150"/>
      <c r="R81" s="150"/>
    </row>
    <row r="82" spans="2:18" s="265" customFormat="1" x14ac:dyDescent="0.35">
      <c r="B82" s="81"/>
      <c r="C82" s="66"/>
      <c r="D82" s="497"/>
      <c r="E82" s="497"/>
      <c r="F82" s="497"/>
      <c r="G82" s="497"/>
      <c r="H82" s="497"/>
      <c r="I82" s="497"/>
      <c r="J82" s="497"/>
      <c r="K82" s="243"/>
      <c r="L82" s="264"/>
      <c r="M82" s="264"/>
      <c r="N82" s="264"/>
      <c r="O82" s="264"/>
      <c r="P82" s="264"/>
      <c r="Q82" s="264"/>
      <c r="R82" s="264"/>
    </row>
    <row r="83" spans="2:18" ht="16.149999999999999" customHeight="1" x14ac:dyDescent="0.35">
      <c r="B83" s="270"/>
      <c r="C83" s="273" t="s">
        <v>246</v>
      </c>
      <c r="D83" s="497"/>
      <c r="E83" s="497"/>
      <c r="F83" s="497"/>
      <c r="G83" s="497"/>
      <c r="H83" s="368"/>
      <c r="I83" s="497" t="str">
        <f>"500 merkkiä ("&amp;TEXT(LEN(C84),"0")&amp;" käytetty)"</f>
        <v>500 merkkiä (0 käytetty)</v>
      </c>
      <c r="J83" s="497"/>
      <c r="K83" s="498"/>
      <c r="L83" s="150"/>
      <c r="M83" s="150"/>
      <c r="N83" s="150"/>
      <c r="O83" s="150"/>
      <c r="P83" s="150"/>
      <c r="Q83" s="150"/>
      <c r="R83" s="150"/>
    </row>
    <row r="84" spans="2:18" ht="138" customHeight="1" x14ac:dyDescent="0.35">
      <c r="B84" s="272"/>
      <c r="C84" s="622"/>
      <c r="D84" s="623"/>
      <c r="E84" s="623"/>
      <c r="F84" s="623"/>
      <c r="G84" s="623"/>
      <c r="H84" s="623"/>
      <c r="I84" s="623"/>
      <c r="J84" s="624"/>
      <c r="K84" s="503"/>
      <c r="L84" s="150"/>
      <c r="M84" s="150"/>
      <c r="N84" s="150"/>
      <c r="O84" s="150"/>
      <c r="P84" s="150"/>
      <c r="Q84" s="150"/>
      <c r="R84" s="150"/>
    </row>
    <row r="85" spans="2:18" ht="16.149999999999999" customHeight="1" x14ac:dyDescent="0.35">
      <c r="B85" s="270"/>
      <c r="C85" s="274"/>
      <c r="D85" s="506"/>
      <c r="E85" s="506"/>
      <c r="F85" s="506"/>
      <c r="G85" s="506"/>
      <c r="H85" s="506"/>
      <c r="I85" s="506"/>
      <c r="J85" s="506"/>
      <c r="K85" s="498"/>
      <c r="L85" s="150"/>
      <c r="M85" s="150"/>
      <c r="N85" s="150"/>
      <c r="O85" s="150"/>
      <c r="P85" s="150"/>
      <c r="Q85" s="150"/>
      <c r="R85" s="150"/>
    </row>
    <row r="86" spans="2:18" ht="16.149999999999999" customHeight="1" x14ac:dyDescent="0.35">
      <c r="B86" s="270"/>
      <c r="C86" s="273" t="s">
        <v>258</v>
      </c>
      <c r="D86" s="497"/>
      <c r="E86" s="497"/>
      <c r="F86" s="497"/>
      <c r="G86" s="497"/>
      <c r="H86" s="497"/>
      <c r="I86" s="497"/>
      <c r="J86" s="497"/>
      <c r="K86" s="498"/>
      <c r="L86" s="150"/>
      <c r="M86" s="150"/>
      <c r="N86" s="150"/>
      <c r="O86" s="150"/>
      <c r="P86" s="150"/>
      <c r="Q86" s="150"/>
      <c r="R86" s="150"/>
    </row>
    <row r="87" spans="2:18" ht="16.149999999999999" customHeight="1" x14ac:dyDescent="0.35">
      <c r="B87" s="275"/>
      <c r="C87" s="579"/>
      <c r="D87" s="625"/>
      <c r="E87" s="625"/>
      <c r="F87" s="625"/>
      <c r="G87" s="625"/>
      <c r="H87" s="625"/>
      <c r="I87" s="625"/>
      <c r="J87" s="626"/>
      <c r="K87" s="498"/>
      <c r="L87" s="150"/>
      <c r="M87" s="150"/>
      <c r="N87" s="150"/>
      <c r="O87" s="150"/>
      <c r="P87" s="150"/>
      <c r="Q87" s="150"/>
      <c r="R87" s="150"/>
    </row>
    <row r="88" spans="2:18" s="265" customFormat="1" x14ac:dyDescent="0.35">
      <c r="B88" s="81"/>
      <c r="C88" s="66"/>
      <c r="D88" s="497"/>
      <c r="E88" s="497"/>
      <c r="F88" s="497"/>
      <c r="G88" s="497"/>
      <c r="H88" s="497"/>
      <c r="I88" s="497"/>
      <c r="J88" s="497"/>
      <c r="K88" s="243"/>
      <c r="L88" s="264"/>
      <c r="M88" s="264"/>
      <c r="N88" s="264"/>
      <c r="O88" s="264"/>
      <c r="P88" s="264"/>
      <c r="Q88" s="264"/>
      <c r="R88" s="264"/>
    </row>
    <row r="89" spans="2:18" s="265" customFormat="1" x14ac:dyDescent="0.35">
      <c r="B89" s="81"/>
      <c r="C89" s="273" t="s">
        <v>246</v>
      </c>
      <c r="D89" s="497"/>
      <c r="E89" s="497"/>
      <c r="F89" s="497"/>
      <c r="G89" s="497"/>
      <c r="H89" s="368"/>
      <c r="I89" s="497" t="str">
        <f>"500 merkkiä ("&amp;TEXT(LEN(C90),"0")&amp;" käytetty)"</f>
        <v>500 merkkiä (0 käytetty)</v>
      </c>
      <c r="J89" s="497"/>
      <c r="K89" s="243"/>
      <c r="L89" s="264"/>
      <c r="M89" s="264"/>
      <c r="N89" s="264"/>
      <c r="O89" s="264"/>
      <c r="P89" s="264"/>
      <c r="Q89" s="264"/>
      <c r="R89" s="264"/>
    </row>
    <row r="90" spans="2:18" ht="138" customHeight="1" x14ac:dyDescent="0.35">
      <c r="B90" s="272"/>
      <c r="C90" s="622"/>
      <c r="D90" s="623"/>
      <c r="E90" s="623"/>
      <c r="F90" s="623"/>
      <c r="G90" s="623"/>
      <c r="H90" s="623"/>
      <c r="I90" s="623"/>
      <c r="J90" s="624"/>
      <c r="K90" s="503"/>
      <c r="L90" s="150"/>
      <c r="M90" s="150"/>
      <c r="N90" s="150"/>
      <c r="O90" s="150"/>
      <c r="P90" s="150"/>
      <c r="Q90" s="150"/>
      <c r="R90" s="150"/>
    </row>
    <row r="91" spans="2:18" s="265" customFormat="1" x14ac:dyDescent="0.35">
      <c r="B91" s="271"/>
      <c r="C91" s="100"/>
      <c r="D91" s="100"/>
      <c r="E91" s="100"/>
      <c r="F91" s="100"/>
      <c r="G91" s="100"/>
      <c r="H91" s="100"/>
      <c r="I91" s="100"/>
      <c r="J91" s="100"/>
      <c r="K91" s="266"/>
      <c r="L91" s="264"/>
      <c r="M91" s="264"/>
      <c r="N91" s="264"/>
      <c r="O91" s="264"/>
      <c r="P91" s="264"/>
      <c r="Q91" s="264"/>
      <c r="R91" s="264"/>
    </row>
  </sheetData>
  <sheetProtection sheet="1" selectLockedCells="1"/>
  <mergeCells count="30">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27:J27"/>
    <mergeCell ref="C30:J30"/>
    <mergeCell ref="C33:J33"/>
    <mergeCell ref="C36:J36"/>
    <mergeCell ref="C39:J39"/>
    <mergeCell ref="C42:J42"/>
    <mergeCell ref="C45:J45"/>
    <mergeCell ref="C48:J48"/>
    <mergeCell ref="C51:J51"/>
    <mergeCell ref="C18:J18"/>
    <mergeCell ref="B3:K3"/>
    <mergeCell ref="M5:O5"/>
    <mergeCell ref="C9:J9"/>
    <mergeCell ref="C12:J12"/>
    <mergeCell ref="C15:J15"/>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64ECAD4F-0989-47D3-94B8-BD09564E9D00}">
      <formula1>500</formula1>
    </dataValidation>
  </dataValidations>
  <hyperlinks>
    <hyperlink ref="M5:O5" location="'Aloita tästä'!A1" display="PALAA TÄSTÄ KANSISIVULLE" xr:uid="{C0BA61E5-B50C-4CDC-A267-4BB94B75EDC4}"/>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CEE1-46EC-4364-BF31-06CD68C09DBF}">
  <dimension ref="A1:W132"/>
  <sheetViews>
    <sheetView showGridLines="0" zoomScale="58" zoomScaleNormal="110" zoomScaleSheetLayoutView="100" workbookViewId="0">
      <selection activeCell="C131" sqref="C131:K131"/>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36" customWidth="1"/>
    <col min="14" max="19" width="9.23046875" style="248"/>
    <col min="20" max="20" width="34.53515625" style="248" customWidth="1"/>
    <col min="21" max="21" width="9.23046875" style="248"/>
    <col min="22" max="22" width="6.4609375" style="248" customWidth="1"/>
    <col min="23" max="23" width="9.23046875" style="248"/>
    <col min="24" max="16384" width="9.23046875" style="3"/>
  </cols>
  <sheetData>
    <row r="1" spans="1:22" ht="16.149999999999999" customHeight="1" x14ac:dyDescent="0.35">
      <c r="A1" s="3" t="s">
        <v>259</v>
      </c>
      <c r="G1" s="94"/>
    </row>
    <row r="2" spans="1:22" x14ac:dyDescent="0.35">
      <c r="B2" s="340"/>
      <c r="C2" s="240"/>
      <c r="D2" s="240"/>
      <c r="E2" s="240"/>
      <c r="F2" s="240"/>
      <c r="G2" s="240"/>
      <c r="H2" s="240"/>
      <c r="I2" s="240"/>
      <c r="J2" s="240"/>
      <c r="K2" s="240"/>
      <c r="L2" s="241"/>
      <c r="M2" s="219"/>
    </row>
    <row r="3" spans="1:22" x14ac:dyDescent="0.35">
      <c r="B3" s="341"/>
      <c r="C3" s="238" t="s">
        <v>260</v>
      </c>
      <c r="D3" s="238"/>
      <c r="E3" s="238"/>
      <c r="F3" s="238"/>
      <c r="G3" s="238"/>
      <c r="H3" s="238"/>
      <c r="I3" s="238"/>
      <c r="J3" s="238"/>
      <c r="K3" s="238"/>
      <c r="L3" s="239"/>
      <c r="M3" s="219"/>
      <c r="N3" s="545" t="s">
        <v>158</v>
      </c>
      <c r="O3" s="546"/>
      <c r="P3" s="547"/>
    </row>
    <row r="4" spans="1:22" ht="16.149999999999999" customHeight="1" x14ac:dyDescent="0.35">
      <c r="B4" s="341"/>
      <c r="C4" s="238"/>
      <c r="D4" s="238"/>
      <c r="E4" s="238"/>
      <c r="F4" s="238"/>
      <c r="G4" s="238"/>
      <c r="H4" s="238"/>
      <c r="I4" s="238"/>
      <c r="J4" s="238"/>
      <c r="K4" s="238"/>
      <c r="L4" s="239"/>
      <c r="M4" s="219"/>
    </row>
    <row r="5" spans="1:22" ht="16.149999999999999" customHeight="1" x14ac:dyDescent="0.35">
      <c r="B5" s="341"/>
      <c r="C5" s="494"/>
      <c r="D5" s="494"/>
      <c r="E5" s="494"/>
      <c r="F5" s="95" t="s">
        <v>63</v>
      </c>
      <c r="G5" s="494"/>
      <c r="H5" s="494"/>
      <c r="I5" s="494"/>
      <c r="J5" s="494"/>
      <c r="K5" s="494"/>
      <c r="L5" s="495"/>
      <c r="M5" s="143"/>
      <c r="N5" s="249"/>
      <c r="O5" s="249"/>
      <c r="P5" s="249"/>
      <c r="Q5" s="249"/>
      <c r="R5" s="249"/>
      <c r="S5" s="249"/>
      <c r="T5" s="249"/>
      <c r="U5" s="249"/>
      <c r="V5" s="249"/>
    </row>
    <row r="6" spans="1:22" ht="15.75" customHeight="1" x14ac:dyDescent="0.35">
      <c r="B6" s="341"/>
      <c r="C6" s="494"/>
      <c r="D6" s="494" t="s">
        <v>261</v>
      </c>
      <c r="E6" s="494"/>
      <c r="F6" s="628"/>
      <c r="G6" s="629"/>
      <c r="H6" s="629"/>
      <c r="I6" s="629"/>
      <c r="J6" s="630"/>
      <c r="K6" s="494"/>
      <c r="L6" s="495"/>
      <c r="M6" s="143"/>
      <c r="N6" s="249"/>
      <c r="O6" s="249"/>
      <c r="P6" s="249"/>
      <c r="Q6" s="249"/>
      <c r="R6" s="249"/>
      <c r="S6" s="249"/>
      <c r="T6" s="249"/>
      <c r="U6" s="249"/>
      <c r="V6" s="249"/>
    </row>
    <row r="7" spans="1:22" ht="16.149999999999999" customHeight="1" x14ac:dyDescent="0.35">
      <c r="B7" s="341"/>
      <c r="C7" s="82"/>
      <c r="D7" s="82"/>
      <c r="E7" s="82"/>
      <c r="F7" s="82"/>
      <c r="G7" s="82"/>
      <c r="H7" s="82"/>
      <c r="I7" s="82"/>
      <c r="J7" s="82"/>
      <c r="K7" s="82"/>
      <c r="L7" s="343"/>
      <c r="M7" s="244"/>
      <c r="N7" s="249"/>
      <c r="O7" s="249"/>
      <c r="P7" s="249"/>
      <c r="Q7" s="249"/>
      <c r="R7" s="249"/>
      <c r="S7" s="249"/>
      <c r="T7" s="249"/>
      <c r="U7" s="249"/>
      <c r="V7" s="249"/>
    </row>
    <row r="8" spans="1:22" ht="16.149999999999999" customHeight="1" x14ac:dyDescent="0.35">
      <c r="B8" s="341"/>
      <c r="C8" s="82"/>
      <c r="D8" s="82"/>
      <c r="E8" s="82"/>
      <c r="F8" s="82"/>
      <c r="G8" s="82"/>
      <c r="H8" s="82"/>
      <c r="I8" s="82"/>
      <c r="J8" s="82"/>
      <c r="K8" s="82"/>
      <c r="L8" s="343"/>
      <c r="M8" s="244"/>
    </row>
    <row r="9" spans="1:22" ht="16.149999999999999" customHeight="1" x14ac:dyDescent="0.35">
      <c r="B9" s="341"/>
      <c r="C9" s="37" t="s">
        <v>262</v>
      </c>
      <c r="D9" s="237"/>
      <c r="E9" s="237"/>
      <c r="F9" s="237"/>
      <c r="G9" s="237"/>
      <c r="H9" s="237"/>
      <c r="I9" s="237"/>
      <c r="J9" s="237"/>
      <c r="K9" s="237"/>
      <c r="L9" s="344"/>
      <c r="M9" s="245"/>
    </row>
    <row r="10" spans="1:22" ht="16.149999999999999" customHeight="1" x14ac:dyDescent="0.35">
      <c r="B10" s="341"/>
      <c r="C10" s="27"/>
      <c r="D10" s="97"/>
      <c r="E10" s="97"/>
      <c r="F10" s="97"/>
      <c r="G10" s="97"/>
      <c r="H10" s="97"/>
      <c r="I10" s="97"/>
      <c r="J10" s="97"/>
      <c r="K10" s="97"/>
      <c r="L10" s="242"/>
      <c r="M10" s="143"/>
      <c r="N10" s="555" t="s">
        <v>263</v>
      </c>
      <c r="O10" s="555"/>
      <c r="P10" s="555"/>
      <c r="Q10" s="555"/>
      <c r="R10" s="555"/>
    </row>
    <row r="11" spans="1:22" ht="27.75" customHeight="1" x14ac:dyDescent="0.35">
      <c r="B11" s="341"/>
      <c r="C11" s="27"/>
      <c r="D11" s="631" t="s">
        <v>80</v>
      </c>
      <c r="E11" s="631"/>
      <c r="F11" s="631"/>
      <c r="G11" s="631"/>
      <c r="H11" s="631"/>
      <c r="I11" s="631"/>
      <c r="J11" s="631"/>
      <c r="K11" s="631"/>
      <c r="L11" s="262"/>
      <c r="M11" s="143"/>
      <c r="N11" s="555"/>
      <c r="O11" s="555"/>
      <c r="P11" s="555"/>
      <c r="Q11" s="555"/>
      <c r="R11" s="555"/>
    </row>
    <row r="12" spans="1:22" ht="16.149999999999999" customHeight="1" x14ac:dyDescent="0.35">
      <c r="B12" s="341"/>
      <c r="C12" s="27"/>
      <c r="D12" s="494"/>
      <c r="E12" s="494"/>
      <c r="F12" s="494"/>
      <c r="G12" s="494"/>
      <c r="H12" s="494"/>
      <c r="I12" s="494"/>
      <c r="J12" s="494"/>
      <c r="K12" s="494"/>
      <c r="L12" s="495"/>
      <c r="M12" s="143"/>
      <c r="N12" s="555"/>
      <c r="O12" s="555"/>
      <c r="P12" s="555"/>
      <c r="Q12" s="555"/>
      <c r="R12" s="555"/>
    </row>
    <row r="13" spans="1:22" ht="16.149999999999999" customHeight="1" x14ac:dyDescent="0.35">
      <c r="B13" s="341"/>
      <c r="C13" s="27"/>
      <c r="D13" s="27" t="s">
        <v>93</v>
      </c>
      <c r="E13" s="494"/>
      <c r="F13" s="494"/>
      <c r="G13" s="494"/>
      <c r="H13" s="494"/>
      <c r="I13" s="494"/>
      <c r="J13" s="494"/>
      <c r="K13" s="494"/>
      <c r="L13" s="495"/>
      <c r="M13" s="143"/>
      <c r="N13" s="143"/>
      <c r="O13" s="143"/>
      <c r="P13" s="143"/>
      <c r="Q13" s="143"/>
      <c r="R13" s="143"/>
    </row>
    <row r="14" spans="1:22" ht="16.149999999999999" customHeight="1" x14ac:dyDescent="0.35">
      <c r="B14" s="341"/>
      <c r="C14" s="27"/>
      <c r="D14" s="494"/>
      <c r="E14" s="494"/>
      <c r="F14" s="494"/>
      <c r="G14" s="494"/>
      <c r="H14" s="494"/>
      <c r="I14" s="494"/>
      <c r="J14" s="494"/>
      <c r="K14" s="494"/>
      <c r="L14" s="495"/>
      <c r="M14" s="143"/>
      <c r="N14" s="143"/>
      <c r="O14" s="143"/>
      <c r="P14" s="143"/>
      <c r="Q14" s="143"/>
      <c r="R14" s="143"/>
    </row>
    <row r="15" spans="1:22" ht="16.149999999999999" customHeight="1" x14ac:dyDescent="0.35">
      <c r="B15" s="341"/>
      <c r="C15" s="27"/>
      <c r="D15" s="27" t="s">
        <v>102</v>
      </c>
      <c r="E15" s="494"/>
      <c r="F15" s="494"/>
      <c r="G15" s="494"/>
      <c r="H15" s="494"/>
      <c r="I15" s="494"/>
      <c r="J15" s="494"/>
      <c r="K15" s="494"/>
      <c r="L15" s="495"/>
      <c r="M15" s="143"/>
      <c r="N15" s="143"/>
      <c r="O15" s="143"/>
      <c r="P15" s="143"/>
      <c r="Q15" s="143"/>
      <c r="R15" s="143"/>
    </row>
    <row r="16" spans="1:22" ht="16.149999999999999" customHeight="1" x14ac:dyDescent="0.35">
      <c r="B16" s="341"/>
      <c r="C16" s="27"/>
      <c r="D16" s="494"/>
      <c r="E16" s="494"/>
      <c r="F16" s="494"/>
      <c r="G16" s="494"/>
      <c r="H16" s="494"/>
      <c r="I16" s="494"/>
      <c r="J16" s="494"/>
      <c r="K16" s="494"/>
      <c r="L16" s="495"/>
      <c r="M16" s="143"/>
      <c r="N16" s="143"/>
      <c r="O16" s="143"/>
      <c r="P16" s="143"/>
      <c r="Q16" s="143"/>
      <c r="R16" s="143"/>
    </row>
    <row r="17" spans="2:23" ht="89.5" customHeight="1" x14ac:dyDescent="0.35">
      <c r="B17" s="341"/>
      <c r="C17" s="337"/>
      <c r="D17" s="632" t="s">
        <v>264</v>
      </c>
      <c r="E17" s="632"/>
      <c r="F17" s="632"/>
      <c r="G17" s="632"/>
      <c r="H17" s="632"/>
      <c r="I17" s="632"/>
      <c r="J17" s="632"/>
      <c r="K17" s="632"/>
      <c r="L17" s="261"/>
      <c r="M17" s="236"/>
    </row>
    <row r="18" spans="2:23" ht="16.149999999999999" customHeight="1" x14ac:dyDescent="0.35">
      <c r="B18" s="341"/>
      <c r="C18" s="27"/>
      <c r="D18" s="494"/>
      <c r="E18" s="494"/>
      <c r="F18" s="494"/>
      <c r="G18" s="494"/>
      <c r="H18" s="494"/>
      <c r="I18" s="494"/>
      <c r="J18" s="494"/>
      <c r="K18" s="494"/>
      <c r="L18" s="495"/>
      <c r="M18" s="143"/>
    </row>
    <row r="19" spans="2:23" ht="16.149999999999999" customHeight="1" x14ac:dyDescent="0.35">
      <c r="B19" s="341"/>
      <c r="C19" s="27"/>
      <c r="D19" s="27" t="s">
        <v>265</v>
      </c>
      <c r="E19" s="97"/>
      <c r="F19" s="97"/>
      <c r="G19" s="97"/>
      <c r="H19" s="97"/>
      <c r="I19" s="97"/>
      <c r="J19" s="97"/>
      <c r="K19" s="97"/>
      <c r="L19" s="242"/>
      <c r="M19" s="143"/>
    </row>
    <row r="20" spans="2:23" ht="16.149999999999999" customHeight="1" x14ac:dyDescent="0.35">
      <c r="B20" s="341"/>
      <c r="C20" s="35"/>
      <c r="D20" s="35"/>
      <c r="E20" s="32"/>
      <c r="F20" s="35"/>
      <c r="G20" s="32"/>
      <c r="H20" s="32"/>
      <c r="I20" s="32"/>
      <c r="J20" s="32"/>
      <c r="K20" s="32"/>
      <c r="L20" s="495"/>
      <c r="M20" s="143"/>
    </row>
    <row r="21" spans="2:23" ht="40.15" customHeight="1" x14ac:dyDescent="0.35">
      <c r="B21" s="341"/>
      <c r="C21" s="627" t="s">
        <v>266</v>
      </c>
      <c r="D21" s="627"/>
      <c r="E21" s="627"/>
      <c r="F21" s="627"/>
      <c r="G21" s="627"/>
      <c r="H21" s="627"/>
      <c r="I21" s="627"/>
      <c r="J21" s="627"/>
      <c r="K21" s="627"/>
      <c r="L21" s="504"/>
      <c r="M21" s="143"/>
    </row>
    <row r="22" spans="2:23" s="9" customFormat="1" ht="16.149999999999999" customHeight="1" x14ac:dyDescent="0.35">
      <c r="B22" s="341"/>
      <c r="C22" s="27"/>
      <c r="D22" s="494"/>
      <c r="E22" s="494"/>
      <c r="F22" s="494"/>
      <c r="G22" s="494"/>
      <c r="H22" s="494"/>
      <c r="I22" s="494"/>
      <c r="J22" s="95" t="str">
        <f>"500 merkkiä 
("&amp;TEXT(LEN(C23),"0")&amp;" käytetty)"</f>
        <v>500 merkkiä 
(0 käytetty)</v>
      </c>
      <c r="K22" s="494"/>
      <c r="L22" s="495"/>
      <c r="M22" s="143"/>
      <c r="N22" s="252"/>
      <c r="O22" s="252"/>
      <c r="P22" s="252"/>
      <c r="Q22" s="252"/>
      <c r="R22" s="252"/>
      <c r="S22" s="252"/>
      <c r="T22" s="252"/>
      <c r="U22" s="252"/>
      <c r="V22" s="252"/>
      <c r="W22" s="252"/>
    </row>
    <row r="23" spans="2:23" ht="113.15" customHeight="1" x14ac:dyDescent="0.35">
      <c r="B23" s="341"/>
      <c r="C23" s="633"/>
      <c r="D23" s="633"/>
      <c r="E23" s="633"/>
      <c r="F23" s="633"/>
      <c r="G23" s="633"/>
      <c r="H23" s="633"/>
      <c r="I23" s="633"/>
      <c r="J23" s="633"/>
      <c r="K23" s="633"/>
      <c r="L23" s="261"/>
      <c r="M23" s="260"/>
      <c r="N23" s="634"/>
      <c r="O23" s="634"/>
      <c r="P23" s="634"/>
      <c r="Q23" s="634"/>
      <c r="R23" s="634"/>
      <c r="S23" s="634"/>
      <c r="T23" s="634"/>
    </row>
    <row r="24" spans="2:23" ht="16.899999999999999" customHeight="1" x14ac:dyDescent="0.35">
      <c r="B24" s="341"/>
      <c r="C24" s="32"/>
      <c r="D24" s="32"/>
      <c r="E24" s="32"/>
      <c r="F24" s="32"/>
      <c r="G24" s="32"/>
      <c r="H24" s="32"/>
      <c r="I24" s="32"/>
      <c r="J24" s="32"/>
      <c r="K24" s="32"/>
      <c r="L24" s="495"/>
      <c r="M24" s="143"/>
    </row>
    <row r="25" spans="2:23" ht="16.149999999999999" customHeight="1" x14ac:dyDescent="0.35">
      <c r="B25" s="341"/>
      <c r="C25" s="35"/>
      <c r="D25" s="32"/>
      <c r="E25" s="32"/>
      <c r="F25" s="506"/>
      <c r="G25" s="506"/>
      <c r="H25" s="506"/>
      <c r="I25" s="506"/>
      <c r="J25" s="506"/>
      <c r="K25" s="506"/>
      <c r="L25" s="261"/>
      <c r="M25" s="143"/>
    </row>
    <row r="26" spans="2:23" ht="16.149999999999999" customHeight="1" x14ac:dyDescent="0.35">
      <c r="B26" s="341"/>
      <c r="C26" s="410" t="s">
        <v>221</v>
      </c>
      <c r="D26" s="32"/>
      <c r="E26" s="32"/>
      <c r="F26" s="35"/>
      <c r="G26" s="32"/>
      <c r="H26" s="32"/>
      <c r="I26" s="32"/>
      <c r="J26" s="35" t="str">
        <f>"90 merkkiä 
 ("&amp;TEXT(LEN(C27),"0")&amp;" käytetty)"</f>
        <v>90 merkkiä 
 (0 käytetty)</v>
      </c>
      <c r="K26" s="35"/>
      <c r="L26" s="345"/>
      <c r="M26" s="143"/>
    </row>
    <row r="27" spans="2:23" ht="16.149999999999999" customHeight="1" x14ac:dyDescent="0.35">
      <c r="B27" s="341"/>
      <c r="C27" s="633"/>
      <c r="D27" s="633"/>
      <c r="E27" s="633"/>
      <c r="F27" s="633"/>
      <c r="G27" s="633"/>
      <c r="H27" s="633"/>
      <c r="I27" s="633"/>
      <c r="J27" s="633"/>
      <c r="K27" s="633"/>
      <c r="L27" s="261"/>
      <c r="M27" s="260"/>
      <c r="N27" s="635" t="s">
        <v>267</v>
      </c>
      <c r="O27" s="635"/>
      <c r="P27" s="635"/>
      <c r="Q27" s="635"/>
      <c r="R27" s="635"/>
      <c r="S27" s="635"/>
    </row>
    <row r="28" spans="2:23" ht="21" customHeight="1" x14ac:dyDescent="0.35">
      <c r="B28" s="341"/>
      <c r="C28" s="35"/>
      <c r="D28" s="32"/>
      <c r="E28" s="32"/>
      <c r="F28" s="35"/>
      <c r="G28" s="32"/>
      <c r="H28" s="32"/>
      <c r="I28" s="32"/>
      <c r="J28" s="35"/>
      <c r="K28" s="35"/>
      <c r="L28" s="345"/>
      <c r="M28" s="260"/>
      <c r="N28" s="635"/>
      <c r="O28" s="635"/>
      <c r="P28" s="635"/>
      <c r="Q28" s="635"/>
      <c r="R28" s="635"/>
      <c r="S28" s="635"/>
    </row>
    <row r="29" spans="2:23" ht="21" customHeight="1" x14ac:dyDescent="0.35">
      <c r="B29" s="341"/>
      <c r="C29" s="410" t="s">
        <v>268</v>
      </c>
      <c r="D29" s="32"/>
      <c r="E29" s="32"/>
      <c r="F29" s="35"/>
      <c r="G29" s="32"/>
      <c r="H29" s="32"/>
      <c r="I29" s="32"/>
      <c r="J29" s="35" t="str">
        <f>"90 merkkiä 
 ("&amp;TEXT(LEN(C30),"0")&amp;" käytetty)"</f>
        <v>90 merkkiä 
 (0 käytetty)</v>
      </c>
      <c r="K29" s="35"/>
      <c r="L29" s="345"/>
      <c r="M29" s="260"/>
      <c r="N29" s="635"/>
      <c r="O29" s="635"/>
      <c r="P29" s="635"/>
      <c r="Q29" s="635"/>
      <c r="R29" s="635"/>
      <c r="S29" s="635"/>
    </row>
    <row r="30" spans="2:23" ht="16.149999999999999" customHeight="1" x14ac:dyDescent="0.35">
      <c r="B30" s="341"/>
      <c r="C30" s="633"/>
      <c r="D30" s="633"/>
      <c r="E30" s="633"/>
      <c r="F30" s="633"/>
      <c r="G30" s="633"/>
      <c r="H30" s="633"/>
      <c r="I30" s="633"/>
      <c r="J30" s="633"/>
      <c r="K30" s="633"/>
      <c r="L30" s="261"/>
      <c r="M30" s="246"/>
      <c r="N30" s="635"/>
      <c r="O30" s="635"/>
      <c r="P30" s="635"/>
      <c r="Q30" s="635"/>
      <c r="R30" s="635"/>
      <c r="S30" s="635"/>
    </row>
    <row r="31" spans="2:23" ht="24.75" customHeight="1" x14ac:dyDescent="0.35">
      <c r="B31" s="341"/>
      <c r="C31" s="506"/>
      <c r="D31" s="506"/>
      <c r="E31" s="506"/>
      <c r="F31" s="506"/>
      <c r="G31" s="506"/>
      <c r="H31" s="506"/>
      <c r="I31" s="506"/>
      <c r="J31" s="506"/>
      <c r="K31" s="506"/>
      <c r="L31" s="261"/>
      <c r="M31" s="260"/>
      <c r="N31" s="635"/>
      <c r="O31" s="635"/>
      <c r="P31" s="635"/>
      <c r="Q31" s="635"/>
      <c r="R31" s="635"/>
      <c r="S31" s="635"/>
    </row>
    <row r="32" spans="2:23" ht="16.149999999999999" customHeight="1" x14ac:dyDescent="0.35">
      <c r="B32" s="341"/>
      <c r="C32" s="35" t="s">
        <v>269</v>
      </c>
      <c r="D32" s="32"/>
      <c r="E32" s="32"/>
      <c r="F32" s="35"/>
      <c r="G32" s="35"/>
      <c r="H32" s="32"/>
      <c r="I32" s="32"/>
      <c r="J32" s="32"/>
      <c r="K32" s="32"/>
      <c r="L32" s="495"/>
      <c r="M32" s="143"/>
    </row>
    <row r="33" spans="2:23" ht="16.149999999999999" customHeight="1" x14ac:dyDescent="0.35">
      <c r="B33" s="341"/>
      <c r="C33" s="636"/>
      <c r="D33" s="633"/>
      <c r="E33" s="633"/>
      <c r="F33" s="32"/>
      <c r="G33" s="32"/>
      <c r="H33" s="32"/>
      <c r="I33" s="32"/>
      <c r="J33" s="32"/>
      <c r="K33" s="32"/>
      <c r="L33" s="495"/>
      <c r="M33" s="143"/>
    </row>
    <row r="34" spans="2:23" ht="16.149999999999999" customHeight="1" x14ac:dyDescent="0.35">
      <c r="B34" s="341"/>
      <c r="C34" s="32"/>
      <c r="D34" s="32"/>
      <c r="E34" s="32"/>
      <c r="F34" s="32"/>
      <c r="G34" s="32"/>
      <c r="H34" s="32"/>
      <c r="I34" s="32"/>
      <c r="J34" s="32"/>
      <c r="K34" s="32"/>
      <c r="L34" s="495"/>
      <c r="M34" s="143"/>
      <c r="N34" s="573" t="s">
        <v>270</v>
      </c>
      <c r="O34" s="637"/>
      <c r="P34" s="637"/>
      <c r="Q34" s="637"/>
      <c r="R34" s="637"/>
      <c r="S34" s="637"/>
    </row>
    <row r="35" spans="2:23" ht="16.149999999999999" customHeight="1" x14ac:dyDescent="0.35">
      <c r="B35" s="341"/>
      <c r="C35" s="35" t="s">
        <v>271</v>
      </c>
      <c r="D35" s="32"/>
      <c r="E35" s="32"/>
      <c r="F35" s="32"/>
      <c r="G35" s="32"/>
      <c r="H35" s="32"/>
      <c r="I35" s="32"/>
      <c r="J35" s="32"/>
      <c r="K35" s="32"/>
      <c r="L35" s="495"/>
      <c r="M35" s="143"/>
      <c r="N35" s="637"/>
      <c r="O35" s="637"/>
      <c r="P35" s="637"/>
      <c r="Q35" s="637"/>
      <c r="R35" s="637"/>
      <c r="S35" s="637"/>
    </row>
    <row r="36" spans="2:23" ht="16.149999999999999" customHeight="1" x14ac:dyDescent="0.35">
      <c r="B36" s="341"/>
      <c r="C36" s="636"/>
      <c r="D36" s="633"/>
      <c r="E36" s="633"/>
      <c r="F36" s="32"/>
      <c r="G36" s="32"/>
      <c r="H36" s="32"/>
      <c r="I36" s="32"/>
      <c r="J36" s="32"/>
      <c r="K36" s="32"/>
      <c r="L36" s="495"/>
      <c r="M36" s="143"/>
      <c r="N36" s="637"/>
      <c r="O36" s="637"/>
      <c r="P36" s="637"/>
      <c r="Q36" s="637"/>
      <c r="R36" s="637"/>
      <c r="S36" s="637"/>
    </row>
    <row r="37" spans="2:23" x14ac:dyDescent="0.35">
      <c r="B37" s="341"/>
      <c r="C37" s="32"/>
      <c r="D37" s="32"/>
      <c r="E37" s="32"/>
      <c r="F37" s="32"/>
      <c r="G37" s="32"/>
      <c r="H37" s="32"/>
      <c r="I37" s="32"/>
      <c r="J37" s="32"/>
      <c r="K37" s="32"/>
      <c r="L37" s="495"/>
      <c r="M37" s="143"/>
      <c r="N37" s="637"/>
      <c r="O37" s="637"/>
      <c r="P37" s="637"/>
      <c r="Q37" s="637"/>
      <c r="R37" s="637"/>
      <c r="S37" s="637"/>
    </row>
    <row r="38" spans="2:23" x14ac:dyDescent="0.35">
      <c r="B38" s="341"/>
      <c r="C38" s="35" t="s">
        <v>272</v>
      </c>
      <c r="D38" s="32"/>
      <c r="E38" s="32"/>
      <c r="F38" s="32"/>
      <c r="G38" s="32"/>
      <c r="H38" s="32"/>
      <c r="I38" s="32"/>
      <c r="J38" s="32"/>
      <c r="K38" s="32"/>
      <c r="L38" s="495"/>
      <c r="M38" s="143"/>
      <c r="N38" s="637"/>
      <c r="O38" s="637"/>
      <c r="P38" s="637"/>
      <c r="Q38" s="637"/>
      <c r="R38" s="637"/>
      <c r="S38" s="637"/>
    </row>
    <row r="39" spans="2:23" ht="29.25" customHeight="1" x14ac:dyDescent="0.35">
      <c r="B39" s="341"/>
      <c r="C39" s="35"/>
      <c r="D39" s="32"/>
      <c r="E39" s="32"/>
      <c r="F39" s="32"/>
      <c r="G39" s="32"/>
      <c r="H39" s="32"/>
      <c r="I39" s="32"/>
      <c r="J39" s="35" t="str">
        <f>"500 merkkiä ("&amp;TEXT(LEN(C40),"0")&amp;" käytetty)"</f>
        <v>500 merkkiä (0 käytetty)</v>
      </c>
      <c r="K39" s="32"/>
      <c r="L39" s="495"/>
      <c r="M39" s="143"/>
      <c r="N39" s="637"/>
      <c r="O39" s="637"/>
      <c r="P39" s="637"/>
      <c r="Q39" s="637"/>
      <c r="R39" s="637"/>
      <c r="S39" s="637"/>
    </row>
    <row r="40" spans="2:23" ht="113.15" customHeight="1" x14ac:dyDescent="0.35">
      <c r="B40" s="341"/>
      <c r="C40" s="633"/>
      <c r="D40" s="633"/>
      <c r="E40" s="633"/>
      <c r="F40" s="633"/>
      <c r="G40" s="633"/>
      <c r="H40" s="633"/>
      <c r="I40" s="633"/>
      <c r="J40" s="633"/>
      <c r="K40" s="633"/>
      <c r="L40" s="261"/>
      <c r="M40" s="260"/>
      <c r="N40" s="555" t="s">
        <v>273</v>
      </c>
      <c r="O40" s="555"/>
      <c r="P40" s="555"/>
      <c r="Q40" s="555"/>
      <c r="R40" s="555"/>
      <c r="S40" s="555"/>
    </row>
    <row r="41" spans="2:23" ht="16.149999999999999" customHeight="1" x14ac:dyDescent="0.35">
      <c r="B41" s="341"/>
      <c r="C41" s="32"/>
      <c r="D41" s="32"/>
      <c r="E41" s="32"/>
      <c r="F41" s="32"/>
      <c r="G41" s="32"/>
      <c r="H41" s="32"/>
      <c r="I41" s="32"/>
      <c r="J41" s="32"/>
      <c r="K41" s="32"/>
      <c r="L41" s="495"/>
      <c r="M41" s="143"/>
      <c r="N41" s="638"/>
      <c r="O41" s="638"/>
      <c r="P41" s="638"/>
      <c r="Q41" s="638"/>
      <c r="R41" s="638"/>
      <c r="S41" s="638"/>
    </row>
    <row r="42" spans="2:23" ht="16.149999999999999" customHeight="1" x14ac:dyDescent="0.35">
      <c r="B42" s="342"/>
      <c r="C42" s="61"/>
      <c r="D42" s="61"/>
      <c r="E42" s="61"/>
      <c r="F42" s="61"/>
      <c r="G42" s="61"/>
      <c r="H42" s="61"/>
      <c r="I42" s="61"/>
      <c r="J42" s="61"/>
      <c r="K42" s="61"/>
      <c r="L42" s="123"/>
      <c r="N42" s="638"/>
      <c r="O42" s="638"/>
      <c r="P42" s="638"/>
      <c r="Q42" s="638"/>
      <c r="R42" s="638"/>
      <c r="S42" s="638"/>
    </row>
    <row r="43" spans="2:23" ht="16.149999999999999" customHeight="1" x14ac:dyDescent="0.35">
      <c r="B43" s="341"/>
      <c r="C43" s="32"/>
      <c r="D43" s="32"/>
      <c r="E43" s="32"/>
      <c r="F43" s="32"/>
      <c r="G43" s="32"/>
      <c r="H43" s="32"/>
      <c r="I43" s="32"/>
      <c r="J43" s="32"/>
      <c r="K43" s="32"/>
      <c r="L43" s="495"/>
      <c r="M43" s="143"/>
    </row>
    <row r="44" spans="2:23" ht="16.149999999999999" customHeight="1" x14ac:dyDescent="0.35">
      <c r="B44" s="341"/>
      <c r="C44" s="32" t="s">
        <v>274</v>
      </c>
      <c r="D44" s="32"/>
      <c r="E44" s="32"/>
      <c r="F44" s="32"/>
      <c r="G44" s="32"/>
      <c r="H44" s="32"/>
      <c r="I44" s="32"/>
      <c r="J44" s="32"/>
      <c r="K44" s="32"/>
      <c r="L44" s="495"/>
      <c r="M44" s="143"/>
    </row>
    <row r="45" spans="2:23" ht="82.5" customHeight="1" x14ac:dyDescent="0.35">
      <c r="B45" s="341"/>
      <c r="C45" s="608" t="s">
        <v>275</v>
      </c>
      <c r="D45" s="608"/>
      <c r="E45" s="608"/>
      <c r="F45" s="608"/>
      <c r="G45" s="608"/>
      <c r="H45" s="608"/>
      <c r="I45" s="608"/>
      <c r="J45" s="608"/>
      <c r="K45" s="608"/>
      <c r="L45" s="261"/>
      <c r="M45" s="143"/>
    </row>
    <row r="46" spans="2:23" ht="15.75" customHeight="1" x14ac:dyDescent="0.35">
      <c r="B46" s="341"/>
      <c r="C46" s="32"/>
      <c r="D46" s="32"/>
      <c r="E46" s="32"/>
      <c r="F46" s="32"/>
      <c r="G46" s="32"/>
      <c r="H46" s="32"/>
      <c r="I46" s="35" t="str">
        <f>"2400 merkkiä ("&amp;TEXT(LEN(C47),"0")&amp;" käytetty)"</f>
        <v>2400 merkkiä (0 käytetty)</v>
      </c>
      <c r="J46" s="32"/>
      <c r="K46" s="349"/>
      <c r="L46" s="495"/>
      <c r="M46" s="143"/>
    </row>
    <row r="47" spans="2:23" ht="409.15" customHeight="1" x14ac:dyDescent="0.35">
      <c r="B47" s="341"/>
      <c r="C47" s="633"/>
      <c r="D47" s="633"/>
      <c r="E47" s="633"/>
      <c r="F47" s="633"/>
      <c r="G47" s="633"/>
      <c r="H47" s="633"/>
      <c r="I47" s="633"/>
      <c r="J47" s="633"/>
      <c r="K47" s="633"/>
      <c r="L47" s="261"/>
      <c r="M47" s="260"/>
      <c r="N47" s="55"/>
    </row>
    <row r="48" spans="2:23" s="11" customFormat="1" ht="16.149999999999999" customHeight="1" x14ac:dyDescent="0.35">
      <c r="B48" s="341"/>
      <c r="C48" s="98"/>
      <c r="D48" s="98"/>
      <c r="E48" s="98"/>
      <c r="F48" s="98"/>
      <c r="G48" s="98"/>
      <c r="H48" s="98"/>
      <c r="I48" s="98"/>
      <c r="J48" s="98"/>
      <c r="K48" s="98"/>
      <c r="L48" s="346"/>
      <c r="M48" s="260"/>
      <c r="N48" s="640"/>
      <c r="O48" s="640"/>
      <c r="P48" s="640"/>
      <c r="Q48" s="640"/>
      <c r="R48" s="640"/>
      <c r="S48" s="640"/>
      <c r="T48" s="640"/>
      <c r="U48" s="640"/>
      <c r="V48" s="250"/>
      <c r="W48" s="250"/>
    </row>
    <row r="49" spans="2:23" s="11" customFormat="1" ht="16.149999999999999" customHeight="1" x14ac:dyDescent="0.35">
      <c r="B49" s="341"/>
      <c r="C49" s="338" t="s">
        <v>276</v>
      </c>
      <c r="D49" s="99"/>
      <c r="E49" s="99"/>
      <c r="F49" s="99"/>
      <c r="G49" s="99"/>
      <c r="H49" s="99"/>
      <c r="I49" s="99"/>
      <c r="J49" s="99"/>
      <c r="K49" s="99"/>
      <c r="L49" s="346"/>
      <c r="M49" s="260"/>
      <c r="N49" s="555" t="s">
        <v>277</v>
      </c>
      <c r="O49" s="641"/>
      <c r="P49" s="641"/>
      <c r="Q49" s="641"/>
      <c r="R49" s="641"/>
      <c r="S49" s="251"/>
      <c r="T49" s="251"/>
      <c r="U49" s="251"/>
      <c r="V49" s="250"/>
      <c r="W49" s="250"/>
    </row>
    <row r="50" spans="2:23" ht="33" customHeight="1" x14ac:dyDescent="0.35">
      <c r="B50" s="341"/>
      <c r="C50" s="608" t="s">
        <v>278</v>
      </c>
      <c r="D50" s="608"/>
      <c r="E50" s="608"/>
      <c r="F50" s="608"/>
      <c r="G50" s="608"/>
      <c r="H50" s="608"/>
      <c r="I50" s="608"/>
      <c r="J50" s="608"/>
      <c r="K50" s="608"/>
      <c r="L50" s="261"/>
      <c r="M50" s="143"/>
      <c r="N50" s="641"/>
      <c r="O50" s="641"/>
      <c r="P50" s="641"/>
      <c r="Q50" s="641"/>
      <c r="R50" s="641"/>
      <c r="S50" s="251"/>
      <c r="T50" s="251"/>
      <c r="U50" s="251"/>
    </row>
    <row r="51" spans="2:23" s="11" customFormat="1" ht="16.149999999999999" customHeight="1" x14ac:dyDescent="0.35">
      <c r="B51" s="341"/>
      <c r="C51" s="99"/>
      <c r="D51" s="99"/>
      <c r="E51" s="99"/>
      <c r="F51" s="99"/>
      <c r="G51" s="99"/>
      <c r="H51" s="99"/>
      <c r="I51" s="99"/>
      <c r="J51" s="35" t="str">
        <f>"250 merkkiä 
("&amp;TEXT(LEN(C52),"0")&amp;" käytetty)"</f>
        <v>250 merkkiä 
(0 käytetty)</v>
      </c>
      <c r="K51" s="99"/>
      <c r="L51" s="346"/>
      <c r="M51" s="260"/>
      <c r="N51" s="641"/>
      <c r="O51" s="641"/>
      <c r="P51" s="641"/>
      <c r="Q51" s="641"/>
      <c r="R51" s="641"/>
      <c r="S51" s="508"/>
      <c r="T51" s="508"/>
      <c r="U51" s="508"/>
      <c r="V51" s="250"/>
      <c r="W51" s="250"/>
    </row>
    <row r="52" spans="2:23" ht="74.25" customHeight="1" x14ac:dyDescent="0.35">
      <c r="B52" s="341"/>
      <c r="C52" s="633"/>
      <c r="D52" s="633"/>
      <c r="E52" s="633"/>
      <c r="F52" s="633"/>
      <c r="G52" s="633"/>
      <c r="H52" s="633"/>
      <c r="I52" s="633"/>
      <c r="J52" s="633"/>
      <c r="K52" s="633"/>
      <c r="L52" s="261"/>
      <c r="M52" s="260"/>
      <c r="N52" s="641"/>
      <c r="O52" s="641"/>
      <c r="P52" s="641"/>
      <c r="Q52" s="641"/>
      <c r="R52" s="641"/>
    </row>
    <row r="53" spans="2:23" ht="16.149999999999999" customHeight="1" x14ac:dyDescent="0.35">
      <c r="B53" s="341"/>
      <c r="C53" s="35"/>
      <c r="D53" s="35"/>
      <c r="E53" s="32"/>
      <c r="F53" s="37"/>
      <c r="G53" s="32"/>
      <c r="H53" s="32"/>
      <c r="I53" s="32"/>
      <c r="J53" s="32"/>
      <c r="K53" s="32"/>
      <c r="L53" s="495"/>
      <c r="M53" s="247"/>
    </row>
    <row r="54" spans="2:23" ht="16.149999999999999" customHeight="1" x14ac:dyDescent="0.35">
      <c r="B54" s="341"/>
      <c r="C54" s="32" t="s">
        <v>279</v>
      </c>
      <c r="D54" s="35"/>
      <c r="E54" s="32"/>
      <c r="F54" s="37"/>
      <c r="G54" s="32"/>
      <c r="H54" s="32"/>
      <c r="I54" s="32"/>
      <c r="J54" s="32"/>
      <c r="K54" s="32"/>
      <c r="L54" s="495"/>
      <c r="M54" s="143"/>
      <c r="N54" s="573" t="s">
        <v>280</v>
      </c>
      <c r="O54" s="573"/>
      <c r="P54" s="573"/>
      <c r="Q54" s="573"/>
      <c r="R54" s="573"/>
      <c r="W54" s="20"/>
    </row>
    <row r="55" spans="2:23" ht="79.5" customHeight="1" x14ac:dyDescent="0.35">
      <c r="B55" s="341"/>
      <c r="C55" s="608" t="s">
        <v>281</v>
      </c>
      <c r="D55" s="608"/>
      <c r="E55" s="608"/>
      <c r="F55" s="608"/>
      <c r="G55" s="608"/>
      <c r="H55" s="608"/>
      <c r="I55" s="608"/>
      <c r="J55" s="608"/>
      <c r="K55" s="608"/>
      <c r="L55" s="261"/>
      <c r="M55" s="143"/>
      <c r="N55" s="573"/>
      <c r="O55" s="573"/>
      <c r="P55" s="573"/>
      <c r="Q55" s="573"/>
      <c r="R55" s="573"/>
    </row>
    <row r="56" spans="2:23" s="11" customFormat="1" ht="33.65" customHeight="1" x14ac:dyDescent="0.35">
      <c r="B56" s="341"/>
      <c r="C56" s="347"/>
      <c r="D56" s="347"/>
      <c r="E56" s="347"/>
      <c r="F56" s="347"/>
      <c r="G56" s="347"/>
      <c r="H56" s="347"/>
      <c r="I56" s="347"/>
      <c r="J56" s="100" t="str">
        <f>"500 merkkiä 
("&amp;TEXT(LEN(C57),"0")&amp;" käytetty)"</f>
        <v>500 merkkiä 
(0 käytetty)</v>
      </c>
      <c r="K56" s="347"/>
      <c r="L56" s="346"/>
      <c r="M56" s="260"/>
      <c r="N56" s="573"/>
      <c r="O56" s="573"/>
      <c r="P56" s="573"/>
      <c r="Q56" s="573"/>
      <c r="R56" s="573"/>
      <c r="S56" s="248"/>
      <c r="T56" s="248"/>
      <c r="U56" s="248"/>
      <c r="V56" s="250"/>
      <c r="W56" s="250"/>
    </row>
    <row r="57" spans="2:23" ht="113.15" customHeight="1" x14ac:dyDescent="0.35">
      <c r="B57" s="341"/>
      <c r="C57" s="633"/>
      <c r="D57" s="633"/>
      <c r="E57" s="633"/>
      <c r="F57" s="633"/>
      <c r="G57" s="633"/>
      <c r="H57" s="633"/>
      <c r="I57" s="633"/>
      <c r="J57" s="633"/>
      <c r="K57" s="633"/>
      <c r="L57" s="261"/>
      <c r="M57" s="260"/>
    </row>
    <row r="58" spans="2:23" ht="25.15" customHeight="1" x14ac:dyDescent="0.35">
      <c r="B58" s="341"/>
      <c r="C58" s="35"/>
      <c r="D58" s="35"/>
      <c r="E58" s="32"/>
      <c r="F58" s="37"/>
      <c r="G58" s="32"/>
      <c r="H58" s="32"/>
      <c r="I58" s="32"/>
      <c r="J58" s="32"/>
      <c r="K58" s="32"/>
      <c r="L58" s="495"/>
      <c r="M58" s="143"/>
    </row>
    <row r="59" spans="2:23" ht="24.75" customHeight="1" x14ac:dyDescent="0.35">
      <c r="B59" s="340"/>
      <c r="C59" s="642" t="s">
        <v>282</v>
      </c>
      <c r="D59" s="643"/>
      <c r="E59" s="643"/>
      <c r="F59" s="643"/>
      <c r="G59" s="643"/>
      <c r="H59" s="643"/>
      <c r="I59" s="643"/>
      <c r="J59" s="643"/>
      <c r="K59" s="643"/>
      <c r="L59" s="348"/>
      <c r="M59" s="143"/>
    </row>
    <row r="60" spans="2:23" ht="70.150000000000006" customHeight="1" x14ac:dyDescent="0.35">
      <c r="B60" s="341"/>
      <c r="C60" s="632" t="s">
        <v>283</v>
      </c>
      <c r="D60" s="632"/>
      <c r="E60" s="632"/>
      <c r="F60" s="632"/>
      <c r="G60" s="632"/>
      <c r="H60" s="632"/>
      <c r="I60" s="632"/>
      <c r="J60" s="632"/>
      <c r="K60" s="632"/>
      <c r="L60" s="261"/>
      <c r="M60" s="143"/>
    </row>
    <row r="61" spans="2:23" ht="21" customHeight="1" x14ac:dyDescent="0.35">
      <c r="B61" s="341"/>
      <c r="C61" s="50" t="s">
        <v>284</v>
      </c>
      <c r="D61" s="50"/>
      <c r="E61" s="50"/>
      <c r="F61" s="50"/>
      <c r="G61" s="50"/>
      <c r="H61" s="50"/>
      <c r="I61" s="50"/>
      <c r="J61" s="50" t="str">
        <f>"300 merkkiä 
("&amp;TEXT(LEN(C62),"0")&amp;" käytetty)"</f>
        <v>300 merkkiä 
(0 käytetty)</v>
      </c>
      <c r="K61" s="50"/>
      <c r="L61" s="28"/>
      <c r="N61" s="639" t="s">
        <v>285</v>
      </c>
      <c r="O61" s="639"/>
      <c r="P61" s="639"/>
      <c r="Q61" s="639"/>
      <c r="R61" s="639"/>
      <c r="S61" s="411"/>
      <c r="T61" s="411"/>
      <c r="U61" s="411"/>
    </row>
    <row r="62" spans="2:23" ht="63" customHeight="1" x14ac:dyDescent="0.35">
      <c r="B62" s="341"/>
      <c r="C62" s="570"/>
      <c r="D62" s="571"/>
      <c r="E62" s="571"/>
      <c r="F62" s="571"/>
      <c r="G62" s="571"/>
      <c r="H62" s="571"/>
      <c r="I62" s="571"/>
      <c r="J62" s="571"/>
      <c r="K62" s="572"/>
      <c r="L62" s="261"/>
      <c r="M62" s="260"/>
      <c r="N62" s="639"/>
      <c r="O62" s="639"/>
      <c r="P62" s="639"/>
      <c r="Q62" s="639"/>
      <c r="R62" s="639"/>
      <c r="S62" s="411"/>
      <c r="T62" s="411"/>
      <c r="U62" s="411"/>
    </row>
    <row r="63" spans="2:23" ht="21" customHeight="1" x14ac:dyDescent="0.35">
      <c r="B63" s="341"/>
      <c r="C63" s="50" t="s">
        <v>286</v>
      </c>
      <c r="D63" s="50"/>
      <c r="E63" s="101"/>
      <c r="F63" s="50"/>
      <c r="G63" s="50"/>
      <c r="H63" s="50"/>
      <c r="I63" s="50"/>
      <c r="J63" s="50"/>
      <c r="K63" s="50"/>
      <c r="L63" s="28"/>
      <c r="N63" s="136"/>
      <c r="O63" s="136"/>
      <c r="P63" s="136"/>
      <c r="Q63" s="136"/>
      <c r="R63" s="136"/>
      <c r="S63" s="136"/>
      <c r="T63" s="136"/>
      <c r="U63" s="136"/>
    </row>
    <row r="64" spans="2:23" ht="21" customHeight="1" x14ac:dyDescent="0.35">
      <c r="B64" s="341"/>
      <c r="C64" s="50" t="s">
        <v>287</v>
      </c>
      <c r="D64" s="50"/>
      <c r="E64" s="101"/>
      <c r="F64" s="50"/>
      <c r="G64" s="50"/>
      <c r="H64" s="50"/>
      <c r="I64" s="50"/>
      <c r="J64" s="50" t="str">
        <f>"200 merkkiä 
("&amp;TEXT(LEN(C65),"0")&amp;" käytetty)"</f>
        <v>200 merkkiä 
(0 käytetty)</v>
      </c>
      <c r="K64" s="50"/>
      <c r="L64" s="28"/>
      <c r="N64" s="639" t="s">
        <v>288</v>
      </c>
      <c r="O64" s="639"/>
      <c r="P64" s="639"/>
      <c r="Q64" s="639"/>
      <c r="R64" s="639"/>
      <c r="S64" s="136"/>
      <c r="T64" s="136"/>
      <c r="U64" s="136"/>
    </row>
    <row r="65" spans="1:21" s="248" customFormat="1" ht="45" customHeight="1" x14ac:dyDescent="0.35">
      <c r="A65" s="3"/>
      <c r="B65" s="341"/>
      <c r="C65" s="633"/>
      <c r="D65" s="633"/>
      <c r="E65" s="633"/>
      <c r="F65" s="633"/>
      <c r="G65" s="633"/>
      <c r="H65" s="633"/>
      <c r="I65" s="633"/>
      <c r="J65" s="633"/>
      <c r="K65" s="633"/>
      <c r="L65" s="383"/>
      <c r="M65" s="260"/>
      <c r="N65" s="639"/>
      <c r="O65" s="639"/>
      <c r="P65" s="639"/>
      <c r="Q65" s="639"/>
      <c r="R65" s="639"/>
      <c r="S65" s="136"/>
      <c r="T65" s="136"/>
    </row>
    <row r="66" spans="1:21" s="248" customFormat="1" ht="21" customHeight="1" x14ac:dyDescent="0.35">
      <c r="A66" s="3"/>
      <c r="B66" s="341"/>
      <c r="C66" s="50" t="s">
        <v>289</v>
      </c>
      <c r="D66" s="50"/>
      <c r="E66" s="50"/>
      <c r="F66" s="101"/>
      <c r="G66" s="50"/>
      <c r="H66" s="50"/>
      <c r="I66" s="50"/>
      <c r="J66" s="50"/>
      <c r="K66" s="50"/>
      <c r="L66" s="28"/>
      <c r="M66" s="136"/>
    </row>
    <row r="67" spans="1:21" s="248" customFormat="1" ht="21" customHeight="1" x14ac:dyDescent="0.35">
      <c r="A67" s="3"/>
      <c r="B67" s="341"/>
      <c r="C67" s="50" t="s">
        <v>290</v>
      </c>
      <c r="D67" s="50"/>
      <c r="E67" s="50"/>
      <c r="F67" s="101"/>
      <c r="G67" s="50"/>
      <c r="H67" s="50"/>
      <c r="I67" s="50"/>
      <c r="J67" s="50" t="str">
        <f>"1500 merkkiä 
("&amp;TEXT(LEN(C68),"0")&amp;" käytetty)"</f>
        <v>1500 merkkiä 
(0 käytetty)</v>
      </c>
      <c r="K67" s="50"/>
      <c r="L67" s="28"/>
      <c r="M67" s="136"/>
    </row>
    <row r="68" spans="1:21" s="248" customFormat="1" ht="272.25" customHeight="1" x14ac:dyDescent="0.35">
      <c r="A68" s="3"/>
      <c r="B68" s="341"/>
      <c r="C68" s="633"/>
      <c r="D68" s="633"/>
      <c r="E68" s="633"/>
      <c r="F68" s="633"/>
      <c r="G68" s="633"/>
      <c r="H68" s="633"/>
      <c r="I68" s="633"/>
      <c r="J68" s="633"/>
      <c r="K68" s="633"/>
      <c r="L68" s="261"/>
      <c r="M68" s="260"/>
      <c r="N68" s="639" t="s">
        <v>291</v>
      </c>
      <c r="O68" s="639"/>
      <c r="P68" s="639"/>
      <c r="Q68" s="639"/>
      <c r="R68" s="639"/>
      <c r="S68" s="645"/>
      <c r="T68" s="645"/>
      <c r="U68" s="645"/>
    </row>
    <row r="69" spans="1:21" s="248" customFormat="1" ht="21" customHeight="1" x14ac:dyDescent="0.35">
      <c r="A69" s="3"/>
      <c r="B69" s="341"/>
      <c r="C69" s="50" t="s">
        <v>292</v>
      </c>
      <c r="D69" s="50"/>
      <c r="E69" s="50"/>
      <c r="F69" s="50"/>
      <c r="G69" s="50"/>
      <c r="H69" s="50"/>
      <c r="I69" s="50"/>
      <c r="J69" s="487"/>
      <c r="K69" s="50"/>
      <c r="L69" s="28"/>
      <c r="M69" s="136"/>
    </row>
    <row r="70" spans="1:21" s="248" customFormat="1" ht="34.5" customHeight="1" x14ac:dyDescent="0.35">
      <c r="A70" s="3"/>
      <c r="B70" s="341"/>
      <c r="C70" s="646" t="s">
        <v>293</v>
      </c>
      <c r="D70" s="646"/>
      <c r="E70" s="646"/>
      <c r="F70" s="646"/>
      <c r="G70" s="646"/>
      <c r="H70" s="646"/>
      <c r="I70" s="646"/>
      <c r="J70" s="646"/>
      <c r="K70" s="646"/>
      <c r="L70" s="28"/>
      <c r="M70" s="136"/>
    </row>
    <row r="71" spans="1:21" s="248" customFormat="1" ht="19.149999999999999" customHeight="1" x14ac:dyDescent="0.35">
      <c r="A71" s="3"/>
      <c r="B71" s="341"/>
      <c r="C71" s="512"/>
      <c r="D71" s="512"/>
      <c r="E71" s="512"/>
      <c r="F71" s="512"/>
      <c r="G71" s="512"/>
      <c r="H71" s="512"/>
      <c r="I71" s="512"/>
      <c r="J71" s="50" t="str">
        <f>"1000 merkkiä 
("&amp;TEXT(LEN(C72),"0")&amp;" käytetty)"</f>
        <v>1000 merkkiä 
(0 käytetty)</v>
      </c>
      <c r="K71" s="487"/>
      <c r="L71" s="28"/>
      <c r="M71" s="136"/>
    </row>
    <row r="72" spans="1:21" s="248" customFormat="1" ht="113.15" customHeight="1" x14ac:dyDescent="0.35">
      <c r="A72" s="3"/>
      <c r="B72" s="341"/>
      <c r="C72" s="633"/>
      <c r="D72" s="633"/>
      <c r="E72" s="633"/>
      <c r="F72" s="633"/>
      <c r="G72" s="633"/>
      <c r="H72" s="633"/>
      <c r="I72" s="633"/>
      <c r="J72" s="633"/>
      <c r="K72" s="633"/>
      <c r="L72" s="261"/>
      <c r="M72" s="260"/>
      <c r="N72" s="555" t="s">
        <v>294</v>
      </c>
      <c r="O72" s="555"/>
      <c r="P72" s="555"/>
      <c r="Q72" s="555"/>
      <c r="R72" s="555"/>
      <c r="T72" s="412"/>
    </row>
    <row r="73" spans="1:21" s="248" customFormat="1" ht="21" customHeight="1" x14ac:dyDescent="0.35">
      <c r="A73" s="3"/>
      <c r="B73" s="341"/>
      <c r="C73" s="50" t="s">
        <v>295</v>
      </c>
      <c r="D73" s="50"/>
      <c r="E73" s="50"/>
      <c r="F73" s="50"/>
      <c r="G73" s="50"/>
      <c r="H73" s="50"/>
      <c r="I73" s="50"/>
      <c r="J73" s="50" t="str">
        <f>"1000 merkkiä 
("&amp;TEXT(LEN(C75),"0")&amp;" käytetty)"</f>
        <v>1000 merkkiä 
(0 käytetty)</v>
      </c>
      <c r="K73" s="50"/>
      <c r="L73" s="28"/>
      <c r="M73" s="136"/>
    </row>
    <row r="74" spans="1:21" s="248" customFormat="1" ht="46.15" customHeight="1" x14ac:dyDescent="0.35">
      <c r="A74" s="3"/>
      <c r="B74" s="341"/>
      <c r="C74" s="646" t="s">
        <v>296</v>
      </c>
      <c r="D74" s="646"/>
      <c r="E74" s="646"/>
      <c r="F74" s="646"/>
      <c r="G74" s="646"/>
      <c r="H74" s="646"/>
      <c r="I74" s="646"/>
      <c r="J74" s="646"/>
      <c r="K74" s="646"/>
      <c r="L74" s="28"/>
      <c r="M74" s="136"/>
    </row>
    <row r="75" spans="1:21" s="248" customFormat="1" ht="113.15" customHeight="1" x14ac:dyDescent="0.35">
      <c r="A75" s="3"/>
      <c r="B75" s="341"/>
      <c r="C75" s="633"/>
      <c r="D75" s="633"/>
      <c r="E75" s="633"/>
      <c r="F75" s="633"/>
      <c r="G75" s="633"/>
      <c r="H75" s="633"/>
      <c r="I75" s="633"/>
      <c r="J75" s="633"/>
      <c r="K75" s="633"/>
      <c r="L75" s="261"/>
      <c r="M75" s="260"/>
      <c r="N75" s="645"/>
      <c r="O75" s="645"/>
      <c r="P75" s="645"/>
      <c r="Q75" s="645"/>
      <c r="R75" s="645"/>
      <c r="S75" s="645"/>
    </row>
    <row r="76" spans="1:21" ht="21" customHeight="1" x14ac:dyDescent="0.35">
      <c r="B76" s="341"/>
      <c r="C76" s="50" t="s">
        <v>297</v>
      </c>
      <c r="D76" s="50"/>
      <c r="E76" s="101"/>
      <c r="F76" s="50"/>
      <c r="G76" s="50"/>
      <c r="H76" s="50"/>
      <c r="I76" s="50"/>
      <c r="J76" s="50"/>
      <c r="K76" s="50"/>
      <c r="L76" s="28"/>
      <c r="N76" s="136"/>
      <c r="O76" s="136"/>
      <c r="P76" s="136"/>
      <c r="Q76" s="136"/>
      <c r="R76" s="136"/>
      <c r="S76" s="136"/>
      <c r="T76" s="136"/>
      <c r="U76" s="136"/>
    </row>
    <row r="77" spans="1:21" ht="21" customHeight="1" x14ac:dyDescent="0.35">
      <c r="B77" s="341"/>
      <c r="C77" s="50" t="s">
        <v>287</v>
      </c>
      <c r="D77" s="50"/>
      <c r="E77" s="101"/>
      <c r="F77" s="50"/>
      <c r="G77" s="50"/>
      <c r="H77" s="50"/>
      <c r="I77" s="50"/>
      <c r="J77" s="50" t="str">
        <f>"200 merkkiä 
("&amp;TEXT(LEN(C78),"0")&amp;" käytetty)"</f>
        <v>200 merkkiä 
(0 käytetty)</v>
      </c>
      <c r="K77" s="50"/>
      <c r="L77" s="28"/>
      <c r="N77" s="639" t="s">
        <v>288</v>
      </c>
      <c r="O77" s="639"/>
      <c r="P77" s="639"/>
      <c r="Q77" s="639"/>
      <c r="R77" s="639"/>
      <c r="S77" s="136"/>
      <c r="T77" s="136"/>
      <c r="U77" s="136"/>
    </row>
    <row r="78" spans="1:21" s="248" customFormat="1" ht="45" customHeight="1" x14ac:dyDescent="0.35">
      <c r="A78" s="3"/>
      <c r="B78" s="341"/>
      <c r="C78" s="633"/>
      <c r="D78" s="633"/>
      <c r="E78" s="633"/>
      <c r="F78" s="633"/>
      <c r="G78" s="633"/>
      <c r="H78" s="633"/>
      <c r="I78" s="633"/>
      <c r="J78" s="633"/>
      <c r="K78" s="633"/>
      <c r="L78" s="383"/>
      <c r="M78" s="260"/>
      <c r="N78" s="639"/>
      <c r="O78" s="639"/>
      <c r="P78" s="639"/>
      <c r="Q78" s="639"/>
      <c r="R78" s="639"/>
      <c r="S78" s="136"/>
      <c r="T78" s="136"/>
    </row>
    <row r="79" spans="1:21" s="248" customFormat="1" ht="21" customHeight="1" x14ac:dyDescent="0.35">
      <c r="A79" s="3"/>
      <c r="B79" s="341"/>
      <c r="C79" s="50" t="s">
        <v>298</v>
      </c>
      <c r="D79" s="50"/>
      <c r="E79" s="50"/>
      <c r="F79" s="101"/>
      <c r="G79" s="50"/>
      <c r="H79" s="50"/>
      <c r="I79" s="50"/>
      <c r="J79" s="50"/>
      <c r="K79" s="50"/>
      <c r="L79" s="28"/>
      <c r="M79" s="136"/>
    </row>
    <row r="80" spans="1:21" s="248" customFormat="1" ht="21" customHeight="1" x14ac:dyDescent="0.35">
      <c r="A80" s="3"/>
      <c r="B80" s="341"/>
      <c r="C80" s="50" t="s">
        <v>290</v>
      </c>
      <c r="D80" s="50"/>
      <c r="E80" s="50"/>
      <c r="F80" s="101"/>
      <c r="G80" s="50"/>
      <c r="H80" s="50"/>
      <c r="I80" s="50"/>
      <c r="J80" s="50" t="str">
        <f>"1500 merkkiä 
("&amp;TEXT(LEN(C81),"0")&amp;" käytetty)"</f>
        <v>1500 merkkiä 
(0 käytetty)</v>
      </c>
      <c r="K80" s="50"/>
      <c r="L80" s="28"/>
      <c r="M80" s="136"/>
    </row>
    <row r="81" spans="1:21" s="248" customFormat="1" ht="272.25" customHeight="1" x14ac:dyDescent="0.35">
      <c r="A81" s="3"/>
      <c r="B81" s="341"/>
      <c r="C81" s="633"/>
      <c r="D81" s="633"/>
      <c r="E81" s="633"/>
      <c r="F81" s="633"/>
      <c r="G81" s="633"/>
      <c r="H81" s="633"/>
      <c r="I81" s="633"/>
      <c r="J81" s="633"/>
      <c r="K81" s="633"/>
      <c r="L81" s="261"/>
      <c r="M81" s="260"/>
      <c r="N81" s="639" t="s">
        <v>291</v>
      </c>
      <c r="O81" s="639"/>
      <c r="P81" s="639"/>
      <c r="Q81" s="639"/>
      <c r="R81" s="639"/>
      <c r="S81" s="645"/>
      <c r="T81" s="645"/>
      <c r="U81" s="645"/>
    </row>
    <row r="82" spans="1:21" s="248" customFormat="1" ht="21" customHeight="1" x14ac:dyDescent="0.35">
      <c r="A82" s="3"/>
      <c r="B82" s="341"/>
      <c r="C82" s="50" t="s">
        <v>299</v>
      </c>
      <c r="D82" s="50"/>
      <c r="E82" s="50"/>
      <c r="F82" s="50"/>
      <c r="G82" s="50"/>
      <c r="H82" s="50"/>
      <c r="I82" s="50"/>
      <c r="J82" s="487"/>
      <c r="K82" s="50"/>
      <c r="L82" s="28"/>
      <c r="M82" s="136"/>
    </row>
    <row r="83" spans="1:21" s="248" customFormat="1" ht="34.5" customHeight="1" x14ac:dyDescent="0.35">
      <c r="A83" s="3"/>
      <c r="B83" s="341"/>
      <c r="C83" s="646" t="s">
        <v>293</v>
      </c>
      <c r="D83" s="646"/>
      <c r="E83" s="646"/>
      <c r="F83" s="646"/>
      <c r="G83" s="646"/>
      <c r="H83" s="646"/>
      <c r="I83" s="646"/>
      <c r="J83" s="646"/>
      <c r="K83" s="646"/>
      <c r="L83" s="28"/>
      <c r="M83" s="136"/>
    </row>
    <row r="84" spans="1:21" s="248" customFormat="1" ht="19.149999999999999" customHeight="1" x14ac:dyDescent="0.35">
      <c r="A84" s="3"/>
      <c r="B84" s="341"/>
      <c r="C84" s="512"/>
      <c r="D84" s="512"/>
      <c r="E84" s="512"/>
      <c r="F84" s="512"/>
      <c r="G84" s="512"/>
      <c r="H84" s="512"/>
      <c r="I84" s="512"/>
      <c r="J84" s="50" t="str">
        <f>"1000 merkkiä 
("&amp;TEXT(LEN(C85),"0")&amp;" käytetty)"</f>
        <v>1000 merkkiä 
(0 käytetty)</v>
      </c>
      <c r="K84" s="487"/>
      <c r="L84" s="28"/>
      <c r="M84" s="136"/>
    </row>
    <row r="85" spans="1:21" s="248" customFormat="1" ht="113.15" customHeight="1" x14ac:dyDescent="0.35">
      <c r="A85" s="3"/>
      <c r="B85" s="341"/>
      <c r="C85" s="633"/>
      <c r="D85" s="633"/>
      <c r="E85" s="633"/>
      <c r="F85" s="633"/>
      <c r="G85" s="633"/>
      <c r="H85" s="633"/>
      <c r="I85" s="633"/>
      <c r="J85" s="633"/>
      <c r="K85" s="633"/>
      <c r="L85" s="261"/>
      <c r="M85" s="260"/>
      <c r="N85" s="555" t="s">
        <v>294</v>
      </c>
      <c r="O85" s="555"/>
      <c r="P85" s="555"/>
      <c r="Q85" s="555"/>
      <c r="R85" s="555"/>
      <c r="T85" s="412"/>
    </row>
    <row r="86" spans="1:21" s="248" customFormat="1" ht="21" customHeight="1" x14ac:dyDescent="0.35">
      <c r="A86" s="3"/>
      <c r="B86" s="341"/>
      <c r="C86" s="50" t="s">
        <v>295</v>
      </c>
      <c r="D86" s="50"/>
      <c r="E86" s="50"/>
      <c r="F86" s="50"/>
      <c r="G86" s="50"/>
      <c r="H86" s="50"/>
      <c r="I86" s="50"/>
      <c r="J86" s="50" t="str">
        <f>"1000 merkkiä 
("&amp;TEXT(LEN(C88),"0")&amp;" käytetty)"</f>
        <v>1000 merkkiä 
(0 käytetty)</v>
      </c>
      <c r="K86" s="50"/>
      <c r="L86" s="28"/>
      <c r="M86" s="136"/>
    </row>
    <row r="87" spans="1:21" s="248" customFormat="1" ht="46.15" customHeight="1" x14ac:dyDescent="0.35">
      <c r="A87" s="3"/>
      <c r="B87" s="341"/>
      <c r="C87" s="646" t="s">
        <v>296</v>
      </c>
      <c r="D87" s="646"/>
      <c r="E87" s="646"/>
      <c r="F87" s="646"/>
      <c r="G87" s="646"/>
      <c r="H87" s="646"/>
      <c r="I87" s="646"/>
      <c r="J87" s="646"/>
      <c r="K87" s="646"/>
      <c r="L87" s="28"/>
      <c r="M87" s="136"/>
    </row>
    <row r="88" spans="1:21" s="248" customFormat="1" ht="113.15" customHeight="1" x14ac:dyDescent="0.35">
      <c r="A88" s="3"/>
      <c r="B88" s="341"/>
      <c r="C88" s="633"/>
      <c r="D88" s="633"/>
      <c r="E88" s="633"/>
      <c r="F88" s="633"/>
      <c r="G88" s="633"/>
      <c r="H88" s="633"/>
      <c r="I88" s="633"/>
      <c r="J88" s="633"/>
      <c r="K88" s="633"/>
      <c r="L88" s="261"/>
      <c r="M88" s="260"/>
      <c r="N88" s="645"/>
      <c r="O88" s="645"/>
      <c r="P88" s="645"/>
      <c r="Q88" s="645"/>
      <c r="R88" s="645"/>
      <c r="S88" s="645"/>
    </row>
    <row r="89" spans="1:21" ht="21" customHeight="1" x14ac:dyDescent="0.35">
      <c r="B89" s="341"/>
      <c r="C89" s="50" t="s">
        <v>300</v>
      </c>
      <c r="D89" s="50"/>
      <c r="E89" s="101"/>
      <c r="F89" s="50"/>
      <c r="G89" s="50"/>
      <c r="H89" s="50"/>
      <c r="I89" s="50"/>
      <c r="J89" s="50"/>
      <c r="K89" s="50"/>
      <c r="L89" s="28"/>
      <c r="N89" s="136"/>
      <c r="O89" s="136"/>
      <c r="P89" s="136"/>
      <c r="Q89" s="136"/>
      <c r="R89" s="136"/>
      <c r="S89" s="136"/>
      <c r="T89" s="136"/>
      <c r="U89" s="136"/>
    </row>
    <row r="90" spans="1:21" ht="21" customHeight="1" x14ac:dyDescent="0.35">
      <c r="B90" s="341"/>
      <c r="C90" s="50" t="s">
        <v>287</v>
      </c>
      <c r="D90" s="50"/>
      <c r="E90" s="101"/>
      <c r="F90" s="50"/>
      <c r="G90" s="50"/>
      <c r="H90" s="50"/>
      <c r="I90" s="50"/>
      <c r="J90" s="50" t="str">
        <f>"200 merkkiä 
("&amp;TEXT(LEN(C91),"0")&amp;" käytetty)"</f>
        <v>200 merkkiä 
(0 käytetty)</v>
      </c>
      <c r="K90" s="50"/>
      <c r="L90" s="28"/>
      <c r="N90" s="639" t="s">
        <v>288</v>
      </c>
      <c r="O90" s="639"/>
      <c r="P90" s="639"/>
      <c r="Q90" s="639"/>
      <c r="R90" s="639"/>
      <c r="S90" s="136"/>
      <c r="T90" s="136"/>
      <c r="U90" s="136"/>
    </row>
    <row r="91" spans="1:21" s="248" customFormat="1" ht="45" customHeight="1" x14ac:dyDescent="0.35">
      <c r="A91" s="3"/>
      <c r="B91" s="341"/>
      <c r="C91" s="633"/>
      <c r="D91" s="633"/>
      <c r="E91" s="633"/>
      <c r="F91" s="633"/>
      <c r="G91" s="633"/>
      <c r="H91" s="633"/>
      <c r="I91" s="633"/>
      <c r="J91" s="633"/>
      <c r="K91" s="633"/>
      <c r="L91" s="383"/>
      <c r="M91" s="260"/>
      <c r="N91" s="639"/>
      <c r="O91" s="639"/>
      <c r="P91" s="639"/>
      <c r="Q91" s="639"/>
      <c r="R91" s="639"/>
      <c r="S91" s="136"/>
      <c r="T91" s="136"/>
    </row>
    <row r="92" spans="1:21" s="248" customFormat="1" ht="21" customHeight="1" x14ac:dyDescent="0.35">
      <c r="A92" s="3"/>
      <c r="B92" s="341"/>
      <c r="C92" s="50" t="s">
        <v>301</v>
      </c>
      <c r="D92" s="50"/>
      <c r="E92" s="50"/>
      <c r="F92" s="101"/>
      <c r="G92" s="50"/>
      <c r="H92" s="50"/>
      <c r="I92" s="50"/>
      <c r="J92" s="50"/>
      <c r="K92" s="50"/>
      <c r="L92" s="28"/>
      <c r="M92" s="136"/>
    </row>
    <row r="93" spans="1:21" s="248" customFormat="1" ht="21" customHeight="1" x14ac:dyDescent="0.35">
      <c r="A93" s="3"/>
      <c r="B93" s="341"/>
      <c r="C93" s="50" t="s">
        <v>290</v>
      </c>
      <c r="D93" s="50"/>
      <c r="E93" s="50"/>
      <c r="F93" s="101"/>
      <c r="G93" s="50"/>
      <c r="H93" s="50"/>
      <c r="I93" s="50"/>
      <c r="J93" s="50" t="str">
        <f>"1500 merkkiä 
("&amp;TEXT(LEN(C94),"0")&amp;" käytetty)"</f>
        <v>1500 merkkiä 
(0 käytetty)</v>
      </c>
      <c r="K93" s="50"/>
      <c r="L93" s="28"/>
      <c r="M93" s="136"/>
    </row>
    <row r="94" spans="1:21" s="248" customFormat="1" ht="272.25" customHeight="1" x14ac:dyDescent="0.35">
      <c r="A94" s="3"/>
      <c r="B94" s="341"/>
      <c r="C94" s="633"/>
      <c r="D94" s="633"/>
      <c r="E94" s="633"/>
      <c r="F94" s="633"/>
      <c r="G94" s="633"/>
      <c r="H94" s="633"/>
      <c r="I94" s="633"/>
      <c r="J94" s="633"/>
      <c r="K94" s="633"/>
      <c r="L94" s="261"/>
      <c r="M94" s="260"/>
      <c r="N94" s="639" t="s">
        <v>291</v>
      </c>
      <c r="O94" s="639"/>
      <c r="P94" s="639"/>
      <c r="Q94" s="639"/>
      <c r="R94" s="639"/>
      <c r="S94" s="645"/>
      <c r="T94" s="645"/>
      <c r="U94" s="645"/>
    </row>
    <row r="95" spans="1:21" s="248" customFormat="1" ht="21" customHeight="1" x14ac:dyDescent="0.35">
      <c r="A95" s="3"/>
      <c r="B95" s="341"/>
      <c r="C95" s="50" t="s">
        <v>302</v>
      </c>
      <c r="D95" s="50"/>
      <c r="E95" s="50"/>
      <c r="F95" s="50"/>
      <c r="G95" s="50"/>
      <c r="H95" s="50"/>
      <c r="I95" s="50"/>
      <c r="J95" s="487"/>
      <c r="K95" s="50"/>
      <c r="L95" s="28"/>
      <c r="M95" s="136"/>
    </row>
    <row r="96" spans="1:21" s="248" customFormat="1" ht="34.5" customHeight="1" x14ac:dyDescent="0.35">
      <c r="A96" s="3"/>
      <c r="B96" s="341"/>
      <c r="C96" s="646" t="s">
        <v>293</v>
      </c>
      <c r="D96" s="646"/>
      <c r="E96" s="646"/>
      <c r="F96" s="646"/>
      <c r="G96" s="646"/>
      <c r="H96" s="646"/>
      <c r="I96" s="646"/>
      <c r="J96" s="646"/>
      <c r="K96" s="646"/>
      <c r="L96" s="28"/>
      <c r="M96" s="136"/>
    </row>
    <row r="97" spans="1:21" s="248" customFormat="1" ht="19.149999999999999" customHeight="1" x14ac:dyDescent="0.35">
      <c r="A97" s="3"/>
      <c r="B97" s="341"/>
      <c r="C97" s="512"/>
      <c r="D97" s="512"/>
      <c r="E97" s="512"/>
      <c r="F97" s="512"/>
      <c r="G97" s="512"/>
      <c r="H97" s="512"/>
      <c r="I97" s="512"/>
      <c r="J97" s="50" t="str">
        <f>"1000 merkkiä 
("&amp;TEXT(LEN(C98),"0")&amp;" käytetty)"</f>
        <v>1000 merkkiä 
(0 käytetty)</v>
      </c>
      <c r="K97" s="487"/>
      <c r="L97" s="28"/>
      <c r="M97" s="136"/>
    </row>
    <row r="98" spans="1:21" s="248" customFormat="1" ht="113.15" customHeight="1" x14ac:dyDescent="0.35">
      <c r="A98" s="3"/>
      <c r="B98" s="341"/>
      <c r="C98" s="633"/>
      <c r="D98" s="633"/>
      <c r="E98" s="633"/>
      <c r="F98" s="633"/>
      <c r="G98" s="633"/>
      <c r="H98" s="633"/>
      <c r="I98" s="633"/>
      <c r="J98" s="633"/>
      <c r="K98" s="633"/>
      <c r="L98" s="261"/>
      <c r="M98" s="260"/>
      <c r="N98" s="555" t="s">
        <v>294</v>
      </c>
      <c r="O98" s="555"/>
      <c r="P98" s="555"/>
      <c r="Q98" s="555"/>
      <c r="R98" s="555"/>
      <c r="T98" s="412"/>
    </row>
    <row r="99" spans="1:21" s="248" customFormat="1" ht="21" customHeight="1" x14ac:dyDescent="0.35">
      <c r="A99" s="3"/>
      <c r="B99" s="341"/>
      <c r="C99" s="50" t="s">
        <v>303</v>
      </c>
      <c r="D99" s="50"/>
      <c r="E99" s="50"/>
      <c r="F99" s="50"/>
      <c r="G99" s="50"/>
      <c r="H99" s="50"/>
      <c r="I99" s="50"/>
      <c r="J99" s="50" t="str">
        <f>"1000 merkkiä 
("&amp;TEXT(LEN(C101),"0")&amp;" käytetty)"</f>
        <v>1000 merkkiä 
(0 käytetty)</v>
      </c>
      <c r="K99" s="50"/>
      <c r="L99" s="28"/>
      <c r="M99" s="136"/>
    </row>
    <row r="100" spans="1:21" s="248" customFormat="1" ht="46.15" customHeight="1" x14ac:dyDescent="0.35">
      <c r="A100" s="3"/>
      <c r="B100" s="341"/>
      <c r="C100" s="646" t="s">
        <v>296</v>
      </c>
      <c r="D100" s="646"/>
      <c r="E100" s="646"/>
      <c r="F100" s="646"/>
      <c r="G100" s="646"/>
      <c r="H100" s="646"/>
      <c r="I100" s="646"/>
      <c r="J100" s="646"/>
      <c r="K100" s="646"/>
      <c r="L100" s="28"/>
      <c r="M100" s="136"/>
    </row>
    <row r="101" spans="1:21" s="248" customFormat="1" ht="113.15" customHeight="1" x14ac:dyDescent="0.35">
      <c r="A101" s="3"/>
      <c r="B101" s="341"/>
      <c r="C101" s="633"/>
      <c r="D101" s="633"/>
      <c r="E101" s="633"/>
      <c r="F101" s="633"/>
      <c r="G101" s="633"/>
      <c r="H101" s="633"/>
      <c r="I101" s="633"/>
      <c r="J101" s="633"/>
      <c r="K101" s="633"/>
      <c r="L101" s="261"/>
      <c r="M101" s="260"/>
      <c r="N101" s="645"/>
      <c r="O101" s="645"/>
      <c r="P101" s="645"/>
      <c r="Q101" s="645"/>
      <c r="R101" s="645"/>
      <c r="S101" s="645"/>
    </row>
    <row r="102" spans="1:21" s="248" customFormat="1" ht="21" customHeight="1" x14ac:dyDescent="0.35">
      <c r="A102" s="3"/>
      <c r="B102" s="341"/>
      <c r="C102" s="510"/>
      <c r="D102" s="510"/>
      <c r="E102" s="510"/>
      <c r="F102" s="510"/>
      <c r="G102" s="510"/>
      <c r="H102" s="510"/>
      <c r="I102" s="510"/>
      <c r="J102" s="510"/>
      <c r="K102" s="510"/>
      <c r="L102" s="261"/>
      <c r="M102" s="260"/>
      <c r="N102" s="251"/>
      <c r="O102" s="251"/>
      <c r="P102" s="251"/>
      <c r="Q102" s="251"/>
      <c r="R102" s="251"/>
      <c r="S102" s="251"/>
      <c r="T102" s="250"/>
      <c r="U102" s="250"/>
    </row>
    <row r="103" spans="1:21" s="248" customFormat="1" ht="16.149999999999999" customHeight="1" x14ac:dyDescent="0.35">
      <c r="A103" s="3"/>
      <c r="B103" s="341"/>
      <c r="C103" s="339" t="s">
        <v>304</v>
      </c>
      <c r="D103" s="50"/>
      <c r="E103" s="50"/>
      <c r="F103" s="50"/>
      <c r="G103" s="50"/>
      <c r="H103" s="50"/>
      <c r="I103" s="50"/>
      <c r="J103" s="50"/>
      <c r="K103" s="50"/>
      <c r="L103" s="28"/>
      <c r="M103" s="136"/>
    </row>
    <row r="104" spans="1:21" s="248" customFormat="1" ht="78" customHeight="1" x14ac:dyDescent="0.35">
      <c r="A104" s="3"/>
      <c r="B104" s="341"/>
      <c r="C104" s="583" t="s">
        <v>305</v>
      </c>
      <c r="D104" s="583"/>
      <c r="E104" s="583"/>
      <c r="F104" s="583"/>
      <c r="G104" s="583"/>
      <c r="H104" s="583"/>
      <c r="I104" s="583"/>
      <c r="J104" s="583"/>
      <c r="K104" s="583"/>
      <c r="L104" s="262"/>
      <c r="M104" s="136"/>
    </row>
    <row r="105" spans="1:21" s="248" customFormat="1" ht="16.149999999999999" customHeight="1" x14ac:dyDescent="0.35">
      <c r="A105" s="3"/>
      <c r="B105" s="341"/>
      <c r="C105" s="61"/>
      <c r="D105" s="61"/>
      <c r="E105" s="61"/>
      <c r="F105" s="61"/>
      <c r="G105" s="61"/>
      <c r="H105" s="61"/>
      <c r="I105" s="61"/>
      <c r="J105" s="61" t="str">
        <f>"1500 merkkiä ("&amp;TEXT(LEN(C106),"0")&amp;" käytetty)"</f>
        <v>1500 merkkiä (0 käytetty)</v>
      </c>
      <c r="K105" s="61"/>
      <c r="L105" s="28"/>
      <c r="M105" s="136"/>
    </row>
    <row r="106" spans="1:21" s="248" customFormat="1" ht="272.25" customHeight="1" x14ac:dyDescent="0.35">
      <c r="A106" s="3"/>
      <c r="B106" s="341"/>
      <c r="C106" s="633"/>
      <c r="D106" s="633"/>
      <c r="E106" s="633"/>
      <c r="F106" s="633"/>
      <c r="G106" s="633"/>
      <c r="H106" s="633"/>
      <c r="I106" s="633"/>
      <c r="J106" s="633"/>
      <c r="K106" s="633"/>
      <c r="L106" s="261"/>
      <c r="M106" s="260"/>
    </row>
    <row r="107" spans="1:21" s="248" customFormat="1" ht="16.149999999999999" customHeight="1" x14ac:dyDescent="0.35">
      <c r="A107" s="3"/>
      <c r="B107" s="341"/>
      <c r="C107" s="374"/>
      <c r="D107" s="374"/>
      <c r="E107" s="374"/>
      <c r="F107" s="374"/>
      <c r="G107" s="374"/>
      <c r="H107" s="374"/>
      <c r="I107" s="374"/>
      <c r="J107" s="374"/>
      <c r="K107" s="374"/>
      <c r="L107" s="261"/>
      <c r="M107" s="260"/>
    </row>
    <row r="108" spans="1:21" s="248" customFormat="1" ht="21" customHeight="1" x14ac:dyDescent="0.35">
      <c r="A108" s="3"/>
      <c r="B108" s="341"/>
      <c r="C108" s="371" t="s">
        <v>306</v>
      </c>
      <c r="D108" s="510"/>
      <c r="E108" s="510"/>
      <c r="F108" s="510"/>
      <c r="G108" s="510"/>
      <c r="H108" s="510"/>
      <c r="I108" s="510"/>
      <c r="J108" s="510"/>
      <c r="K108" s="510"/>
      <c r="L108" s="261"/>
      <c r="M108" s="260"/>
      <c r="N108" s="508"/>
      <c r="O108" s="508"/>
      <c r="P108" s="508"/>
      <c r="Q108" s="508"/>
      <c r="R108" s="508"/>
      <c r="S108" s="508"/>
      <c r="T108" s="372"/>
      <c r="U108" s="372"/>
    </row>
    <row r="109" spans="1:21" s="248" customFormat="1" ht="80.5" customHeight="1" x14ac:dyDescent="0.35">
      <c r="A109" s="3"/>
      <c r="B109" s="341"/>
      <c r="C109" s="644" t="s">
        <v>307</v>
      </c>
      <c r="D109" s="644"/>
      <c r="E109" s="644"/>
      <c r="F109" s="644"/>
      <c r="G109" s="644"/>
      <c r="H109" s="644"/>
      <c r="I109" s="644"/>
      <c r="J109" s="644"/>
      <c r="K109" s="644"/>
      <c r="L109" s="261"/>
      <c r="M109" s="260"/>
      <c r="N109" s="508"/>
      <c r="O109" s="508"/>
      <c r="P109" s="508"/>
      <c r="Q109" s="508"/>
      <c r="R109" s="508"/>
      <c r="S109" s="508"/>
      <c r="T109" s="372"/>
      <c r="U109" s="372"/>
    </row>
    <row r="110" spans="1:21" s="248" customFormat="1" ht="16.149999999999999" customHeight="1" x14ac:dyDescent="0.35">
      <c r="A110" s="3"/>
      <c r="B110" s="341"/>
      <c r="C110" s="373"/>
      <c r="D110" s="373"/>
      <c r="E110" s="373"/>
      <c r="F110" s="373"/>
      <c r="G110" s="373"/>
      <c r="H110" s="373"/>
      <c r="I110" s="373"/>
      <c r="J110" s="61" t="str">
        <f>"1500 merkkiä ("&amp;TEXT(LEN(C111),"0")&amp;" käytetty)"</f>
        <v>1500 merkkiä (0 käytetty)</v>
      </c>
      <c r="K110" s="373"/>
      <c r="L110" s="261"/>
      <c r="M110" s="260"/>
      <c r="N110" s="508"/>
      <c r="O110" s="508"/>
      <c r="P110" s="508"/>
      <c r="Q110" s="508"/>
      <c r="R110" s="508"/>
      <c r="S110" s="508"/>
      <c r="T110" s="372"/>
      <c r="U110" s="372"/>
    </row>
    <row r="111" spans="1:21" s="248" customFormat="1" ht="272.25" customHeight="1" x14ac:dyDescent="0.35">
      <c r="A111" s="3"/>
      <c r="B111" s="341"/>
      <c r="C111" s="633"/>
      <c r="D111" s="633"/>
      <c r="E111" s="633"/>
      <c r="F111" s="633"/>
      <c r="G111" s="633"/>
      <c r="H111" s="633"/>
      <c r="I111" s="633"/>
      <c r="J111" s="633"/>
      <c r="K111" s="633"/>
      <c r="L111" s="261"/>
      <c r="M111" s="260"/>
    </row>
    <row r="112" spans="1:21" s="248" customFormat="1" ht="16.149999999999999" customHeight="1" x14ac:dyDescent="0.35">
      <c r="A112" s="3"/>
      <c r="B112" s="341"/>
      <c r="C112" s="50"/>
      <c r="D112" s="50"/>
      <c r="E112" s="50"/>
      <c r="F112" s="50"/>
      <c r="G112" s="50"/>
      <c r="H112" s="50"/>
      <c r="I112" s="50"/>
      <c r="J112" s="50"/>
      <c r="K112" s="50"/>
      <c r="L112" s="28"/>
      <c r="M112" s="136"/>
    </row>
    <row r="113" spans="1:21" s="248" customFormat="1" ht="16.149999999999999" customHeight="1" x14ac:dyDescent="0.35">
      <c r="A113" s="3"/>
      <c r="B113" s="341"/>
      <c r="C113" s="339" t="s">
        <v>308</v>
      </c>
      <c r="D113" s="50"/>
      <c r="E113" s="50"/>
      <c r="F113" s="50"/>
      <c r="G113" s="50"/>
      <c r="H113" s="50"/>
      <c r="I113" s="50"/>
      <c r="J113" s="50"/>
      <c r="K113" s="50"/>
      <c r="L113" s="28"/>
      <c r="M113" s="136"/>
    </row>
    <row r="114" spans="1:21" s="248" customFormat="1" ht="30" customHeight="1" x14ac:dyDescent="0.35">
      <c r="A114" s="3"/>
      <c r="B114" s="341"/>
      <c r="C114" s="583" t="s">
        <v>309</v>
      </c>
      <c r="D114" s="583"/>
      <c r="E114" s="583"/>
      <c r="F114" s="583"/>
      <c r="G114" s="583"/>
      <c r="H114" s="583"/>
      <c r="I114" s="583"/>
      <c r="J114" s="583"/>
      <c r="K114" s="583"/>
      <c r="L114" s="262"/>
      <c r="M114" s="136"/>
    </row>
    <row r="115" spans="1:21" s="248" customFormat="1" ht="16.149999999999999" customHeight="1" x14ac:dyDescent="0.35">
      <c r="A115" s="3"/>
      <c r="B115" s="341"/>
      <c r="C115" s="61"/>
      <c r="D115" s="61"/>
      <c r="E115" s="61"/>
      <c r="F115" s="61"/>
      <c r="G115" s="61"/>
      <c r="H115" s="61"/>
      <c r="I115" s="61"/>
      <c r="J115" s="61" t="str">
        <f>"1500 merkkiä ("&amp;TEXT(LEN(C116),"0")&amp;" käytetty)"</f>
        <v>1500 merkkiä (0 käytetty)</v>
      </c>
      <c r="K115" s="61"/>
      <c r="L115" s="28"/>
      <c r="M115" s="136"/>
    </row>
    <row r="116" spans="1:21" s="248" customFormat="1" ht="272.25" customHeight="1" x14ac:dyDescent="0.35">
      <c r="A116" s="3"/>
      <c r="B116" s="341"/>
      <c r="C116" s="633"/>
      <c r="D116" s="633"/>
      <c r="E116" s="633"/>
      <c r="F116" s="633"/>
      <c r="G116" s="633"/>
      <c r="H116" s="633"/>
      <c r="I116" s="633"/>
      <c r="J116" s="633"/>
      <c r="K116" s="633"/>
      <c r="L116" s="261"/>
      <c r="M116" s="260"/>
    </row>
    <row r="117" spans="1:21" s="248" customFormat="1" ht="16.149999999999999" customHeight="1" x14ac:dyDescent="0.35">
      <c r="A117" s="3"/>
      <c r="B117" s="341"/>
      <c r="C117" s="50"/>
      <c r="D117" s="50"/>
      <c r="E117" s="50"/>
      <c r="F117" s="50"/>
      <c r="G117" s="50"/>
      <c r="H117" s="50"/>
      <c r="I117" s="50"/>
      <c r="J117" s="50"/>
      <c r="K117" s="50"/>
      <c r="L117" s="28"/>
      <c r="M117" s="136"/>
      <c r="N117" s="640"/>
      <c r="O117" s="640"/>
      <c r="P117" s="640"/>
      <c r="Q117" s="640"/>
      <c r="R117" s="640"/>
      <c r="S117" s="640"/>
      <c r="T117" s="640"/>
      <c r="U117" s="640"/>
    </row>
    <row r="118" spans="1:21" s="248" customFormat="1" ht="16.149999999999999" customHeight="1" x14ac:dyDescent="0.35">
      <c r="A118" s="3"/>
      <c r="B118" s="341"/>
      <c r="C118" s="339" t="s">
        <v>310</v>
      </c>
      <c r="D118" s="50"/>
      <c r="E118" s="50"/>
      <c r="F118" s="50"/>
      <c r="G118" s="50"/>
      <c r="H118" s="50"/>
      <c r="I118" s="50"/>
      <c r="J118" s="50"/>
      <c r="K118" s="50"/>
      <c r="L118" s="28"/>
      <c r="M118" s="136"/>
    </row>
    <row r="119" spans="1:21" s="248" customFormat="1" ht="63" customHeight="1" x14ac:dyDescent="0.35">
      <c r="A119" s="3"/>
      <c r="B119" s="341"/>
      <c r="C119" s="583" t="s">
        <v>311</v>
      </c>
      <c r="D119" s="583"/>
      <c r="E119" s="583"/>
      <c r="F119" s="583"/>
      <c r="G119" s="583"/>
      <c r="H119" s="583"/>
      <c r="I119" s="583"/>
      <c r="J119" s="583"/>
      <c r="K119" s="583"/>
      <c r="L119" s="262"/>
      <c r="M119" s="136"/>
    </row>
    <row r="120" spans="1:21" s="248" customFormat="1" ht="16.149999999999999" customHeight="1" x14ac:dyDescent="0.35">
      <c r="A120" s="3"/>
      <c r="B120" s="341"/>
      <c r="C120" s="61"/>
      <c r="D120" s="61"/>
      <c r="E120" s="61"/>
      <c r="F120" s="61"/>
      <c r="G120" s="61"/>
      <c r="H120" s="61"/>
      <c r="I120" s="61"/>
      <c r="J120" s="61" t="str">
        <f>"1500 merkkiä ("&amp;TEXT(LEN(C121),"0")&amp;" käytetty)"</f>
        <v>1500 merkkiä (0 käytetty)</v>
      </c>
      <c r="K120" s="61"/>
      <c r="L120" s="28"/>
      <c r="M120" s="136"/>
    </row>
    <row r="121" spans="1:21" s="248" customFormat="1" ht="272.25" customHeight="1" x14ac:dyDescent="0.35">
      <c r="A121" s="3"/>
      <c r="B121" s="341"/>
      <c r="C121" s="633"/>
      <c r="D121" s="633"/>
      <c r="E121" s="633"/>
      <c r="F121" s="633"/>
      <c r="G121" s="633"/>
      <c r="H121" s="633"/>
      <c r="I121" s="633"/>
      <c r="J121" s="633"/>
      <c r="K121" s="633"/>
      <c r="L121" s="261"/>
      <c r="M121" s="260"/>
    </row>
    <row r="122" spans="1:21" s="248" customFormat="1" ht="16.149999999999999" customHeight="1" x14ac:dyDescent="0.35">
      <c r="A122" s="3"/>
      <c r="B122" s="341"/>
      <c r="C122" s="50"/>
      <c r="D122" s="50"/>
      <c r="E122" s="50"/>
      <c r="F122" s="50"/>
      <c r="G122" s="50"/>
      <c r="H122" s="50"/>
      <c r="I122" s="50"/>
      <c r="J122" s="50"/>
      <c r="K122" s="50"/>
      <c r="L122" s="28"/>
      <c r="M122" s="136"/>
    </row>
    <row r="123" spans="1:21" s="248" customFormat="1" ht="16.149999999999999" customHeight="1" x14ac:dyDescent="0.35">
      <c r="A123" s="3"/>
      <c r="B123" s="341"/>
      <c r="C123" s="339" t="s">
        <v>312</v>
      </c>
      <c r="D123" s="50"/>
      <c r="E123" s="50"/>
      <c r="F123" s="50"/>
      <c r="G123" s="50"/>
      <c r="H123" s="50"/>
      <c r="I123" s="50"/>
      <c r="J123" s="50"/>
      <c r="K123" s="50"/>
      <c r="L123" s="28"/>
      <c r="M123" s="136"/>
    </row>
    <row r="124" spans="1:21" s="248" customFormat="1" ht="109.5" customHeight="1" x14ac:dyDescent="0.35">
      <c r="A124" s="3"/>
      <c r="B124" s="341"/>
      <c r="C124" s="608" t="s">
        <v>313</v>
      </c>
      <c r="D124" s="608"/>
      <c r="E124" s="608"/>
      <c r="F124" s="608"/>
      <c r="G124" s="608"/>
      <c r="H124" s="608"/>
      <c r="I124" s="608"/>
      <c r="J124" s="608"/>
      <c r="K124" s="608"/>
      <c r="L124" s="261"/>
      <c r="M124" s="136"/>
    </row>
    <row r="125" spans="1:21" s="248" customFormat="1" ht="16.149999999999999" customHeight="1" x14ac:dyDescent="0.35">
      <c r="A125" s="3"/>
      <c r="B125" s="341"/>
      <c r="C125" s="61"/>
      <c r="D125" s="61"/>
      <c r="E125" s="61"/>
      <c r="F125" s="61"/>
      <c r="G125" s="61"/>
      <c r="H125" s="61"/>
      <c r="I125" s="61"/>
      <c r="J125" s="61" t="str">
        <f>"1500 merkkiä ("&amp;TEXT(LEN(C126),"0")&amp;" käytetty)"</f>
        <v>1500 merkkiä (0 käytetty)</v>
      </c>
      <c r="K125" s="61"/>
      <c r="L125" s="28"/>
      <c r="M125" s="136"/>
    </row>
    <row r="126" spans="1:21" s="248" customFormat="1" ht="272.25" customHeight="1" x14ac:dyDescent="0.35">
      <c r="A126" s="3"/>
      <c r="B126" s="341"/>
      <c r="C126" s="570"/>
      <c r="D126" s="571"/>
      <c r="E126" s="571"/>
      <c r="F126" s="571"/>
      <c r="G126" s="571"/>
      <c r="H126" s="571"/>
      <c r="I126" s="571"/>
      <c r="J126" s="571"/>
      <c r="K126" s="572"/>
      <c r="L126" s="261"/>
      <c r="M126" s="260"/>
    </row>
    <row r="127" spans="1:21" s="248" customFormat="1" ht="16.149999999999999" customHeight="1" x14ac:dyDescent="0.35">
      <c r="A127" s="3"/>
      <c r="B127" s="341"/>
      <c r="C127" s="35"/>
      <c r="D127" s="35"/>
      <c r="E127" s="32"/>
      <c r="F127" s="37"/>
      <c r="G127" s="32"/>
      <c r="H127" s="32"/>
      <c r="I127" s="32"/>
      <c r="J127" s="32"/>
      <c r="K127" s="32"/>
      <c r="L127" s="495"/>
      <c r="M127" s="247"/>
      <c r="N127" s="640"/>
      <c r="O127" s="640"/>
      <c r="P127" s="640"/>
      <c r="Q127" s="640"/>
      <c r="R127" s="640"/>
      <c r="S127" s="640"/>
      <c r="T127" s="640"/>
      <c r="U127" s="640"/>
    </row>
    <row r="128" spans="1:21" s="248" customFormat="1" ht="16.149999999999999" customHeight="1" x14ac:dyDescent="0.35">
      <c r="A128" s="3"/>
      <c r="B128" s="341"/>
      <c r="C128" s="32" t="s">
        <v>314</v>
      </c>
      <c r="D128" s="35"/>
      <c r="E128" s="32"/>
      <c r="F128" s="37"/>
      <c r="G128" s="32"/>
      <c r="H128" s="32"/>
      <c r="I128" s="32"/>
      <c r="J128" s="32"/>
      <c r="K128" s="32"/>
      <c r="L128" s="495"/>
      <c r="M128" s="247"/>
    </row>
    <row r="129" spans="1:21" s="248" customFormat="1" ht="103.9" customHeight="1" x14ac:dyDescent="0.35">
      <c r="A129" s="3"/>
      <c r="B129" s="341"/>
      <c r="C129" s="608" t="s">
        <v>315</v>
      </c>
      <c r="D129" s="608"/>
      <c r="E129" s="608"/>
      <c r="F129" s="608"/>
      <c r="G129" s="608"/>
      <c r="H129" s="608"/>
      <c r="I129" s="608"/>
      <c r="J129" s="608"/>
      <c r="K129" s="608"/>
      <c r="L129" s="261"/>
      <c r="M129" s="247"/>
    </row>
    <row r="130" spans="1:21" s="248" customFormat="1" ht="16.149999999999999" customHeight="1" x14ac:dyDescent="0.35">
      <c r="A130" s="3"/>
      <c r="B130" s="341"/>
      <c r="C130" s="61"/>
      <c r="D130" s="61"/>
      <c r="E130" s="61"/>
      <c r="F130" s="61"/>
      <c r="G130" s="61"/>
      <c r="H130" s="61"/>
      <c r="I130" s="61"/>
      <c r="J130" s="61" t="str">
        <f>"1000 merkkiä ("&amp;TEXT(LEN(C131),"0")&amp;" käytetty)"</f>
        <v>1000 merkkiä (0 käytetty)</v>
      </c>
      <c r="K130" s="61"/>
      <c r="L130" s="28"/>
      <c r="M130" s="136"/>
    </row>
    <row r="131" spans="1:21" s="248" customFormat="1" ht="188.25" customHeight="1" x14ac:dyDescent="0.35">
      <c r="A131" s="3"/>
      <c r="B131" s="341"/>
      <c r="C131" s="633"/>
      <c r="D131" s="633"/>
      <c r="E131" s="633"/>
      <c r="F131" s="633"/>
      <c r="G131" s="633"/>
      <c r="H131" s="633"/>
      <c r="I131" s="633"/>
      <c r="J131" s="633"/>
      <c r="K131" s="633"/>
      <c r="L131" s="261"/>
      <c r="M131" s="260"/>
      <c r="N131" s="94"/>
    </row>
    <row r="132" spans="1:21" s="248" customFormat="1" ht="16.149999999999999" customHeight="1" x14ac:dyDescent="0.35">
      <c r="A132" s="3"/>
      <c r="B132" s="342"/>
      <c r="C132" s="61"/>
      <c r="D132" s="61"/>
      <c r="E132" s="61"/>
      <c r="F132" s="61"/>
      <c r="G132" s="61"/>
      <c r="H132" s="61"/>
      <c r="I132" s="61"/>
      <c r="J132" s="61"/>
      <c r="K132" s="61"/>
      <c r="L132" s="123"/>
      <c r="M132" s="136"/>
      <c r="N132" s="647"/>
      <c r="O132" s="647"/>
      <c r="P132" s="647"/>
      <c r="Q132" s="647"/>
      <c r="R132" s="647"/>
      <c r="S132" s="647"/>
      <c r="T132" s="647"/>
      <c r="U132" s="647"/>
    </row>
  </sheetData>
  <sheetProtection sheet="1" selectLockedCells="1"/>
  <dataConsolidate/>
  <mergeCells count="78">
    <mergeCell ref="C98:K98"/>
    <mergeCell ref="N98:R98"/>
    <mergeCell ref="C100:K100"/>
    <mergeCell ref="C101:K101"/>
    <mergeCell ref="N101:S101"/>
    <mergeCell ref="N81:R81"/>
    <mergeCell ref="S81:U81"/>
    <mergeCell ref="C96:K96"/>
    <mergeCell ref="C83:K83"/>
    <mergeCell ref="C85:K85"/>
    <mergeCell ref="N85:R85"/>
    <mergeCell ref="C87:K87"/>
    <mergeCell ref="C88:K88"/>
    <mergeCell ref="N88:S88"/>
    <mergeCell ref="N90:R91"/>
    <mergeCell ref="C91:K91"/>
    <mergeCell ref="C94:K94"/>
    <mergeCell ref="N94:R94"/>
    <mergeCell ref="S94:U94"/>
    <mergeCell ref="C126:K126"/>
    <mergeCell ref="N127:U127"/>
    <mergeCell ref="C129:K129"/>
    <mergeCell ref="C131:K131"/>
    <mergeCell ref="N132:U132"/>
    <mergeCell ref="S68:U68"/>
    <mergeCell ref="C114:K114"/>
    <mergeCell ref="C116:K116"/>
    <mergeCell ref="N117:U117"/>
    <mergeCell ref="C119:K119"/>
    <mergeCell ref="C68:K68"/>
    <mergeCell ref="N68:R68"/>
    <mergeCell ref="C70:K70"/>
    <mergeCell ref="C72:K72"/>
    <mergeCell ref="N72:R72"/>
    <mergeCell ref="C74:K74"/>
    <mergeCell ref="C75:K75"/>
    <mergeCell ref="N75:S75"/>
    <mergeCell ref="N77:R78"/>
    <mergeCell ref="C78:K78"/>
    <mergeCell ref="C81:K81"/>
    <mergeCell ref="C121:K121"/>
    <mergeCell ref="C124:K124"/>
    <mergeCell ref="C104:K104"/>
    <mergeCell ref="C106:K106"/>
    <mergeCell ref="C109:K109"/>
    <mergeCell ref="C111:K111"/>
    <mergeCell ref="N64:R65"/>
    <mergeCell ref="C65:K65"/>
    <mergeCell ref="C47:K47"/>
    <mergeCell ref="N48:U48"/>
    <mergeCell ref="N49:R52"/>
    <mergeCell ref="C50:K50"/>
    <mergeCell ref="C52:K52"/>
    <mergeCell ref="N54:R56"/>
    <mergeCell ref="C55:K55"/>
    <mergeCell ref="C57:K57"/>
    <mergeCell ref="C59:K59"/>
    <mergeCell ref="C60:K60"/>
    <mergeCell ref="N61:R62"/>
    <mergeCell ref="C62:K62"/>
    <mergeCell ref="C45:K45"/>
    <mergeCell ref="C23:K23"/>
    <mergeCell ref="N23:T23"/>
    <mergeCell ref="C27:K27"/>
    <mergeCell ref="N27:S31"/>
    <mergeCell ref="C30:K30"/>
    <mergeCell ref="C33:E33"/>
    <mergeCell ref="N34:S39"/>
    <mergeCell ref="C36:E36"/>
    <mergeCell ref="C40:K40"/>
    <mergeCell ref="N40:S40"/>
    <mergeCell ref="N41:S42"/>
    <mergeCell ref="C21:K21"/>
    <mergeCell ref="N3:P3"/>
    <mergeCell ref="F6:J6"/>
    <mergeCell ref="N10:R12"/>
    <mergeCell ref="D11:K11"/>
    <mergeCell ref="D17:K17"/>
  </mergeCells>
  <dataValidations count="11">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161488F4-046F-4752-B309-144DDADAEF95}">
      <formula1>90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8:K78 C91:K91" xr:uid="{A1E285B1-2FD4-4AB2-974A-333D44C324CC}">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xr:uid="{92381E89-F7AB-4E0C-854C-B8FCBE34A90E}">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3BCC61C-37D8-40EF-9F6C-F1929EE5F2C0}">
      <formula1>2400</formula1>
    </dataValidation>
    <dataValidation type="date" operator="greaterThan" allowBlank="1" showInputMessage="1" showErrorMessage="1" errorTitle="Anna päivämäärä" error="Anna päivämäärä Excelin ymmärtämässä muodossa: esim. 1.1.2021." sqref="C33:E33 C36:E36" xr:uid="{F36C1852-264B-4AF1-92D2-94913B867D13}">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31:L131" xr:uid="{B3BA2F79-953A-4592-8A73-A4307D608CB7}">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D7D40A79-C8D7-4FAB-81B7-94E24BFC142C}">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21F012A-1121-4B45-AF56-07910D662E74}">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16:L116 C68:L68 C126:L126 C121:L121 C106:L107 C111:L111 C81:L81 L94 C94:K94" xr:uid="{D05DF4D2-5E51-4085-AED6-B6F856E42815}">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L108:L110 L62 L65 C40:L40 C23:L23 L27 L30:L31 C31:K31 D108:K108 C108:C109 L98 L72 L78 L75 L85 L91 C102:K102 L101:L102 L88" xr:uid="{4A4BDCEF-BD24-4735-9DC6-09AFF6366379}">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101:K101 C98:K98 C72:K72 C75:K75 C85:K85 C88:K88" xr:uid="{BD5E30DD-7625-4447-8567-F69FC260E5A9}">
      <formula1>1000</formula1>
    </dataValidation>
  </dataValidations>
  <hyperlinks>
    <hyperlink ref="N3:P3" location="'Aloita tästä'!A1" display="PALAA TÄSTÄ KANSISIVULLE" xr:uid="{C30B74B3-B3BF-4E4C-9B14-870FD0A79EEE}"/>
  </hyperlinks>
  <pageMargins left="0.39370078740157483" right="0.39370078740157483" top="0.78740157480314965" bottom="0.78740157480314965" header="0.39370078740157483" footer="0.31496062992125984"/>
  <pageSetup paperSize="9" fitToHeight="0" orientation="portrait" r:id="rId1"/>
  <headerFooter>
    <oddHeader>&amp;L&amp;A&amp;R&amp;P(&amp;N)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5D5FC1-DD37-4D08-9318-6C13BB396121}">
          <x14:formula1>
            <xm:f>'Metatiedot (piiloon)'!$F$3:$F$7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X75"/>
  <sheetViews>
    <sheetView showGridLines="0" zoomScaleNormal="100" workbookViewId="0">
      <selection activeCell="N2" sqref="N2:P2"/>
    </sheetView>
  </sheetViews>
  <sheetFormatPr defaultColWidth="9.23046875" defaultRowHeight="15.5" x14ac:dyDescent="0.35"/>
  <cols>
    <col min="1" max="1" width="3.765625" style="103" customWidth="1"/>
    <col min="2" max="2" width="2.23046875" style="103" customWidth="1"/>
    <col min="3" max="3" width="9.23046875" style="103"/>
    <col min="4" max="4" width="4.53515625" style="103" customWidth="1"/>
    <col min="5" max="9" width="9.23046875" style="103"/>
    <col min="10" max="10" width="19" style="103" customWidth="1"/>
    <col min="11" max="11" width="3.23046875" style="256" customWidth="1"/>
    <col min="12" max="12" width="4.765625" style="256" customWidth="1"/>
    <col min="13" max="13" width="3.765625" style="103" customWidth="1"/>
    <col min="14" max="19" width="9.23046875" style="103"/>
    <col min="20" max="20" width="13.765625" style="103" customWidth="1"/>
    <col min="21" max="16384" width="9.23046875" style="103"/>
  </cols>
  <sheetData>
    <row r="1" spans="1:24" ht="16.149999999999999" customHeight="1" x14ac:dyDescent="0.35">
      <c r="A1" s="9" t="s">
        <v>316</v>
      </c>
    </row>
    <row r="2" spans="1:24" ht="24.75" customHeight="1" x14ac:dyDescent="0.35">
      <c r="B2" s="253"/>
      <c r="C2" s="254" t="s">
        <v>317</v>
      </c>
      <c r="D2" s="254"/>
      <c r="E2" s="254"/>
      <c r="F2" s="254"/>
      <c r="G2" s="254"/>
      <c r="H2" s="254"/>
      <c r="I2" s="254"/>
      <c r="J2" s="254"/>
      <c r="K2" s="255"/>
      <c r="L2" s="257"/>
      <c r="N2" s="656" t="s">
        <v>158</v>
      </c>
      <c r="O2" s="657"/>
      <c r="P2" s="658"/>
    </row>
    <row r="3" spans="1:24" ht="16.149999999999999" customHeight="1" x14ac:dyDescent="0.35">
      <c r="B3" s="104"/>
      <c r="C3" s="105"/>
      <c r="D3" s="105"/>
      <c r="E3" s="106" t="s">
        <v>318</v>
      </c>
      <c r="F3" s="105"/>
      <c r="G3" s="105"/>
      <c r="H3" s="105"/>
      <c r="I3" s="105"/>
      <c r="J3" s="105"/>
      <c r="K3" s="107"/>
    </row>
    <row r="4" spans="1:24" ht="16.149999999999999" customHeight="1" x14ac:dyDescent="0.35">
      <c r="B4" s="104"/>
      <c r="C4" s="108"/>
      <c r="D4" s="108"/>
      <c r="E4" s="108"/>
      <c r="F4" s="108"/>
      <c r="G4" s="108"/>
      <c r="H4" s="108"/>
      <c r="I4" s="108"/>
      <c r="J4" s="108"/>
      <c r="K4" s="107"/>
    </row>
    <row r="5" spans="1:24" ht="16.149999999999999" customHeight="1" x14ac:dyDescent="0.35">
      <c r="B5" s="278"/>
      <c r="C5" s="277" t="s">
        <v>319</v>
      </c>
      <c r="D5" s="108"/>
      <c r="E5" s="652"/>
      <c r="F5" s="652"/>
      <c r="G5" s="652"/>
      <c r="H5" s="652"/>
      <c r="I5" s="652"/>
      <c r="J5" s="652"/>
      <c r="K5" s="107"/>
      <c r="N5" s="659" t="s">
        <v>320</v>
      </c>
      <c r="O5" s="659"/>
      <c r="P5" s="659"/>
      <c r="Q5" s="659"/>
      <c r="R5" s="659"/>
      <c r="S5" s="659"/>
    </row>
    <row r="6" spans="1:24" ht="16.149999999999999" customHeight="1" x14ac:dyDescent="0.35">
      <c r="B6" s="104"/>
      <c r="C6" s="108"/>
      <c r="D6" s="108"/>
      <c r="E6" s="109"/>
      <c r="F6" s="108"/>
      <c r="G6" s="108"/>
      <c r="H6" s="108"/>
      <c r="I6" s="108"/>
      <c r="J6" s="108"/>
      <c r="K6" s="107"/>
      <c r="N6" s="659"/>
      <c r="O6" s="659"/>
      <c r="P6" s="659"/>
      <c r="Q6" s="659"/>
      <c r="R6" s="659"/>
      <c r="S6" s="659"/>
    </row>
    <row r="7" spans="1:24" ht="16.149999999999999" customHeight="1" x14ac:dyDescent="0.35">
      <c r="B7" s="104"/>
      <c r="C7" s="108"/>
      <c r="D7" s="108"/>
      <c r="E7" s="109"/>
      <c r="F7" s="108"/>
      <c r="G7" s="108"/>
      <c r="H7" s="108" t="str">
        <f>"500 merkkiä 
("&amp;TEXT(LEN(E8),"0")&amp;" käytetty)"</f>
        <v>500 merkkiä 
(0 käytetty)</v>
      </c>
      <c r="I7" s="108"/>
      <c r="J7" s="108"/>
      <c r="K7" s="107"/>
      <c r="N7" s="659"/>
      <c r="O7" s="659"/>
      <c r="P7" s="659"/>
      <c r="Q7" s="659"/>
      <c r="R7" s="659"/>
      <c r="S7" s="659"/>
    </row>
    <row r="8" spans="1:24" ht="92.25" customHeight="1" x14ac:dyDescent="0.35">
      <c r="B8" s="104"/>
      <c r="C8" s="650" t="s">
        <v>321</v>
      </c>
      <c r="D8" s="650"/>
      <c r="E8" s="652"/>
      <c r="F8" s="652"/>
      <c r="G8" s="652"/>
      <c r="H8" s="652"/>
      <c r="I8" s="652"/>
      <c r="J8" s="652"/>
      <c r="K8" s="283"/>
      <c r="N8" s="659" t="s">
        <v>322</v>
      </c>
      <c r="O8" s="659"/>
      <c r="P8" s="659"/>
      <c r="Q8" s="659"/>
      <c r="R8" s="659"/>
      <c r="S8" s="659"/>
      <c r="T8" s="110"/>
    </row>
    <row r="9" spans="1:24" ht="16.149999999999999" customHeight="1" x14ac:dyDescent="0.35">
      <c r="B9" s="279"/>
      <c r="C9" s="515"/>
      <c r="D9" s="515"/>
      <c r="E9" s="108"/>
      <c r="F9" s="108"/>
      <c r="G9" s="108"/>
      <c r="H9" s="108"/>
      <c r="I9" s="108"/>
      <c r="J9" s="108"/>
      <c r="K9" s="283"/>
      <c r="N9" s="659"/>
      <c r="O9" s="659"/>
      <c r="P9" s="659"/>
      <c r="Q9" s="659"/>
      <c r="R9" s="659"/>
      <c r="S9" s="659"/>
      <c r="T9" s="513"/>
      <c r="U9" s="513"/>
      <c r="V9" s="513"/>
      <c r="W9" s="513"/>
      <c r="X9" s="513"/>
    </row>
    <row r="10" spans="1:24" ht="16.149999999999999" customHeight="1" x14ac:dyDescent="0.35">
      <c r="B10" s="281"/>
      <c r="C10" s="282"/>
      <c r="D10" s="282"/>
      <c r="E10" s="282"/>
      <c r="F10" s="282"/>
      <c r="G10" s="282"/>
      <c r="H10" s="282"/>
      <c r="I10" s="282"/>
      <c r="J10" s="282"/>
      <c r="K10" s="284"/>
      <c r="N10" s="513"/>
      <c r="O10" s="513"/>
      <c r="P10" s="513"/>
      <c r="Q10" s="513"/>
      <c r="R10" s="513"/>
      <c r="S10" s="513"/>
      <c r="T10" s="513"/>
      <c r="U10" s="513"/>
      <c r="V10" s="513"/>
      <c r="W10" s="513"/>
      <c r="X10" s="513"/>
    </row>
    <row r="11" spans="1:24" ht="16.149999999999999" customHeight="1" x14ac:dyDescent="0.35">
      <c r="B11" s="278"/>
      <c r="C11" s="277" t="s">
        <v>319</v>
      </c>
      <c r="D11" s="108"/>
      <c r="E11" s="653"/>
      <c r="F11" s="654"/>
      <c r="G11" s="654"/>
      <c r="H11" s="654"/>
      <c r="I11" s="654"/>
      <c r="J11" s="655"/>
      <c r="K11" s="107"/>
      <c r="N11" s="648"/>
      <c r="O11" s="649"/>
      <c r="P11" s="649"/>
      <c r="Q11" s="649"/>
      <c r="R11" s="649"/>
      <c r="S11" s="649"/>
      <c r="T11" s="649"/>
      <c r="U11" s="649"/>
      <c r="V11" s="649"/>
      <c r="W11" s="649"/>
      <c r="X11" s="649"/>
    </row>
    <row r="12" spans="1:24" ht="16.149999999999999" customHeight="1" x14ac:dyDescent="0.35">
      <c r="B12" s="104"/>
      <c r="C12" s="108"/>
      <c r="D12" s="108"/>
      <c r="E12" s="109"/>
      <c r="F12" s="108"/>
      <c r="G12" s="108"/>
      <c r="H12" s="108"/>
      <c r="I12" s="108"/>
      <c r="J12" s="108"/>
      <c r="K12" s="107"/>
      <c r="N12" s="111"/>
      <c r="O12" s="111"/>
      <c r="P12" s="111"/>
      <c r="Q12" s="111"/>
      <c r="R12" s="111"/>
      <c r="S12" s="111"/>
      <c r="T12" s="111"/>
      <c r="U12" s="111"/>
      <c r="V12" s="111"/>
      <c r="W12" s="111"/>
      <c r="X12" s="111"/>
    </row>
    <row r="13" spans="1:24" ht="16.149999999999999" customHeight="1" x14ac:dyDescent="0.35">
      <c r="B13" s="104"/>
      <c r="C13" s="108"/>
      <c r="D13" s="108"/>
      <c r="E13" s="109"/>
      <c r="F13" s="108"/>
      <c r="G13" s="108"/>
      <c r="H13" s="108" t="str">
        <f>"500 merkkiä 
("&amp;TEXT(LEN(E14),"0")&amp;" käytetty)"</f>
        <v>500 merkkiä 
(0 käytetty)</v>
      </c>
      <c r="I13" s="108"/>
      <c r="J13" s="108"/>
      <c r="K13" s="107"/>
      <c r="N13" s="111"/>
      <c r="O13" s="111"/>
      <c r="P13" s="111"/>
      <c r="Q13" s="111"/>
      <c r="R13" s="111"/>
      <c r="S13" s="111"/>
      <c r="T13" s="111"/>
      <c r="U13" s="111"/>
      <c r="V13" s="111"/>
      <c r="W13" s="111"/>
      <c r="X13" s="111"/>
    </row>
    <row r="14" spans="1:24" ht="95.25" customHeight="1" x14ac:dyDescent="0.35">
      <c r="B14" s="104"/>
      <c r="C14" s="650" t="s">
        <v>321</v>
      </c>
      <c r="D14" s="651"/>
      <c r="E14" s="652"/>
      <c r="F14" s="652"/>
      <c r="G14" s="652"/>
      <c r="H14" s="652"/>
      <c r="I14" s="652"/>
      <c r="J14" s="652"/>
      <c r="K14" s="283"/>
      <c r="N14" s="648"/>
      <c r="O14" s="649"/>
      <c r="P14" s="649"/>
      <c r="Q14" s="649"/>
      <c r="R14" s="649"/>
      <c r="S14" s="649"/>
      <c r="T14" s="649"/>
      <c r="U14" s="649"/>
      <c r="V14" s="649"/>
      <c r="W14" s="649"/>
      <c r="X14" s="649"/>
    </row>
    <row r="15" spans="1:24" ht="16.149999999999999" customHeight="1" x14ac:dyDescent="0.35">
      <c r="B15" s="279"/>
      <c r="C15" s="515"/>
      <c r="D15" s="515"/>
      <c r="E15" s="108"/>
      <c r="F15" s="108"/>
      <c r="G15" s="108"/>
      <c r="H15" s="108"/>
      <c r="I15" s="108"/>
      <c r="J15" s="108"/>
      <c r="K15" s="283"/>
      <c r="N15" s="111"/>
      <c r="O15" s="513"/>
      <c r="P15" s="513"/>
      <c r="Q15" s="513"/>
      <c r="R15" s="513"/>
      <c r="S15" s="513"/>
      <c r="T15" s="513"/>
      <c r="U15" s="513"/>
      <c r="V15" s="513"/>
      <c r="W15" s="513"/>
      <c r="X15" s="513"/>
    </row>
    <row r="16" spans="1:24" ht="16.149999999999999" customHeight="1" x14ac:dyDescent="0.35">
      <c r="B16" s="281"/>
      <c r="C16" s="282"/>
      <c r="D16" s="282"/>
      <c r="E16" s="282"/>
      <c r="F16" s="282"/>
      <c r="G16" s="282"/>
      <c r="H16" s="282"/>
      <c r="I16" s="282"/>
      <c r="J16" s="282"/>
      <c r="K16" s="284"/>
      <c r="N16" s="111"/>
      <c r="O16" s="111"/>
      <c r="P16" s="111"/>
      <c r="Q16" s="111"/>
      <c r="R16" s="111"/>
      <c r="S16" s="111"/>
      <c r="T16" s="111"/>
      <c r="U16" s="111"/>
      <c r="V16" s="111"/>
      <c r="W16" s="111"/>
      <c r="X16" s="111"/>
    </row>
    <row r="17" spans="2:24" ht="18" customHeight="1" x14ac:dyDescent="0.35">
      <c r="B17" s="278"/>
      <c r="C17" s="277" t="s">
        <v>319</v>
      </c>
      <c r="D17" s="108"/>
      <c r="E17" s="653"/>
      <c r="F17" s="654"/>
      <c r="G17" s="654"/>
      <c r="H17" s="654"/>
      <c r="I17" s="654"/>
      <c r="J17" s="655"/>
      <c r="K17" s="107"/>
      <c r="N17" s="648"/>
      <c r="O17" s="649"/>
      <c r="P17" s="649"/>
      <c r="Q17" s="649"/>
      <c r="R17" s="649"/>
      <c r="S17" s="649"/>
      <c r="T17" s="649"/>
      <c r="U17" s="649"/>
      <c r="V17" s="649"/>
      <c r="W17" s="649"/>
      <c r="X17" s="649"/>
    </row>
    <row r="18" spans="2:24" ht="16.149999999999999" customHeight="1" x14ac:dyDescent="0.35">
      <c r="B18" s="104"/>
      <c r="C18" s="108"/>
      <c r="D18" s="108"/>
      <c r="E18" s="109"/>
      <c r="F18" s="108"/>
      <c r="G18" s="108"/>
      <c r="H18" s="108"/>
      <c r="I18" s="108"/>
      <c r="J18" s="108"/>
      <c r="K18" s="107"/>
      <c r="N18" s="111"/>
      <c r="O18" s="111"/>
      <c r="P18" s="111"/>
      <c r="Q18" s="111"/>
      <c r="R18" s="111"/>
      <c r="S18" s="111"/>
      <c r="T18" s="111"/>
      <c r="U18" s="111"/>
      <c r="V18" s="111"/>
      <c r="W18" s="111"/>
      <c r="X18" s="111"/>
    </row>
    <row r="19" spans="2:24" ht="16.149999999999999" customHeight="1" x14ac:dyDescent="0.35">
      <c r="B19" s="104"/>
      <c r="C19" s="108"/>
      <c r="D19" s="108"/>
      <c r="E19" s="109"/>
      <c r="F19" s="108"/>
      <c r="G19" s="108"/>
      <c r="H19" s="108" t="str">
        <f>"500 merkkiä 
("&amp;TEXT(LEN(E20),"0")&amp;" käytetty)"</f>
        <v>500 merkkiä 
(0 käytetty)</v>
      </c>
      <c r="I19" s="108"/>
      <c r="J19" s="108"/>
      <c r="K19" s="107"/>
      <c r="N19" s="111"/>
      <c r="O19" s="111"/>
      <c r="P19" s="111"/>
      <c r="Q19" s="111"/>
      <c r="R19" s="111"/>
      <c r="S19" s="111"/>
      <c r="T19" s="111"/>
      <c r="U19" s="111"/>
      <c r="V19" s="111"/>
      <c r="W19" s="111"/>
      <c r="X19" s="111"/>
    </row>
    <row r="20" spans="2:24" ht="95.25" customHeight="1" x14ac:dyDescent="0.35">
      <c r="B20" s="104"/>
      <c r="C20" s="650" t="s">
        <v>321</v>
      </c>
      <c r="D20" s="651"/>
      <c r="E20" s="652"/>
      <c r="F20" s="652"/>
      <c r="G20" s="652"/>
      <c r="H20" s="652"/>
      <c r="I20" s="652"/>
      <c r="J20" s="652"/>
      <c r="K20" s="283"/>
      <c r="N20" s="648"/>
      <c r="O20" s="649"/>
      <c r="P20" s="649"/>
      <c r="Q20" s="649"/>
      <c r="R20" s="649"/>
      <c r="S20" s="649"/>
      <c r="T20" s="649"/>
      <c r="U20" s="649"/>
      <c r="V20" s="649"/>
      <c r="W20" s="649"/>
      <c r="X20" s="649"/>
    </row>
    <row r="21" spans="2:24" ht="16.149999999999999" customHeight="1" x14ac:dyDescent="0.35">
      <c r="B21" s="279"/>
      <c r="C21" s="515"/>
      <c r="D21" s="515"/>
      <c r="E21" s="108"/>
      <c r="F21" s="108"/>
      <c r="G21" s="108"/>
      <c r="H21" s="108"/>
      <c r="I21" s="108"/>
      <c r="J21" s="108"/>
      <c r="K21" s="283"/>
      <c r="N21" s="111"/>
      <c r="O21" s="513"/>
      <c r="P21" s="513"/>
      <c r="Q21" s="513"/>
      <c r="R21" s="513"/>
      <c r="S21" s="513"/>
      <c r="T21" s="513"/>
      <c r="U21" s="513"/>
      <c r="V21" s="513"/>
      <c r="W21" s="513"/>
      <c r="X21" s="513"/>
    </row>
    <row r="22" spans="2:24" ht="16.149999999999999" customHeight="1" x14ac:dyDescent="0.35">
      <c r="B22" s="281"/>
      <c r="C22" s="282"/>
      <c r="D22" s="282"/>
      <c r="E22" s="282"/>
      <c r="F22" s="282"/>
      <c r="G22" s="282"/>
      <c r="H22" s="282"/>
      <c r="I22" s="282"/>
      <c r="J22" s="282"/>
      <c r="K22" s="284"/>
      <c r="N22" s="111"/>
      <c r="O22" s="111"/>
      <c r="P22" s="111"/>
      <c r="Q22" s="111"/>
      <c r="R22" s="111"/>
      <c r="S22" s="111"/>
      <c r="T22" s="111"/>
      <c r="U22" s="111"/>
      <c r="V22" s="111"/>
      <c r="W22" s="111"/>
      <c r="X22" s="111"/>
    </row>
    <row r="23" spans="2:24" ht="16.149999999999999" customHeight="1" x14ac:dyDescent="0.35">
      <c r="B23" s="278"/>
      <c r="C23" s="277" t="s">
        <v>319</v>
      </c>
      <c r="D23" s="108"/>
      <c r="E23" s="653"/>
      <c r="F23" s="654"/>
      <c r="G23" s="654"/>
      <c r="H23" s="654"/>
      <c r="I23" s="654"/>
      <c r="J23" s="655"/>
      <c r="K23" s="107"/>
      <c r="N23" s="648"/>
      <c r="O23" s="649"/>
      <c r="P23" s="649"/>
      <c r="Q23" s="649"/>
      <c r="R23" s="649"/>
      <c r="S23" s="649"/>
      <c r="T23" s="649"/>
      <c r="U23" s="649"/>
      <c r="V23" s="649"/>
      <c r="W23" s="649"/>
      <c r="X23" s="649"/>
    </row>
    <row r="24" spans="2:24" ht="16.149999999999999" customHeight="1" x14ac:dyDescent="0.35">
      <c r="B24" s="104"/>
      <c r="C24" s="108"/>
      <c r="D24" s="108"/>
      <c r="E24" s="109"/>
      <c r="F24" s="108"/>
      <c r="G24" s="108"/>
      <c r="H24" s="108"/>
      <c r="I24" s="108"/>
      <c r="J24" s="108"/>
      <c r="K24" s="107"/>
      <c r="N24" s="111"/>
      <c r="O24" s="111"/>
      <c r="P24" s="111"/>
      <c r="Q24" s="111"/>
      <c r="R24" s="111"/>
      <c r="S24" s="111"/>
      <c r="T24" s="111"/>
      <c r="U24" s="111"/>
      <c r="V24" s="111"/>
      <c r="W24" s="111"/>
      <c r="X24" s="111"/>
    </row>
    <row r="25" spans="2:24" ht="16.149999999999999" customHeight="1" x14ac:dyDescent="0.35">
      <c r="B25" s="104"/>
      <c r="C25" s="108"/>
      <c r="D25" s="108"/>
      <c r="E25" s="109"/>
      <c r="F25" s="108"/>
      <c r="G25" s="108"/>
      <c r="H25" s="108" t="str">
        <f>"500 merkkiä 
("&amp;TEXT(LEN(E26),"0")&amp;" käytetty)"</f>
        <v>500 merkkiä 
(0 käytetty)</v>
      </c>
      <c r="I25" s="108"/>
      <c r="J25" s="108"/>
      <c r="K25" s="107"/>
      <c r="N25" s="111"/>
      <c r="O25" s="111"/>
      <c r="P25" s="111"/>
      <c r="Q25" s="111"/>
      <c r="R25" s="111"/>
      <c r="S25" s="111"/>
      <c r="T25" s="111"/>
      <c r="U25" s="111"/>
      <c r="V25" s="111"/>
      <c r="W25" s="111"/>
      <c r="X25" s="111"/>
    </row>
    <row r="26" spans="2:24" ht="95.25" customHeight="1" x14ac:dyDescent="0.35">
      <c r="B26" s="104"/>
      <c r="C26" s="650" t="s">
        <v>321</v>
      </c>
      <c r="D26" s="651"/>
      <c r="E26" s="652"/>
      <c r="F26" s="652"/>
      <c r="G26" s="652"/>
      <c r="H26" s="652"/>
      <c r="I26" s="652"/>
      <c r="J26" s="652"/>
      <c r="K26" s="283"/>
      <c r="N26" s="648"/>
      <c r="O26" s="649"/>
      <c r="P26" s="649"/>
      <c r="Q26" s="649"/>
      <c r="R26" s="649"/>
      <c r="S26" s="649"/>
      <c r="T26" s="649"/>
      <c r="U26" s="649"/>
      <c r="V26" s="649"/>
      <c r="W26" s="649"/>
      <c r="X26" s="649"/>
    </row>
    <row r="27" spans="2:24" ht="16.149999999999999" customHeight="1" x14ac:dyDescent="0.35">
      <c r="B27" s="279"/>
      <c r="C27" s="515"/>
      <c r="D27" s="515"/>
      <c r="E27" s="108"/>
      <c r="F27" s="108"/>
      <c r="G27" s="108"/>
      <c r="H27" s="108"/>
      <c r="I27" s="108"/>
      <c r="J27" s="108"/>
      <c r="K27" s="283"/>
      <c r="N27" s="111"/>
      <c r="O27" s="513"/>
      <c r="P27" s="513"/>
      <c r="Q27" s="513"/>
      <c r="R27" s="513"/>
      <c r="S27" s="513"/>
      <c r="T27" s="513"/>
      <c r="U27" s="513"/>
      <c r="V27" s="513"/>
      <c r="W27" s="513"/>
      <c r="X27" s="513"/>
    </row>
    <row r="28" spans="2:24" ht="16.149999999999999" customHeight="1" x14ac:dyDescent="0.35">
      <c r="B28" s="281"/>
      <c r="C28" s="282"/>
      <c r="D28" s="282"/>
      <c r="E28" s="282"/>
      <c r="F28" s="282"/>
      <c r="G28" s="282"/>
      <c r="H28" s="282"/>
      <c r="I28" s="282"/>
      <c r="J28" s="282"/>
      <c r="K28" s="284"/>
      <c r="N28" s="111"/>
      <c r="O28" s="111"/>
      <c r="P28" s="111"/>
      <c r="Q28" s="111"/>
      <c r="R28" s="111"/>
      <c r="S28" s="111"/>
      <c r="T28" s="111"/>
      <c r="U28" s="111"/>
      <c r="V28" s="111"/>
      <c r="W28" s="111"/>
      <c r="X28" s="111"/>
    </row>
    <row r="29" spans="2:24" ht="20.25" customHeight="1" x14ac:dyDescent="0.35">
      <c r="B29" s="278"/>
      <c r="C29" s="277" t="s">
        <v>319</v>
      </c>
      <c r="D29" s="108"/>
      <c r="E29" s="653"/>
      <c r="F29" s="654"/>
      <c r="G29" s="654"/>
      <c r="H29" s="654"/>
      <c r="I29" s="654"/>
      <c r="J29" s="655"/>
      <c r="K29" s="107"/>
      <c r="N29" s="648"/>
      <c r="O29" s="649"/>
      <c r="P29" s="649"/>
      <c r="Q29" s="649"/>
      <c r="R29" s="649"/>
      <c r="S29" s="649"/>
      <c r="T29" s="649"/>
      <c r="U29" s="649"/>
      <c r="V29" s="649"/>
      <c r="W29" s="649"/>
      <c r="X29" s="649"/>
    </row>
    <row r="30" spans="2:24" ht="16.149999999999999" customHeight="1" x14ac:dyDescent="0.35">
      <c r="B30" s="104"/>
      <c r="C30" s="108"/>
      <c r="D30" s="108"/>
      <c r="E30" s="109"/>
      <c r="F30" s="108"/>
      <c r="G30" s="108"/>
      <c r="H30" s="108"/>
      <c r="I30" s="108"/>
      <c r="J30" s="108"/>
      <c r="K30" s="107"/>
      <c r="N30" s="111"/>
      <c r="O30" s="111"/>
      <c r="P30" s="111"/>
      <c r="Q30" s="111"/>
      <c r="R30" s="111"/>
      <c r="S30" s="111"/>
      <c r="T30" s="111"/>
      <c r="U30" s="111"/>
      <c r="V30" s="111"/>
      <c r="W30" s="111"/>
      <c r="X30" s="111"/>
    </row>
    <row r="31" spans="2:24" ht="16.149999999999999" customHeight="1" x14ac:dyDescent="0.35">
      <c r="B31" s="104"/>
      <c r="C31" s="108"/>
      <c r="D31" s="108"/>
      <c r="E31" s="109"/>
      <c r="F31" s="108"/>
      <c r="G31" s="108"/>
      <c r="H31" s="108" t="str">
        <f>"500 merkkiä ("&amp;TEXT(LEN(E32),"0")&amp;" käytetty)"</f>
        <v>500 merkkiä (0 käytetty)</v>
      </c>
      <c r="I31" s="108"/>
      <c r="J31" s="108"/>
      <c r="K31" s="107"/>
      <c r="N31" s="111"/>
      <c r="O31" s="111"/>
      <c r="P31" s="111"/>
      <c r="Q31" s="111"/>
      <c r="R31" s="111"/>
      <c r="S31" s="111"/>
      <c r="T31" s="111"/>
      <c r="U31" s="111"/>
      <c r="V31" s="111"/>
      <c r="W31" s="111"/>
      <c r="X31" s="111"/>
    </row>
    <row r="32" spans="2:24" ht="95.25" customHeight="1" x14ac:dyDescent="0.35">
      <c r="B32" s="104"/>
      <c r="C32" s="650" t="s">
        <v>321</v>
      </c>
      <c r="D32" s="651"/>
      <c r="E32" s="652"/>
      <c r="F32" s="652"/>
      <c r="G32" s="652"/>
      <c r="H32" s="652"/>
      <c r="I32" s="652"/>
      <c r="J32" s="652"/>
      <c r="K32" s="283"/>
      <c r="N32" s="648"/>
      <c r="O32" s="649"/>
      <c r="P32" s="649"/>
      <c r="Q32" s="649"/>
      <c r="R32" s="649"/>
      <c r="S32" s="649"/>
      <c r="T32" s="649"/>
      <c r="U32" s="649"/>
      <c r="V32" s="649"/>
      <c r="W32" s="649"/>
      <c r="X32" s="649"/>
    </row>
    <row r="33" spans="2:24" ht="16.149999999999999" customHeight="1" x14ac:dyDescent="0.35">
      <c r="B33" s="279"/>
      <c r="C33" s="515"/>
      <c r="D33" s="515"/>
      <c r="E33" s="108"/>
      <c r="F33" s="108"/>
      <c r="G33" s="108"/>
      <c r="H33" s="108"/>
      <c r="I33" s="108"/>
      <c r="J33" s="108"/>
      <c r="K33" s="283"/>
      <c r="N33" s="111"/>
      <c r="O33" s="513"/>
      <c r="P33" s="513"/>
      <c r="Q33" s="513"/>
      <c r="R33" s="513"/>
      <c r="S33" s="513"/>
      <c r="T33" s="513"/>
      <c r="U33" s="513"/>
      <c r="V33" s="513"/>
      <c r="W33" s="513"/>
      <c r="X33" s="513"/>
    </row>
    <row r="34" spans="2:24" ht="16.149999999999999" customHeight="1" x14ac:dyDescent="0.35">
      <c r="B34" s="281"/>
      <c r="C34" s="282"/>
      <c r="D34" s="282"/>
      <c r="E34" s="282"/>
      <c r="F34" s="282"/>
      <c r="G34" s="282"/>
      <c r="H34" s="282"/>
      <c r="I34" s="282"/>
      <c r="J34" s="282"/>
      <c r="K34" s="284"/>
      <c r="N34" s="111"/>
      <c r="O34" s="111"/>
      <c r="P34" s="111"/>
      <c r="Q34" s="111"/>
      <c r="R34" s="111"/>
      <c r="S34" s="111"/>
      <c r="T34" s="111"/>
      <c r="U34" s="111"/>
      <c r="V34" s="111"/>
      <c r="W34" s="111"/>
      <c r="X34" s="111"/>
    </row>
    <row r="35" spans="2:24" ht="16.5" customHeight="1" x14ac:dyDescent="0.35">
      <c r="B35" s="278"/>
      <c r="C35" s="277" t="s">
        <v>319</v>
      </c>
      <c r="D35" s="108"/>
      <c r="E35" s="653"/>
      <c r="F35" s="654"/>
      <c r="G35" s="654"/>
      <c r="H35" s="654"/>
      <c r="I35" s="654"/>
      <c r="J35" s="655"/>
      <c r="K35" s="107"/>
      <c r="N35" s="648"/>
      <c r="O35" s="649"/>
      <c r="P35" s="649"/>
      <c r="Q35" s="649"/>
      <c r="R35" s="649"/>
      <c r="S35" s="649"/>
      <c r="T35" s="649"/>
      <c r="U35" s="649"/>
      <c r="V35" s="649"/>
      <c r="W35" s="649"/>
      <c r="X35" s="649"/>
    </row>
    <row r="36" spans="2:24" ht="16.149999999999999" customHeight="1" x14ac:dyDescent="0.35">
      <c r="B36" s="104"/>
      <c r="C36" s="108"/>
      <c r="D36" s="108"/>
      <c r="E36" s="109"/>
      <c r="F36" s="108"/>
      <c r="G36" s="108"/>
      <c r="H36" s="108"/>
      <c r="I36" s="108"/>
      <c r="J36" s="108"/>
      <c r="K36" s="107"/>
      <c r="N36" s="111"/>
      <c r="O36" s="111"/>
      <c r="P36" s="111"/>
      <c r="Q36" s="111"/>
      <c r="R36" s="111"/>
      <c r="S36" s="111"/>
      <c r="T36" s="111"/>
      <c r="U36" s="111"/>
      <c r="V36" s="111"/>
      <c r="W36" s="111"/>
      <c r="X36" s="111"/>
    </row>
    <row r="37" spans="2:24" ht="16.149999999999999" customHeight="1" x14ac:dyDescent="0.35">
      <c r="B37" s="104"/>
      <c r="C37" s="108"/>
      <c r="D37" s="108"/>
      <c r="E37" s="109"/>
      <c r="F37" s="108"/>
      <c r="G37" s="108"/>
      <c r="H37" s="108" t="str">
        <f>"500 merkkiä ("&amp;TEXT(LEN(E38),"0")&amp;" käytetty)"</f>
        <v>500 merkkiä (0 käytetty)</v>
      </c>
      <c r="I37" s="108"/>
      <c r="J37" s="108"/>
      <c r="K37" s="107"/>
      <c r="N37" s="111"/>
      <c r="O37" s="111"/>
      <c r="P37" s="111"/>
      <c r="Q37" s="111"/>
      <c r="R37" s="111"/>
      <c r="S37" s="111"/>
      <c r="T37" s="111"/>
      <c r="U37" s="111"/>
      <c r="V37" s="111"/>
      <c r="W37" s="111"/>
      <c r="X37" s="111"/>
    </row>
    <row r="38" spans="2:24" ht="95.25" customHeight="1" x14ac:dyDescent="0.35">
      <c r="B38" s="104"/>
      <c r="C38" s="650" t="s">
        <v>321</v>
      </c>
      <c r="D38" s="651"/>
      <c r="E38" s="652"/>
      <c r="F38" s="652"/>
      <c r="G38" s="652"/>
      <c r="H38" s="652"/>
      <c r="I38" s="652"/>
      <c r="J38" s="652"/>
      <c r="K38" s="283"/>
      <c r="N38" s="648"/>
      <c r="O38" s="649"/>
      <c r="P38" s="649"/>
      <c r="Q38" s="649"/>
      <c r="R38" s="649"/>
      <c r="S38" s="649"/>
      <c r="T38" s="649"/>
      <c r="U38" s="649"/>
      <c r="V38" s="649"/>
      <c r="W38" s="649"/>
      <c r="X38" s="649"/>
    </row>
    <row r="39" spans="2:24" ht="16.149999999999999" customHeight="1" x14ac:dyDescent="0.35">
      <c r="B39" s="279"/>
      <c r="C39" s="515"/>
      <c r="D39" s="515"/>
      <c r="E39" s="108"/>
      <c r="F39" s="108"/>
      <c r="G39" s="108"/>
      <c r="H39" s="108"/>
      <c r="I39" s="108"/>
      <c r="J39" s="108"/>
      <c r="K39" s="283"/>
      <c r="N39" s="111"/>
      <c r="O39" s="513"/>
      <c r="P39" s="513"/>
      <c r="Q39" s="513"/>
      <c r="R39" s="513"/>
      <c r="S39" s="513"/>
      <c r="T39" s="513"/>
      <c r="U39" s="513"/>
      <c r="V39" s="513"/>
      <c r="W39" s="513"/>
      <c r="X39" s="513"/>
    </row>
    <row r="40" spans="2:24" ht="16.149999999999999" customHeight="1" x14ac:dyDescent="0.35">
      <c r="B40" s="281"/>
      <c r="C40" s="282"/>
      <c r="D40" s="282"/>
      <c r="E40" s="282"/>
      <c r="F40" s="282"/>
      <c r="G40" s="282"/>
      <c r="H40" s="282"/>
      <c r="I40" s="282"/>
      <c r="J40" s="282"/>
      <c r="K40" s="284"/>
      <c r="N40" s="111"/>
      <c r="O40" s="111"/>
      <c r="P40" s="111"/>
      <c r="Q40" s="111"/>
      <c r="R40" s="111"/>
      <c r="S40" s="111"/>
      <c r="T40" s="111"/>
      <c r="U40" s="111"/>
      <c r="V40" s="111"/>
      <c r="W40" s="111"/>
      <c r="X40" s="111"/>
    </row>
    <row r="41" spans="2:24" ht="20.25" customHeight="1" x14ac:dyDescent="0.35">
      <c r="B41" s="278"/>
      <c r="C41" s="277" t="s">
        <v>319</v>
      </c>
      <c r="D41" s="108"/>
      <c r="E41" s="653"/>
      <c r="F41" s="654"/>
      <c r="G41" s="654"/>
      <c r="H41" s="654"/>
      <c r="I41" s="654"/>
      <c r="J41" s="655"/>
      <c r="K41" s="107"/>
      <c r="N41" s="648"/>
      <c r="O41" s="649"/>
      <c r="P41" s="649"/>
      <c r="Q41" s="649"/>
      <c r="R41" s="649"/>
      <c r="S41" s="649"/>
      <c r="T41" s="649"/>
      <c r="U41" s="649"/>
      <c r="V41" s="649"/>
      <c r="W41" s="649"/>
      <c r="X41" s="649"/>
    </row>
    <row r="42" spans="2:24" ht="16.149999999999999" customHeight="1" x14ac:dyDescent="0.35">
      <c r="B42" s="104"/>
      <c r="C42" s="108"/>
      <c r="D42" s="108"/>
      <c r="E42" s="109"/>
      <c r="F42" s="108"/>
      <c r="G42" s="108"/>
      <c r="H42" s="108"/>
      <c r="I42" s="108"/>
      <c r="J42" s="108"/>
      <c r="K42" s="107"/>
      <c r="N42" s="111"/>
      <c r="O42" s="111"/>
      <c r="P42" s="111"/>
      <c r="Q42" s="111"/>
      <c r="R42" s="111"/>
      <c r="S42" s="111"/>
      <c r="T42" s="111"/>
      <c r="U42" s="111"/>
      <c r="V42" s="111"/>
      <c r="W42" s="111"/>
      <c r="X42" s="111"/>
    </row>
    <row r="43" spans="2:24" ht="16.149999999999999" customHeight="1" x14ac:dyDescent="0.35">
      <c r="B43" s="104"/>
      <c r="C43" s="108"/>
      <c r="D43" s="108"/>
      <c r="E43" s="109"/>
      <c r="F43" s="108"/>
      <c r="G43" s="108"/>
      <c r="H43" s="108" t="str">
        <f>"500 merkkiä ("&amp;TEXT(LEN(E44),"0")&amp;" käytetty)"</f>
        <v>500 merkkiä (0 käytetty)</v>
      </c>
      <c r="I43" s="108"/>
      <c r="J43" s="108"/>
      <c r="K43" s="107"/>
      <c r="N43" s="111"/>
      <c r="O43" s="111"/>
      <c r="P43" s="111"/>
      <c r="Q43" s="111"/>
      <c r="R43" s="111"/>
      <c r="S43" s="111"/>
      <c r="T43" s="111"/>
      <c r="U43" s="111"/>
      <c r="V43" s="111"/>
      <c r="W43" s="111"/>
      <c r="X43" s="111"/>
    </row>
    <row r="44" spans="2:24" ht="95.25" customHeight="1" x14ac:dyDescent="0.35">
      <c r="B44" s="104"/>
      <c r="C44" s="650" t="s">
        <v>321</v>
      </c>
      <c r="D44" s="651"/>
      <c r="E44" s="652"/>
      <c r="F44" s="652"/>
      <c r="G44" s="652"/>
      <c r="H44" s="652"/>
      <c r="I44" s="652"/>
      <c r="J44" s="652"/>
      <c r="K44" s="283"/>
      <c r="N44" s="648"/>
      <c r="O44" s="649"/>
      <c r="P44" s="649"/>
      <c r="Q44" s="649"/>
      <c r="R44" s="649"/>
      <c r="S44" s="649"/>
      <c r="T44" s="649"/>
      <c r="U44" s="649"/>
      <c r="V44" s="649"/>
      <c r="W44" s="649"/>
      <c r="X44" s="649"/>
    </row>
    <row r="45" spans="2:24" ht="16.149999999999999" customHeight="1" x14ac:dyDescent="0.35">
      <c r="B45" s="279"/>
      <c r="C45" s="515"/>
      <c r="D45" s="515"/>
      <c r="E45" s="108"/>
      <c r="F45" s="108"/>
      <c r="G45" s="108"/>
      <c r="H45" s="108"/>
      <c r="I45" s="108"/>
      <c r="J45" s="108"/>
      <c r="K45" s="283"/>
      <c r="N45" s="111"/>
      <c r="O45" s="513"/>
      <c r="P45" s="513"/>
      <c r="Q45" s="513"/>
      <c r="R45" s="513"/>
      <c r="S45" s="513"/>
      <c r="T45" s="513"/>
      <c r="U45" s="513"/>
      <c r="V45" s="513"/>
      <c r="W45" s="513"/>
      <c r="X45" s="513"/>
    </row>
    <row r="46" spans="2:24" ht="16.149999999999999" customHeight="1" x14ac:dyDescent="0.35">
      <c r="B46" s="281"/>
      <c r="C46" s="282"/>
      <c r="D46" s="282"/>
      <c r="E46" s="282"/>
      <c r="F46" s="282"/>
      <c r="G46" s="282"/>
      <c r="H46" s="282"/>
      <c r="I46" s="282"/>
      <c r="J46" s="282"/>
      <c r="K46" s="284"/>
      <c r="N46" s="111"/>
      <c r="O46" s="111"/>
      <c r="P46" s="111"/>
      <c r="Q46" s="111"/>
      <c r="R46" s="111"/>
      <c r="S46" s="111"/>
      <c r="T46" s="111"/>
      <c r="U46" s="111"/>
      <c r="V46" s="111"/>
      <c r="W46" s="111"/>
      <c r="X46" s="111"/>
    </row>
    <row r="47" spans="2:24" ht="16.149999999999999" customHeight="1" x14ac:dyDescent="0.35">
      <c r="B47" s="278"/>
      <c r="C47" s="277" t="s">
        <v>319</v>
      </c>
      <c r="D47" s="108"/>
      <c r="E47" s="653"/>
      <c r="F47" s="654"/>
      <c r="G47" s="654"/>
      <c r="H47" s="654"/>
      <c r="I47" s="654"/>
      <c r="J47" s="655"/>
      <c r="K47" s="107"/>
      <c r="N47" s="648"/>
      <c r="O47" s="649"/>
      <c r="P47" s="649"/>
      <c r="Q47" s="649"/>
      <c r="R47" s="649"/>
      <c r="S47" s="649"/>
      <c r="T47" s="649"/>
      <c r="U47" s="649"/>
      <c r="V47" s="649"/>
      <c r="W47" s="649"/>
      <c r="X47" s="649"/>
    </row>
    <row r="48" spans="2:24" ht="16.149999999999999" customHeight="1" x14ac:dyDescent="0.35">
      <c r="B48" s="104"/>
      <c r="C48" s="108"/>
      <c r="D48" s="108"/>
      <c r="E48" s="109"/>
      <c r="F48" s="108"/>
      <c r="G48" s="108"/>
      <c r="H48" s="108"/>
      <c r="I48" s="108"/>
      <c r="J48" s="108"/>
      <c r="K48" s="107"/>
      <c r="N48" s="111"/>
      <c r="O48" s="111"/>
      <c r="P48" s="111"/>
      <c r="Q48" s="111"/>
      <c r="R48" s="111"/>
      <c r="S48" s="111"/>
      <c r="T48" s="111"/>
      <c r="U48" s="111"/>
      <c r="V48" s="111"/>
      <c r="W48" s="111"/>
      <c r="X48" s="111"/>
    </row>
    <row r="49" spans="2:24" ht="16.149999999999999" customHeight="1" x14ac:dyDescent="0.35">
      <c r="B49" s="104"/>
      <c r="C49" s="108"/>
      <c r="D49" s="108"/>
      <c r="E49" s="109"/>
      <c r="F49" s="108"/>
      <c r="G49" s="108"/>
      <c r="H49" s="108" t="str">
        <f>"500 merkkiä ("&amp;TEXT(LEN(E50),"0")&amp;" käytetty)"</f>
        <v>500 merkkiä (0 käytetty)</v>
      </c>
      <c r="I49" s="108"/>
      <c r="J49" s="108"/>
      <c r="K49" s="107"/>
      <c r="N49" s="111"/>
      <c r="O49" s="111"/>
      <c r="P49" s="111"/>
      <c r="Q49" s="111"/>
      <c r="R49" s="111"/>
      <c r="S49" s="111"/>
      <c r="T49" s="111"/>
      <c r="U49" s="111"/>
      <c r="V49" s="111"/>
      <c r="W49" s="111"/>
      <c r="X49" s="111"/>
    </row>
    <row r="50" spans="2:24" ht="95.25" customHeight="1" x14ac:dyDescent="0.35">
      <c r="B50" s="104"/>
      <c r="C50" s="650" t="s">
        <v>321</v>
      </c>
      <c r="D50" s="651"/>
      <c r="E50" s="652"/>
      <c r="F50" s="652"/>
      <c r="G50" s="652"/>
      <c r="H50" s="652"/>
      <c r="I50" s="652"/>
      <c r="J50" s="652"/>
      <c r="K50" s="283"/>
      <c r="N50" s="648"/>
      <c r="O50" s="649"/>
      <c r="P50" s="649"/>
      <c r="Q50" s="649"/>
      <c r="R50" s="649"/>
      <c r="S50" s="649"/>
      <c r="T50" s="649"/>
      <c r="U50" s="649"/>
      <c r="V50" s="649"/>
      <c r="W50" s="649"/>
      <c r="X50" s="649"/>
    </row>
    <row r="51" spans="2:24" ht="16.149999999999999" customHeight="1" x14ac:dyDescent="0.35">
      <c r="B51" s="279"/>
      <c r="C51" s="515"/>
      <c r="D51" s="515"/>
      <c r="E51" s="108"/>
      <c r="F51" s="108"/>
      <c r="G51" s="108"/>
      <c r="H51" s="108"/>
      <c r="I51" s="108"/>
      <c r="J51" s="108"/>
      <c r="K51" s="283"/>
      <c r="N51" s="111"/>
      <c r="O51" s="513"/>
      <c r="P51" s="513"/>
      <c r="Q51" s="513"/>
      <c r="R51" s="513"/>
      <c r="S51" s="513"/>
      <c r="T51" s="513"/>
      <c r="U51" s="513"/>
      <c r="V51" s="513"/>
      <c r="W51" s="513"/>
      <c r="X51" s="513"/>
    </row>
    <row r="52" spans="2:24" ht="16.149999999999999" customHeight="1" x14ac:dyDescent="0.35">
      <c r="B52" s="281"/>
      <c r="C52" s="282"/>
      <c r="D52" s="282"/>
      <c r="E52" s="282"/>
      <c r="F52" s="282"/>
      <c r="G52" s="282"/>
      <c r="H52" s="282"/>
      <c r="I52" s="282"/>
      <c r="J52" s="282"/>
      <c r="K52" s="284"/>
      <c r="N52" s="111"/>
      <c r="O52" s="111"/>
      <c r="P52" s="111"/>
      <c r="Q52" s="111"/>
      <c r="R52" s="111"/>
      <c r="S52" s="111"/>
      <c r="T52" s="111"/>
      <c r="U52" s="111"/>
      <c r="V52" s="111"/>
      <c r="W52" s="111"/>
      <c r="X52" s="111"/>
    </row>
    <row r="53" spans="2:24" ht="21.75" customHeight="1" x14ac:dyDescent="0.35">
      <c r="B53" s="278"/>
      <c r="C53" s="277" t="s">
        <v>319</v>
      </c>
      <c r="D53" s="108"/>
      <c r="E53" s="653"/>
      <c r="F53" s="654"/>
      <c r="G53" s="654"/>
      <c r="H53" s="654"/>
      <c r="I53" s="654"/>
      <c r="J53" s="655"/>
      <c r="K53" s="107"/>
      <c r="N53" s="648"/>
      <c r="O53" s="649"/>
      <c r="P53" s="649"/>
      <c r="Q53" s="649"/>
      <c r="R53" s="649"/>
      <c r="S53" s="649"/>
      <c r="T53" s="649"/>
      <c r="U53" s="649"/>
      <c r="V53" s="649"/>
      <c r="W53" s="649"/>
      <c r="X53" s="649"/>
    </row>
    <row r="54" spans="2:24" ht="16.149999999999999" customHeight="1" x14ac:dyDescent="0.35">
      <c r="B54" s="104"/>
      <c r="C54" s="108"/>
      <c r="D54" s="108"/>
      <c r="E54" s="109"/>
      <c r="F54" s="108"/>
      <c r="G54" s="108"/>
      <c r="H54" s="108"/>
      <c r="I54" s="108"/>
      <c r="J54" s="108"/>
      <c r="K54" s="107"/>
      <c r="N54" s="111"/>
      <c r="O54" s="111"/>
      <c r="P54" s="111"/>
      <c r="Q54" s="111"/>
      <c r="R54" s="111"/>
      <c r="S54" s="111"/>
      <c r="T54" s="111"/>
      <c r="U54" s="111"/>
      <c r="V54" s="111"/>
      <c r="W54" s="111"/>
      <c r="X54" s="111"/>
    </row>
    <row r="55" spans="2:24" ht="16.149999999999999" customHeight="1" x14ac:dyDescent="0.35">
      <c r="B55" s="104"/>
      <c r="C55" s="108"/>
      <c r="D55" s="108"/>
      <c r="E55" s="109"/>
      <c r="F55" s="108"/>
      <c r="G55" s="108"/>
      <c r="H55" s="108" t="str">
        <f>"500 merkkiä ("&amp;TEXT(LEN(E56),"0")&amp;" käytetty)"</f>
        <v>500 merkkiä (0 käytetty)</v>
      </c>
      <c r="I55" s="108"/>
      <c r="J55" s="108"/>
      <c r="K55" s="107"/>
      <c r="N55" s="111"/>
      <c r="O55" s="111"/>
      <c r="P55" s="111"/>
      <c r="Q55" s="111"/>
      <c r="R55" s="111"/>
      <c r="S55" s="111"/>
      <c r="T55" s="111"/>
      <c r="U55" s="111"/>
      <c r="V55" s="111"/>
      <c r="W55" s="111"/>
      <c r="X55" s="111"/>
    </row>
    <row r="56" spans="2:24" ht="95.25" customHeight="1" x14ac:dyDescent="0.35">
      <c r="B56" s="104"/>
      <c r="C56" s="650" t="s">
        <v>321</v>
      </c>
      <c r="D56" s="651"/>
      <c r="E56" s="652"/>
      <c r="F56" s="652"/>
      <c r="G56" s="652"/>
      <c r="H56" s="652"/>
      <c r="I56" s="652"/>
      <c r="J56" s="652"/>
      <c r="K56" s="283"/>
      <c r="N56" s="648"/>
      <c r="O56" s="649"/>
      <c r="P56" s="649"/>
      <c r="Q56" s="649"/>
      <c r="R56" s="649"/>
      <c r="S56" s="649"/>
      <c r="T56" s="649"/>
      <c r="U56" s="649"/>
      <c r="V56" s="649"/>
      <c r="W56" s="649"/>
      <c r="X56" s="649"/>
    </row>
    <row r="57" spans="2:24" ht="16.149999999999999" customHeight="1" x14ac:dyDescent="0.35">
      <c r="B57" s="279"/>
      <c r="C57" s="515"/>
      <c r="D57" s="515"/>
      <c r="E57" s="108"/>
      <c r="F57" s="108"/>
      <c r="G57" s="108"/>
      <c r="H57" s="108"/>
      <c r="I57" s="108"/>
      <c r="J57" s="108"/>
      <c r="K57" s="283"/>
      <c r="N57" s="513"/>
      <c r="O57" s="514"/>
      <c r="P57" s="514"/>
      <c r="Q57" s="514"/>
      <c r="R57" s="514"/>
      <c r="S57" s="514"/>
      <c r="T57" s="514"/>
      <c r="U57" s="514"/>
      <c r="V57" s="514"/>
      <c r="W57" s="514"/>
      <c r="X57" s="514"/>
    </row>
    <row r="58" spans="2:24" ht="16.149999999999999" customHeight="1" x14ac:dyDescent="0.35">
      <c r="B58" s="281"/>
      <c r="C58" s="282"/>
      <c r="D58" s="282"/>
      <c r="E58" s="282"/>
      <c r="F58" s="282"/>
      <c r="G58" s="282"/>
      <c r="H58" s="282"/>
      <c r="I58" s="282"/>
      <c r="J58" s="282"/>
      <c r="K58" s="284"/>
      <c r="N58" s="111"/>
      <c r="O58" s="513"/>
      <c r="P58" s="513"/>
      <c r="Q58" s="513"/>
      <c r="R58" s="513"/>
      <c r="S58" s="513"/>
      <c r="T58" s="513"/>
      <c r="U58" s="513"/>
      <c r="V58" s="513"/>
      <c r="W58" s="513"/>
      <c r="X58" s="513"/>
    </row>
    <row r="59" spans="2:24" ht="20.25" customHeight="1" x14ac:dyDescent="0.35">
      <c r="B59" s="278"/>
      <c r="C59" s="277" t="s">
        <v>319</v>
      </c>
      <c r="D59" s="108"/>
      <c r="E59" s="653"/>
      <c r="F59" s="654"/>
      <c r="G59" s="654"/>
      <c r="H59" s="654"/>
      <c r="I59" s="654"/>
      <c r="J59" s="655"/>
      <c r="K59" s="107"/>
      <c r="N59" s="648"/>
      <c r="O59" s="649"/>
      <c r="P59" s="649"/>
      <c r="Q59" s="649"/>
      <c r="R59" s="649"/>
      <c r="S59" s="649"/>
      <c r="T59" s="649"/>
      <c r="U59" s="649"/>
      <c r="V59" s="649"/>
      <c r="W59" s="649"/>
      <c r="X59" s="649"/>
    </row>
    <row r="60" spans="2:24" ht="16.149999999999999" customHeight="1" x14ac:dyDescent="0.35">
      <c r="B60" s="104"/>
      <c r="C60" s="108"/>
      <c r="D60" s="108"/>
      <c r="E60" s="109"/>
      <c r="F60" s="108"/>
      <c r="G60" s="108"/>
      <c r="H60" s="108"/>
      <c r="I60" s="108"/>
      <c r="J60" s="108"/>
      <c r="K60" s="107"/>
      <c r="N60" s="111"/>
      <c r="O60" s="111"/>
      <c r="P60" s="111"/>
      <c r="Q60" s="111"/>
      <c r="R60" s="111"/>
      <c r="S60" s="111"/>
      <c r="T60" s="111"/>
      <c r="U60" s="111"/>
      <c r="V60" s="111"/>
      <c r="W60" s="111"/>
      <c r="X60" s="111"/>
    </row>
    <row r="61" spans="2:24" ht="16.149999999999999" customHeight="1" x14ac:dyDescent="0.35">
      <c r="B61" s="104"/>
      <c r="C61" s="108"/>
      <c r="D61" s="108"/>
      <c r="E61" s="109"/>
      <c r="F61" s="108"/>
      <c r="G61" s="108"/>
      <c r="H61" s="108" t="str">
        <f>"500 merkkiä ("&amp;TEXT(LEN(E62),"0")&amp;" käytetty)"</f>
        <v>500 merkkiä (0 käytetty)</v>
      </c>
      <c r="I61" s="108"/>
      <c r="J61" s="108"/>
      <c r="K61" s="107"/>
      <c r="N61" s="111"/>
      <c r="O61" s="111"/>
      <c r="P61" s="111"/>
      <c r="Q61" s="111"/>
      <c r="R61" s="111"/>
      <c r="S61" s="111"/>
      <c r="T61" s="111"/>
      <c r="U61" s="111"/>
      <c r="V61" s="111"/>
      <c r="W61" s="111"/>
      <c r="X61" s="111"/>
    </row>
    <row r="62" spans="2:24" ht="95.25" customHeight="1" x14ac:dyDescent="0.35">
      <c r="B62" s="104"/>
      <c r="C62" s="650" t="s">
        <v>321</v>
      </c>
      <c r="D62" s="651"/>
      <c r="E62" s="652"/>
      <c r="F62" s="652"/>
      <c r="G62" s="652"/>
      <c r="H62" s="652"/>
      <c r="I62" s="652"/>
      <c r="J62" s="652"/>
      <c r="K62" s="283"/>
      <c r="N62" s="648"/>
      <c r="O62" s="649"/>
      <c r="P62" s="649"/>
      <c r="Q62" s="649"/>
      <c r="R62" s="649"/>
      <c r="S62" s="649"/>
      <c r="T62" s="649"/>
      <c r="U62" s="649"/>
      <c r="V62" s="649"/>
      <c r="W62" s="649"/>
      <c r="X62" s="649"/>
    </row>
    <row r="63" spans="2:24" ht="16.149999999999999" customHeight="1" x14ac:dyDescent="0.35">
      <c r="B63" s="279"/>
      <c r="C63" s="515"/>
      <c r="D63" s="515"/>
      <c r="E63" s="108"/>
      <c r="F63" s="108"/>
      <c r="G63" s="108"/>
      <c r="H63" s="108"/>
      <c r="I63" s="108"/>
      <c r="J63" s="108"/>
      <c r="K63" s="283"/>
      <c r="N63" s="111"/>
      <c r="O63" s="513"/>
      <c r="P63" s="513"/>
      <c r="Q63" s="513"/>
      <c r="R63" s="513"/>
      <c r="S63" s="513"/>
      <c r="T63" s="513"/>
      <c r="U63" s="513"/>
      <c r="V63" s="513"/>
      <c r="W63" s="513"/>
      <c r="X63" s="513"/>
    </row>
    <row r="64" spans="2:24" ht="16.149999999999999" customHeight="1" x14ac:dyDescent="0.35">
      <c r="B64" s="281"/>
      <c r="C64" s="282"/>
      <c r="D64" s="282"/>
      <c r="E64" s="282"/>
      <c r="F64" s="282"/>
      <c r="G64" s="282"/>
      <c r="H64" s="282"/>
      <c r="I64" s="282"/>
      <c r="J64" s="282"/>
      <c r="K64" s="284"/>
      <c r="N64" s="111"/>
      <c r="O64" s="111"/>
      <c r="P64" s="111"/>
      <c r="Q64" s="111"/>
      <c r="R64" s="111"/>
      <c r="S64" s="111"/>
      <c r="T64" s="111"/>
      <c r="U64" s="111"/>
      <c r="V64" s="111"/>
      <c r="W64" s="111"/>
      <c r="X64" s="111"/>
    </row>
    <row r="65" spans="2:24" ht="16.149999999999999" customHeight="1" x14ac:dyDescent="0.35">
      <c r="B65" s="278"/>
      <c r="C65" s="277" t="s">
        <v>319</v>
      </c>
      <c r="D65" s="108"/>
      <c r="E65" s="653"/>
      <c r="F65" s="654"/>
      <c r="G65" s="654"/>
      <c r="H65" s="654"/>
      <c r="I65" s="654"/>
      <c r="J65" s="655"/>
      <c r="K65" s="107"/>
      <c r="N65" s="648"/>
      <c r="O65" s="649"/>
      <c r="P65" s="649"/>
      <c r="Q65" s="649"/>
      <c r="R65" s="649"/>
      <c r="S65" s="649"/>
      <c r="T65" s="649"/>
      <c r="U65" s="649"/>
      <c r="V65" s="649"/>
      <c r="W65" s="649"/>
      <c r="X65" s="649"/>
    </row>
    <row r="66" spans="2:24" ht="16.149999999999999" customHeight="1" x14ac:dyDescent="0.35">
      <c r="B66" s="104"/>
      <c r="C66" s="108"/>
      <c r="D66" s="108"/>
      <c r="E66" s="109"/>
      <c r="F66" s="108"/>
      <c r="G66" s="108"/>
      <c r="H66" s="108"/>
      <c r="I66" s="108"/>
      <c r="J66" s="108"/>
      <c r="K66" s="107"/>
      <c r="N66" s="111"/>
      <c r="O66" s="111"/>
      <c r="P66" s="111"/>
      <c r="Q66" s="111"/>
      <c r="R66" s="111"/>
      <c r="S66" s="111"/>
      <c r="T66" s="111"/>
      <c r="U66" s="111"/>
      <c r="V66" s="111"/>
      <c r="W66" s="111"/>
      <c r="X66" s="111"/>
    </row>
    <row r="67" spans="2:24" ht="16.149999999999999" customHeight="1" x14ac:dyDescent="0.35">
      <c r="B67" s="104"/>
      <c r="C67" s="108"/>
      <c r="D67" s="108"/>
      <c r="E67" s="109"/>
      <c r="F67" s="108"/>
      <c r="G67" s="108"/>
      <c r="H67" s="108" t="str">
        <f>"500 merkkiä ("&amp;TEXT(LEN(E68),"0")&amp;" käytetty)"</f>
        <v>500 merkkiä (0 käytetty)</v>
      </c>
      <c r="I67" s="108"/>
      <c r="J67" s="108"/>
      <c r="K67" s="107"/>
      <c r="N67" s="111"/>
      <c r="O67" s="111"/>
      <c r="P67" s="111"/>
      <c r="Q67" s="111"/>
      <c r="R67" s="111"/>
      <c r="S67" s="111"/>
      <c r="T67" s="111"/>
      <c r="U67" s="111"/>
      <c r="V67" s="111"/>
      <c r="W67" s="111"/>
      <c r="X67" s="111"/>
    </row>
    <row r="68" spans="2:24" ht="95.25" customHeight="1" x14ac:dyDescent="0.35">
      <c r="B68" s="104"/>
      <c r="C68" s="650" t="s">
        <v>321</v>
      </c>
      <c r="D68" s="651"/>
      <c r="E68" s="652"/>
      <c r="F68" s="652"/>
      <c r="G68" s="652"/>
      <c r="H68" s="652"/>
      <c r="I68" s="652"/>
      <c r="J68" s="652"/>
      <c r="K68" s="283"/>
      <c r="N68" s="648"/>
      <c r="O68" s="649"/>
      <c r="P68" s="649"/>
      <c r="Q68" s="649"/>
      <c r="R68" s="649"/>
      <c r="S68" s="649"/>
      <c r="T68" s="649"/>
      <c r="U68" s="649"/>
      <c r="V68" s="649"/>
      <c r="W68" s="649"/>
      <c r="X68" s="649"/>
    </row>
    <row r="69" spans="2:24" ht="16.149999999999999" customHeight="1" x14ac:dyDescent="0.35">
      <c r="B69" s="279"/>
      <c r="C69" s="515"/>
      <c r="D69" s="515"/>
      <c r="E69" s="108"/>
      <c r="F69" s="108"/>
      <c r="G69" s="108"/>
      <c r="H69" s="108"/>
      <c r="I69" s="108"/>
      <c r="J69" s="108"/>
      <c r="K69" s="283"/>
      <c r="N69" s="111"/>
      <c r="O69" s="513"/>
      <c r="P69" s="513"/>
      <c r="Q69" s="513"/>
      <c r="R69" s="513"/>
      <c r="S69" s="513"/>
      <c r="T69" s="513"/>
      <c r="U69" s="513"/>
      <c r="V69" s="513"/>
      <c r="W69" s="513"/>
      <c r="X69" s="513"/>
    </row>
    <row r="70" spans="2:24" ht="16.149999999999999" customHeight="1" x14ac:dyDescent="0.35">
      <c r="B70" s="281"/>
      <c r="C70" s="282"/>
      <c r="D70" s="282"/>
      <c r="E70" s="282"/>
      <c r="F70" s="282"/>
      <c r="G70" s="282"/>
      <c r="H70" s="282"/>
      <c r="I70" s="282"/>
      <c r="J70" s="282"/>
      <c r="K70" s="284"/>
      <c r="N70" s="111"/>
      <c r="O70" s="111"/>
      <c r="P70" s="111"/>
      <c r="Q70" s="111"/>
      <c r="R70" s="111"/>
      <c r="S70" s="111"/>
      <c r="T70" s="111"/>
      <c r="U70" s="111"/>
      <c r="V70" s="111"/>
      <c r="W70" s="111"/>
      <c r="X70" s="111"/>
    </row>
    <row r="71" spans="2:24" ht="16.149999999999999" customHeight="1" x14ac:dyDescent="0.35">
      <c r="B71" s="278"/>
      <c r="C71" s="277" t="s">
        <v>319</v>
      </c>
      <c r="D71" s="108"/>
      <c r="E71" s="653"/>
      <c r="F71" s="654"/>
      <c r="G71" s="654"/>
      <c r="H71" s="654"/>
      <c r="I71" s="654"/>
      <c r="J71" s="655"/>
      <c r="K71" s="107"/>
      <c r="N71" s="648"/>
      <c r="O71" s="649"/>
      <c r="P71" s="649"/>
      <c r="Q71" s="649"/>
      <c r="R71" s="649"/>
      <c r="S71" s="649"/>
      <c r="T71" s="649"/>
      <c r="U71" s="649"/>
      <c r="V71" s="649"/>
      <c r="W71" s="649"/>
      <c r="X71" s="649"/>
    </row>
    <row r="72" spans="2:24" ht="16.149999999999999" customHeight="1" x14ac:dyDescent="0.35">
      <c r="B72" s="104"/>
      <c r="C72" s="108"/>
      <c r="D72" s="108"/>
      <c r="E72" s="109"/>
      <c r="F72" s="108"/>
      <c r="G72" s="108"/>
      <c r="H72" s="108"/>
      <c r="I72" s="108"/>
      <c r="J72" s="108"/>
      <c r="K72" s="107"/>
      <c r="N72" s="111"/>
      <c r="O72" s="111"/>
      <c r="P72" s="111"/>
      <c r="Q72" s="111"/>
      <c r="R72" s="111"/>
      <c r="S72" s="111"/>
      <c r="T72" s="111"/>
      <c r="U72" s="111"/>
      <c r="V72" s="111"/>
      <c r="W72" s="111"/>
      <c r="X72" s="111"/>
    </row>
    <row r="73" spans="2:24" ht="16.149999999999999" customHeight="1" x14ac:dyDescent="0.35">
      <c r="B73" s="104"/>
      <c r="C73" s="108"/>
      <c r="D73" s="108"/>
      <c r="E73" s="109"/>
      <c r="F73" s="108"/>
      <c r="G73" s="108"/>
      <c r="H73" s="108" t="str">
        <f>"500 merkkiä ("&amp;TEXT(LEN(E74),"0")&amp;" käytetty)"</f>
        <v>500 merkkiä (0 käytetty)</v>
      </c>
      <c r="I73" s="108"/>
      <c r="J73" s="108"/>
      <c r="K73" s="107"/>
      <c r="N73" s="111"/>
      <c r="O73" s="111"/>
      <c r="P73" s="111"/>
      <c r="Q73" s="111"/>
      <c r="R73" s="111"/>
      <c r="S73" s="111"/>
      <c r="T73" s="111"/>
      <c r="U73" s="111"/>
      <c r="V73" s="111"/>
      <c r="W73" s="111"/>
      <c r="X73" s="111"/>
    </row>
    <row r="74" spans="2:24" ht="95.25" customHeight="1" x14ac:dyDescent="0.35">
      <c r="B74" s="104"/>
      <c r="C74" s="650" t="s">
        <v>321</v>
      </c>
      <c r="D74" s="651"/>
      <c r="E74" s="652"/>
      <c r="F74" s="652"/>
      <c r="G74" s="652"/>
      <c r="H74" s="652"/>
      <c r="I74" s="652"/>
      <c r="J74" s="652"/>
      <c r="K74" s="283"/>
      <c r="N74" s="648"/>
      <c r="O74" s="649"/>
      <c r="P74" s="649"/>
      <c r="Q74" s="649"/>
      <c r="R74" s="649"/>
      <c r="S74" s="649"/>
      <c r="T74" s="649"/>
      <c r="U74" s="649"/>
      <c r="V74" s="649"/>
      <c r="W74" s="649"/>
      <c r="X74" s="649"/>
    </row>
    <row r="75" spans="2:24" ht="16.149999999999999" customHeight="1" x14ac:dyDescent="0.35">
      <c r="B75" s="280"/>
      <c r="C75" s="112"/>
      <c r="D75" s="112"/>
      <c r="E75" s="112"/>
      <c r="F75" s="112"/>
      <c r="G75" s="112"/>
      <c r="H75" s="112"/>
      <c r="I75" s="112"/>
      <c r="J75" s="112"/>
      <c r="K75" s="285"/>
    </row>
  </sheetData>
  <sheetProtection sheet="1" selectLockedCells="1"/>
  <customSheetViews>
    <customSheetView guid="{4B7031FE-A209-4425-A537-9C5805C2F335}" topLeftCell="A28">
      <selection activeCell="C57" sqref="C57:H61"/>
      <pageMargins left="0" right="0" top="0" bottom="0" header="0" footer="0"/>
      <headerFooter alignWithMargins="0"/>
    </customSheetView>
  </customSheetViews>
  <mergeCells count="61">
    <mergeCell ref="N62:X62"/>
    <mergeCell ref="C32:D32"/>
    <mergeCell ref="N5:S7"/>
    <mergeCell ref="E71:J71"/>
    <mergeCell ref="N71:X71"/>
    <mergeCell ref="E59:J59"/>
    <mergeCell ref="N59:X59"/>
    <mergeCell ref="C62:D62"/>
    <mergeCell ref="E62:J62"/>
    <mergeCell ref="C8:D8"/>
    <mergeCell ref="E11:J11"/>
    <mergeCell ref="C14:D14"/>
    <mergeCell ref="E17:J17"/>
    <mergeCell ref="E20:J20"/>
    <mergeCell ref="N8:S9"/>
    <mergeCell ref="C20:D20"/>
    <mergeCell ref="C74:D74"/>
    <mergeCell ref="E74:J74"/>
    <mergeCell ref="N74:X74"/>
    <mergeCell ref="E65:J65"/>
    <mergeCell ref="N65:X65"/>
    <mergeCell ref="C68:D68"/>
    <mergeCell ref="E68:J68"/>
    <mergeCell ref="N68:X68"/>
    <mergeCell ref="N2:P2"/>
    <mergeCell ref="E32:J32"/>
    <mergeCell ref="E41:J41"/>
    <mergeCell ref="E5:J5"/>
    <mergeCell ref="E14:J14"/>
    <mergeCell ref="E8:J8"/>
    <mergeCell ref="E29:J29"/>
    <mergeCell ref="E35:J35"/>
    <mergeCell ref="N20:X20"/>
    <mergeCell ref="E23:J23"/>
    <mergeCell ref="N11:X11"/>
    <mergeCell ref="N17:X17"/>
    <mergeCell ref="N23:X23"/>
    <mergeCell ref="N14:X14"/>
    <mergeCell ref="C26:D26"/>
    <mergeCell ref="E26:J26"/>
    <mergeCell ref="C56:D56"/>
    <mergeCell ref="E56:J56"/>
    <mergeCell ref="N56:X56"/>
    <mergeCell ref="N38:X38"/>
    <mergeCell ref="C44:D44"/>
    <mergeCell ref="N44:X44"/>
    <mergeCell ref="E53:J53"/>
    <mergeCell ref="E47:J47"/>
    <mergeCell ref="C50:D50"/>
    <mergeCell ref="E50:J50"/>
    <mergeCell ref="C38:D38"/>
    <mergeCell ref="E38:J38"/>
    <mergeCell ref="E44:J44"/>
    <mergeCell ref="N41:X41"/>
    <mergeCell ref="N47:X47"/>
    <mergeCell ref="N53:X53"/>
    <mergeCell ref="N50:X50"/>
    <mergeCell ref="N26:X26"/>
    <mergeCell ref="N32:X32"/>
    <mergeCell ref="N29:X29"/>
    <mergeCell ref="N35:X35"/>
  </mergeCells>
  <phoneticPr fontId="1"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N2:P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2BD7-9033-49FA-8E44-E77C06612F76}">
  <dimension ref="A1:J18"/>
  <sheetViews>
    <sheetView showGridLines="0" zoomScaleNormal="100" workbookViewId="0">
      <selection activeCell="F4" sqref="F4:H4"/>
    </sheetView>
  </sheetViews>
  <sheetFormatPr defaultColWidth="8.765625" defaultRowHeight="15.5" x14ac:dyDescent="0.35"/>
  <cols>
    <col min="1" max="1" width="3.765625" style="20" customWidth="1"/>
    <col min="2" max="2" width="22.53515625" style="114" customWidth="1"/>
    <col min="3" max="3" width="73.765625" style="20" customWidth="1"/>
    <col min="4" max="4" width="2.07421875" style="20" customWidth="1"/>
    <col min="5" max="16384" width="8.765625" style="20"/>
  </cols>
  <sheetData>
    <row r="1" spans="1:10" ht="16.149999999999999" customHeight="1" x14ac:dyDescent="0.35">
      <c r="A1" s="13" t="s">
        <v>323</v>
      </c>
    </row>
    <row r="2" spans="1:10" ht="52.9" customHeight="1" x14ac:dyDescent="0.35">
      <c r="B2" s="634" t="s">
        <v>324</v>
      </c>
      <c r="C2" s="634"/>
      <c r="D2" s="634"/>
    </row>
    <row r="3" spans="1:10" ht="16.149999999999999" customHeight="1" x14ac:dyDescent="0.35">
      <c r="B3" s="115"/>
    </row>
    <row r="4" spans="1:10" ht="16.149999999999999" customHeight="1" x14ac:dyDescent="0.35">
      <c r="B4" s="116" t="s">
        <v>325</v>
      </c>
      <c r="C4" s="117"/>
      <c r="D4" s="118"/>
      <c r="F4" s="545" t="s">
        <v>158</v>
      </c>
      <c r="G4" s="546"/>
      <c r="H4" s="547"/>
    </row>
    <row r="5" spans="1:10" ht="16.149999999999999" customHeight="1" x14ac:dyDescent="0.35">
      <c r="B5" s="119"/>
      <c r="C5" s="27"/>
      <c r="D5" s="28"/>
    </row>
    <row r="6" spans="1:10" ht="16.149999999999999" customHeight="1" x14ac:dyDescent="0.35">
      <c r="B6" s="120"/>
      <c r="C6" s="121" t="s">
        <v>326</v>
      </c>
      <c r="D6" s="28"/>
      <c r="E6" s="94"/>
      <c r="F6" s="660"/>
      <c r="G6" s="660"/>
      <c r="H6" s="660"/>
      <c r="I6" s="660"/>
      <c r="J6" s="660"/>
    </row>
    <row r="7" spans="1:10" ht="16.149999999999999" customHeight="1" x14ac:dyDescent="0.35">
      <c r="B7" s="81" t="s">
        <v>327</v>
      </c>
      <c r="C7" s="525"/>
      <c r="D7" s="28"/>
      <c r="F7" s="660"/>
      <c r="G7" s="660"/>
      <c r="H7" s="660"/>
      <c r="I7" s="660"/>
      <c r="J7" s="660"/>
    </row>
    <row r="8" spans="1:10" ht="16.149999999999999" customHeight="1" x14ac:dyDescent="0.35">
      <c r="B8" s="81"/>
      <c r="C8" s="27"/>
      <c r="D8" s="28"/>
      <c r="F8" s="660"/>
      <c r="G8" s="660"/>
      <c r="H8" s="660"/>
      <c r="I8" s="660"/>
      <c r="J8" s="660"/>
    </row>
    <row r="9" spans="1:10" ht="16.149999999999999" customHeight="1" x14ac:dyDescent="0.35">
      <c r="B9" s="81" t="s">
        <v>328</v>
      </c>
      <c r="C9" s="525"/>
      <c r="D9" s="28"/>
      <c r="F9" s="660"/>
      <c r="G9" s="660"/>
      <c r="H9" s="660"/>
      <c r="I9" s="660"/>
      <c r="J9" s="660"/>
    </row>
    <row r="10" spans="1:10" ht="16.149999999999999" customHeight="1" x14ac:dyDescent="0.35">
      <c r="B10" s="120"/>
      <c r="C10" s="27"/>
      <c r="D10" s="28"/>
      <c r="F10" s="660"/>
      <c r="G10" s="660"/>
      <c r="H10" s="660"/>
      <c r="I10" s="660"/>
      <c r="J10" s="660"/>
    </row>
    <row r="11" spans="1:10" ht="16.149999999999999" customHeight="1" x14ac:dyDescent="0.35">
      <c r="B11" s="26" t="s">
        <v>329</v>
      </c>
      <c r="C11" s="375"/>
      <c r="D11" s="28"/>
      <c r="F11" s="660"/>
      <c r="G11" s="660"/>
      <c r="H11" s="660"/>
      <c r="I11" s="660"/>
      <c r="J11" s="660"/>
    </row>
    <row r="12" spans="1:10" ht="16.149999999999999" customHeight="1" x14ac:dyDescent="0.35">
      <c r="B12" s="224"/>
      <c r="C12" s="122"/>
      <c r="D12" s="123"/>
      <c r="F12" s="660"/>
      <c r="G12" s="660"/>
      <c r="H12" s="660"/>
      <c r="I12" s="660"/>
      <c r="J12" s="660"/>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B2:D2"/>
    <mergeCell ref="F4:H4"/>
    <mergeCell ref="F6:J12"/>
  </mergeCells>
  <hyperlinks>
    <hyperlink ref="F4:H4" location="'Aloita tästä'!A1" display="PALAA TÄSTÄ KANSISIVULLE" xr:uid="{D9ED6831-0236-4DFC-9819-DF673F306CA1}"/>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D9273E7-3BF1-479C-BE89-94A616885DD1}">
          <x14:formula1>
            <xm:f>'Metatiedot (piiloon)'!$W$3:$W$6</xm:f>
          </x14:formula1>
          <xm:sqref>C11</xm:sqref>
        </x14:dataValidation>
        <x14:dataValidation type="list" allowBlank="1" showInputMessage="1" showErrorMessage="1" xr:uid="{D1EEA359-D5F9-4768-B07E-BAA1C9F017A5}">
          <x14:formula1>
            <xm:f>'Metatiedot (piiloon)'!$P$3:$P$39</xm:f>
          </x14:formula1>
          <xm:sqref>C7</xm:sqref>
        </x14:dataValidation>
        <x14:dataValidation type="list" allowBlank="1" showInputMessage="1" showErrorMessage="1" xr:uid="{A538B454-97D9-4354-B821-AE753FC69776}">
          <x14:formula1>
            <xm:f>'Metatiedot (piiloon)'!$Q$3:$Q$16</xm:f>
          </x14:formula1>
          <xm:sqref>C9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24BE28E5-F8FE-48BC-9694-83677F748D3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224deaa-2345-49c6-a04a-fb3245061d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26</vt:i4>
      </vt:variant>
      <vt:variant>
        <vt:lpstr>Nimetyt alueet</vt:lpstr>
      </vt:variant>
      <vt:variant>
        <vt:i4>87</vt:i4>
      </vt:variant>
    </vt:vector>
  </HeadingPairs>
  <TitlesOfParts>
    <vt:vector size="113" baseType="lpstr">
      <vt:lpstr>Aloita tästä</vt:lpstr>
      <vt:lpstr>Metatiedot (piiloon)</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Indikaattorit ET 4</vt:lpstr>
      <vt:lpstr>Horisont. periaatteet</vt:lpstr>
      <vt:lpstr>Hankinta</vt:lpstr>
      <vt:lpstr>Budjetin perustiedot</vt:lpstr>
      <vt:lpstr>Tosiasiallinen palkkakust.</vt:lpstr>
      <vt:lpstr>Ostopalvelut</vt:lpstr>
      <vt:lpstr>Käyttö- ja kiinteä omaisuus</vt:lpstr>
      <vt:lpstr>Matkakustannukset</vt:lpstr>
      <vt:lpstr>Muut hankekustannukset</vt:lpstr>
      <vt:lpstr>Hankkeen kustannukset</vt:lpstr>
      <vt:lpstr>Rahoitus</vt:lpstr>
      <vt:lpstr>EU-rahoitusosuus</vt:lpstr>
      <vt:lpstr>Ennakot</vt:lpstr>
      <vt:lpstr>Allekirjoitus</vt:lpstr>
      <vt:lpstr>'Hakijan tiedot'!N_Ajanjakso1</vt:lpstr>
      <vt:lpstr>'Hakijan tiedot'!N_Ajanjakso2</vt:lpstr>
      <vt:lpstr>'Hakijan tiedot'!N_Ajanjakso3</vt:lpstr>
      <vt:lpstr>'Hakijan tiedot'!N_Ajanjakso4</vt:lpstr>
      <vt:lpstr>Suunnitelma!N_Aloituspvm</vt:lpstr>
      <vt:lpstr>Aikataulu!N_EiTulosteta</vt:lpstr>
      <vt:lpstr>Rahoitus!N_EiTulosteta</vt:lpstr>
      <vt:lpstr>Suunnitelma!N_EiTulosteta</vt:lpstr>
      <vt:lpstr>'Hakijan tiedot'!N_EUrahoitustieto</vt:lpstr>
      <vt:lpstr>'Hakijan tiedot'!N_HakijanNimi</vt:lpstr>
      <vt:lpstr>'Hakijan tiedot'!N_HakijanNimiEN</vt:lpstr>
      <vt:lpstr>Suunnitelma!N_HankkeenNimi</vt:lpstr>
      <vt:lpstr>Suunnitelma!N_HankkeenNimiEN</vt:lpstr>
      <vt:lpstr>Suunnitelma!N_Jatkuvuus</vt:lpstr>
      <vt:lpstr>'Hakijan tiedot'!N_JärjestönRekisteröintinumero</vt:lpstr>
      <vt:lpstr>'Hakijan tiedot'!N_JärjestönRekisteröintipäivä</vt:lpstr>
      <vt:lpstr>'Hakijan tiedot'!N_Katuosoite</vt:lpstr>
      <vt:lpstr>Suunnitelma!N_Kohdealue</vt:lpstr>
      <vt:lpstr>Suunnitelma!N_Kohderyhmä</vt:lpstr>
      <vt:lpstr>Suunnitelma!N_KorotettuPerustelut</vt:lpstr>
      <vt:lpstr>'Hakijan tiedot'!N_Kotisivu</vt:lpstr>
      <vt:lpstr>'Budjetin perustiedot'!N_Kustannusarviolisätiedot</vt:lpstr>
      <vt:lpstr>Suunnitelma!N_KäynnistysPerustelut</vt:lpstr>
      <vt:lpstr>Suunnitelma!N_Lopetuspvm</vt:lpstr>
      <vt:lpstr>'Hakijan tiedot'!N_Ohjausryhmä</vt:lpstr>
      <vt:lpstr>Rahoitus!N_OmarahoitusYhteensä</vt:lpstr>
      <vt:lpstr>'Hakijan tiedot'!N_Postinumero</vt:lpstr>
      <vt:lpstr>'Hakijan tiedot'!N_Postitoimipaikka</vt:lpstr>
      <vt:lpstr>Suunnitelma!N_Päämäärä</vt:lpstr>
      <vt:lpstr>'Hakijan tiedot'!N_Rahoituksenmäärä1</vt:lpstr>
      <vt:lpstr>'Hakijan tiedot'!N_Rahoituksenmäärä2</vt:lpstr>
      <vt:lpstr>'Hakijan tiedot'!N_Rahoituksenmäärä3</vt:lpstr>
      <vt:lpstr>'Hakijan tiedot'!N_Rahoituksenmäärä4</vt:lpstr>
      <vt:lpstr>'Hakijan tiedot'!N_Rahoituslähde1</vt:lpstr>
      <vt:lpstr>'Hakijan tiedot'!N_Rahoituslähde2</vt:lpstr>
      <vt:lpstr>'Hakijan tiedot'!N_Rahoituslähde3</vt:lpstr>
      <vt:lpstr>'Hakijan tiedot'!N_Rahoituslähde4</vt:lpstr>
      <vt:lpstr>Suunnitelma!N_Riskiarvio</vt:lpstr>
      <vt:lpstr>'Budjetin perustiedot'!N_SisältääköArvonlisäveroa</vt:lpstr>
      <vt:lpstr>'Hakijan tiedot'!N_Sähköposti</vt:lpstr>
      <vt:lpstr>Suunnitelma!N_TaustatilanneTarve</vt:lpstr>
      <vt:lpstr>Suunnitelma!N_Tavoite1</vt:lpstr>
      <vt:lpstr>Suunnitelma!N_Tavoite1Toiminto1</vt:lpstr>
      <vt:lpstr>Suunnitelma!N_Tavoite1Toiminto1Kuvaus</vt:lpstr>
      <vt:lpstr>Suunnitelma!N_Tavoite1Toiminto1Tulostavoite</vt:lpstr>
      <vt:lpstr>Suunnitelma!N_Tiivistelmä</vt:lpstr>
      <vt:lpstr>'Hakijan tiedot'!N_Tosiasiallisetedunsaajat</vt:lpstr>
      <vt:lpstr>'Hakijan tiedot'!N_Tosomistajahenkilötunnus1</vt:lpstr>
      <vt:lpstr>'Hakijan tiedot'!N_Tosomistajahenkilötunnus2</vt:lpstr>
      <vt:lpstr>'Hakijan tiedot'!N_Tosomistajahenkilötunnus3</vt:lpstr>
      <vt:lpstr>'Hakijan tiedot'!N_Tosomistajanimi1</vt:lpstr>
      <vt:lpstr>'Hakijan tiedot'!N_Tosomistajanimi2</vt:lpstr>
      <vt:lpstr>'Hakijan tiedot'!N_Tosomistajanimi3</vt:lpstr>
      <vt:lpstr>Suunnitelma!N_Vaikuttavuus</vt:lpstr>
      <vt:lpstr>'Hakijan tiedot'!N_Varayhteyshenkilönnimi</vt:lpstr>
      <vt:lpstr>'Hakijan tiedot'!N_Varayhteyshenkilönnumero</vt:lpstr>
      <vt:lpstr>'Hakijan tiedot'!N_Varayhteyshenkilönsposti</vt:lpstr>
      <vt:lpstr>'Hakijan tiedot'!N_Yhteyshenkilönnimi</vt:lpstr>
      <vt:lpstr>'Hakijan tiedot'!N_Yhteyshenkilönnumero</vt:lpstr>
      <vt:lpstr>'Hakijan tiedot'!N_Yhteyshenkilönsposti</vt:lpstr>
      <vt:lpstr>'Hakijan tiedot'!N_Yleinennro</vt:lpstr>
      <vt:lpstr>'Hakijan tiedot'!N_Ytunnus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'Indikaattorit ET 4'!Tulostusalue</vt:lpstr>
      <vt:lpstr>'Käyttö- ja kiinteä omaisuus'!Tulostusalue</vt:lpstr>
      <vt:lpstr>Matkakustannukset!Tulostusalue</vt:lpstr>
      <vt:lpstr>'Muut hankekustannukset'!Tulostusalue</vt:lpstr>
      <vt:lpstr>Ostopalvelut!Tulostusalue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Manager/>
  <Company>Josek Oy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jarmok</dc:creator>
  <cp:keywords/>
  <dc:description/>
  <cp:lastModifiedBy>Koivisto Elina SM</cp:lastModifiedBy>
  <cp:revision/>
  <dcterms:created xsi:type="dcterms:W3CDTF">2005-12-19T10:09:56Z</dcterms:created>
  <dcterms:modified xsi:type="dcterms:W3CDTF">2023-02-14T14:21:11Z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