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3.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4.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drawings/drawing5.xml" ContentType="application/vnd.openxmlformats-officedocument.drawing+xml"/>
  <Override PartName="/xl/ctrlProps/ctrlProp32.xml" ContentType="application/vnd.ms-excel.controlproperties+xml"/>
  <Override PartName="/xl/drawings/drawing6.xml" ContentType="application/vnd.openxmlformats-officedocument.drawing+xml"/>
  <Override PartName="/xl/ctrlProps/ctrlProp33.xml" ContentType="application/vnd.ms-excel.controlproperties+xml"/>
  <Override PartName="/xl/drawings/drawing7.xml" ContentType="application/vnd.openxmlformats-officedocument.drawing+xml"/>
  <Override PartName="/xl/ctrlProps/ctrlProp34.xml" ContentType="application/vnd.ms-excel.controlproperties+xml"/>
  <Override PartName="/xl/drawings/drawing8.xml" ContentType="application/vnd.openxmlformats-officedocument.drawing+xml"/>
  <Override PartName="/xl/ctrlProps/ctrlProp35.xml" ContentType="application/vnd.ms-excel.controlproperties+xml"/>
  <Override PartName="/xl/drawings/drawing9.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1.xml" ContentType="application/vnd.openxmlformats-officedocument.spreadsheetml.comments+xml"/>
  <Override PartName="/xl/drawings/drawing10.xml" ContentType="application/vnd.openxmlformats-officedocument.drawing+xml"/>
  <Override PartName="/xl/ctrlProps/ctrlProp111.xml" ContentType="application/vnd.ms-excel.controlproperties+xml"/>
  <Override PartName="/xl/drawings/drawing11.xml" ContentType="application/vnd.openxmlformats-officedocument.drawing+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fileSharing readOnlyRecommended="1"/>
  <workbookPr showInkAnnotation="0" updateLinks="never" codeName="TämäTyökirja"/>
  <mc:AlternateContent xmlns:mc="http://schemas.openxmlformats.org/markup-compatibility/2006">
    <mc:Choice Requires="x15">
      <x15ac:absPath xmlns:x15ac="http://schemas.microsoft.com/office/spreadsheetml/2010/11/ac" url="L:\"/>
    </mc:Choice>
  </mc:AlternateContent>
  <xr:revisionPtr revIDLastSave="0" documentId="8_{C9469AB2-A821-4716-83FE-F560143534D1}" xr6:coauthVersionLast="36" xr6:coauthVersionMax="36" xr10:uidLastSave="{00000000-0000-0000-0000-000000000000}"/>
  <bookViews>
    <workbookView xWindow="0" yWindow="0" windowWidth="28800" windowHeight="11330" tabRatio="825" xr2:uid="{00000000-000D-0000-FFFF-FFFF00000000}"/>
  </bookViews>
  <sheets>
    <sheet name="Aloita tästä" sheetId="80" r:id="rId1"/>
    <sheet name="Metatiedot (piiloon)" sheetId="86" state="hidden" r:id="rId2"/>
    <sheet name="Hakijan tiedot" sheetId="1" r:id="rId3"/>
    <sheet name="3v EU-rahoitus" sheetId="99" r:id="rId4"/>
    <sheet name="Siirron saajat" sheetId="100" r:id="rId5"/>
    <sheet name="Yhteistyötahot" sheetId="101" r:id="rId6"/>
    <sheet name="Suunnitelma" sheetId="2" r:id="rId7"/>
    <sheet name="Aikataulu" sheetId="4" r:id="rId8"/>
    <sheet name="Toimien tyypit ja teemat" sheetId="90" r:id="rId9"/>
    <sheet name="Indikaattorit ET 1" sheetId="120" r:id="rId10"/>
    <sheet name="Indikaattorit ET 2" sheetId="121" r:id="rId11"/>
    <sheet name="Indikaattorit ET 3" sheetId="122" r:id="rId12"/>
    <sheet name="Horisont. periaatteet" sheetId="119" r:id="rId13"/>
    <sheet name="Hankinta" sheetId="111" r:id="rId14"/>
    <sheet name="Budjetin perustiedot" sheetId="125" r:id="rId15"/>
    <sheet name="Palkkakust. yksikkökustannukset" sheetId="91" r:id="rId16"/>
    <sheet name="Tosiasiallinen palkkakust." sheetId="17" r:id="rId17"/>
    <sheet name="Muut henkilöstökustannukset" sheetId="92" r:id="rId18"/>
    <sheet name="Ostopalvelut" sheetId="96" r:id="rId19"/>
    <sheet name="Käyttö- ja kiinteä omaisuus" sheetId="85" r:id="rId20"/>
    <sheet name="Matkakustannukset" sheetId="87" r:id="rId21"/>
    <sheet name="Muut hankekustannukset" sheetId="97" r:id="rId22"/>
    <sheet name="Hankkeen kustannukset" sheetId="25" r:id="rId23"/>
    <sheet name="Rahoitus" sheetId="109" r:id="rId24"/>
    <sheet name="EU-rahoitusosuus" sheetId="110" r:id="rId25"/>
    <sheet name="Ennakot" sheetId="26" r:id="rId26"/>
    <sheet name="Allekirjoitus" sheetId="123" r:id="rId27"/>
  </sheets>
  <definedNames>
    <definedName name="_xlnm.Print_Area" localSheetId="3">'3v EU-rahoitus'!$B$6:$F$34</definedName>
    <definedName name="_xlnm.Print_Area" localSheetId="7">Aikataulu!$B$2:$K$75</definedName>
    <definedName name="_xlnm.Print_Area" localSheetId="26">Allekirjoitus!$B$7:$K$55</definedName>
    <definedName name="_xlnm.Print_Area" localSheetId="0">'Aloita tästä'!$B$1:$K$32</definedName>
    <definedName name="_xlnm.Print_Area" localSheetId="14">'Budjetin perustiedot'!$B$3:$C$12</definedName>
    <definedName name="_xlnm.Print_Area" localSheetId="25">Ennakot!$B$2:$D$13</definedName>
    <definedName name="_xlnm.Print_Area" localSheetId="24">'EU-rahoitusosuus'!$B$2:$E$27</definedName>
    <definedName name="_xlnm.Print_Area" localSheetId="2">'Hakijan tiedot'!$B$2:$J$123</definedName>
    <definedName name="_xlnm.Print_Area" localSheetId="13">Hankinta!$B$3:$K$201</definedName>
    <definedName name="_xlnm.Print_Area" localSheetId="22">'Hankkeen kustannukset'!$B$2:$D$28</definedName>
    <definedName name="_xlnm.Print_Area" localSheetId="12">'Horisont. periaatteet'!$B$3:$L$35</definedName>
    <definedName name="_xlnm.Print_Area" localSheetId="9">'Indikaattorit ET 1'!$B$1:$P$42</definedName>
    <definedName name="_xlnm.Print_Area" localSheetId="10">'Indikaattorit ET 2'!$B$1:$P$50</definedName>
    <definedName name="_xlnm.Print_Area" localSheetId="11">'Indikaattorit ET 3'!$B$1:$P$54</definedName>
    <definedName name="_xlnm.Print_Area" localSheetId="19">'Käyttö- ja kiinteä omaisuus'!$B$1:$F$25</definedName>
    <definedName name="_xlnm.Print_Area" localSheetId="20">Matkakustannukset!$B$2:$E$23</definedName>
    <definedName name="_xlnm.Print_Area" localSheetId="21">'Muut hankekustannukset'!$B$2:$E$26</definedName>
    <definedName name="_xlnm.Print_Area" localSheetId="17">'Muut henkilöstökustannukset'!$B$2:$C$12</definedName>
    <definedName name="_xlnm.Print_Area" localSheetId="18">Ostopalvelut!$B$2:$E$22</definedName>
    <definedName name="_xlnm.Print_Area" localSheetId="15">'Palkkakust. yksikkökustannukset'!$B$8:$N$22</definedName>
    <definedName name="_xlnm.Print_Area" localSheetId="23">Rahoitus!$G$4:$J$45</definedName>
    <definedName name="_xlnm.Print_Area" localSheetId="4">'Siirron saajat'!$B$5:$K$104</definedName>
    <definedName name="_xlnm.Print_Area" localSheetId="6">Suunnitelma!$B$2:$L$171</definedName>
    <definedName name="_xlnm.Print_Area" localSheetId="8">'Toimien tyypit ja teemat'!$B$4:$D$12</definedName>
    <definedName name="_xlnm.Print_Area" localSheetId="16">'Tosiasiallinen palkkakust.'!$B$8:$H$23</definedName>
    <definedName name="_xlnm.Print_Area" localSheetId="5">Yhteistyötahot!$B$5:$K$91</definedName>
    <definedName name="Z_4B7031FE_A209_4425_A537_9C5805C2F335_.wvu.PrintArea" localSheetId="2" hidden="1">'Hakijan tiedot'!$B$2:$K$128</definedName>
    <definedName name="Z_4B7031FE_A209_4425_A537_9C5805C2F335_.wvu.PrintArea" localSheetId="9" hidden="1">'Indikaattorit ET 1'!$D$1:$M$26</definedName>
    <definedName name="Z_4B7031FE_A209_4425_A537_9C5805C2F335_.wvu.PrintArea" localSheetId="10" hidden="1">'Indikaattorit ET 2'!$D$1:$M$21</definedName>
    <definedName name="Z_4B7031FE_A209_4425_A537_9C5805C2F335_.wvu.PrintArea" localSheetId="11" hidden="1">'Indikaattorit ET 3'!$D$1:$M$22</definedName>
    <definedName name="Z_4B7031FE_A209_4425_A537_9C5805C2F335_.wvu.PrintArea" localSheetId="6" hidden="1">Suunnitelma!$C$2:$M$171</definedName>
  </definedNames>
  <calcPr calcId="191029"/>
  <customWorkbookViews>
    <customWorkbookView name="Mauriala Kristiina SM - Oma näkymä" guid="{4B7031FE-A209-4425-A537-9C5805C2F335}" mergeInterval="0" personalView="1" maximized="1" windowWidth="1916" windowHeight="927" activeSheetId="3"/>
  </customWorkbookViews>
</workbook>
</file>

<file path=xl/calcChain.xml><?xml version="1.0" encoding="utf-8"?>
<calcChain xmlns="http://schemas.openxmlformats.org/spreadsheetml/2006/main">
  <c r="C11" i="125" l="1"/>
  <c r="D11" i="25" l="1"/>
  <c r="L50" i="122" l="1"/>
  <c r="L46" i="121"/>
  <c r="L37" i="120"/>
  <c r="J33" i="119" l="1"/>
  <c r="J26" i="119"/>
  <c r="J22" i="119"/>
  <c r="F11" i="91" l="1"/>
  <c r="F12" i="91"/>
  <c r="F13" i="91"/>
  <c r="F14" i="91"/>
  <c r="F15" i="91"/>
  <c r="F16" i="91"/>
  <c r="F17" i="91"/>
  <c r="F18" i="91"/>
  <c r="F19" i="91"/>
  <c r="F10" i="91"/>
  <c r="J31" i="2" l="1"/>
  <c r="J28" i="2"/>
  <c r="H10" i="17" l="1"/>
  <c r="H11" i="17"/>
  <c r="I187" i="111" l="1"/>
  <c r="I184" i="111"/>
  <c r="I147" i="111"/>
  <c r="I144" i="111"/>
  <c r="I107" i="111"/>
  <c r="I104" i="111"/>
  <c r="I67" i="111"/>
  <c r="I64" i="111"/>
  <c r="I27" i="111"/>
  <c r="I24" i="111"/>
  <c r="J153" i="2" l="1"/>
  <c r="I102" i="100" l="1"/>
  <c r="I95" i="100"/>
  <c r="I88" i="100"/>
  <c r="I81" i="100"/>
  <c r="I74" i="100"/>
  <c r="I67" i="100"/>
  <c r="I60" i="100"/>
  <c r="I53" i="100"/>
  <c r="I46" i="100"/>
  <c r="I39" i="100"/>
  <c r="I32" i="100"/>
  <c r="I25" i="100"/>
  <c r="I18" i="100"/>
  <c r="I89" i="101"/>
  <c r="I83" i="101"/>
  <c r="I77" i="101"/>
  <c r="I71" i="101"/>
  <c r="I65" i="101"/>
  <c r="I59" i="101"/>
  <c r="I53" i="101"/>
  <c r="I47" i="101"/>
  <c r="I44" i="101"/>
  <c r="I41" i="101"/>
  <c r="I35" i="101"/>
  <c r="I29" i="101"/>
  <c r="I23" i="101"/>
  <c r="I17" i="101"/>
  <c r="J32" i="109" l="1"/>
  <c r="C9" i="26" l="1"/>
  <c r="C26" i="110"/>
  <c r="H7" i="109"/>
  <c r="H44" i="109"/>
  <c r="B27" i="109"/>
  <c r="C27" i="109"/>
  <c r="D27" i="109"/>
  <c r="E27" i="109"/>
  <c r="F27" i="109"/>
  <c r="B28" i="109"/>
  <c r="C28" i="109"/>
  <c r="D28" i="109"/>
  <c r="E28" i="109"/>
  <c r="F28" i="109"/>
  <c r="B29" i="109"/>
  <c r="C29" i="109"/>
  <c r="D29" i="109"/>
  <c r="E29" i="109"/>
  <c r="F29" i="109"/>
  <c r="B30" i="109"/>
  <c r="C30" i="109"/>
  <c r="D30" i="109"/>
  <c r="E30" i="109"/>
  <c r="F30" i="109"/>
  <c r="B31" i="109"/>
  <c r="C31" i="109"/>
  <c r="D31" i="109"/>
  <c r="E31" i="109"/>
  <c r="F31" i="109"/>
  <c r="C21" i="97"/>
  <c r="C22" i="87"/>
  <c r="C24" i="85"/>
  <c r="C21" i="96"/>
  <c r="C11" i="92"/>
  <c r="C21" i="91"/>
  <c r="J142" i="2"/>
  <c r="J140" i="2"/>
  <c r="J137" i="2"/>
  <c r="J133" i="2"/>
  <c r="J131" i="2"/>
  <c r="J128" i="2"/>
  <c r="J124" i="2"/>
  <c r="J122" i="2"/>
  <c r="J119" i="2"/>
  <c r="J116" i="2"/>
  <c r="J113" i="2"/>
  <c r="J111" i="2"/>
  <c r="J108" i="2"/>
  <c r="J104" i="2"/>
  <c r="J102" i="2"/>
  <c r="J99" i="2"/>
  <c r="J95" i="2"/>
  <c r="J93" i="2"/>
  <c r="J90" i="2"/>
  <c r="J87" i="2"/>
  <c r="J148" i="2"/>
  <c r="J159" i="2"/>
  <c r="J164" i="2"/>
  <c r="J169" i="2"/>
  <c r="J84" i="2"/>
  <c r="J82" i="2"/>
  <c r="J79" i="2"/>
  <c r="J73" i="2"/>
  <c r="J70" i="2"/>
  <c r="J75" i="2"/>
  <c r="I48" i="2" l="1"/>
  <c r="J66" i="2"/>
  <c r="J64" i="2"/>
  <c r="J61" i="2"/>
  <c r="J58" i="2"/>
  <c r="J53" i="2"/>
  <c r="J41" i="2"/>
  <c r="J24" i="2"/>
  <c r="I11" i="100"/>
  <c r="H73" i="4" l="1"/>
  <c r="H67" i="4"/>
  <c r="H61" i="4"/>
  <c r="H55" i="4"/>
  <c r="H49" i="4"/>
  <c r="H43" i="4"/>
  <c r="H37" i="4"/>
  <c r="H31" i="4"/>
  <c r="H25" i="4"/>
  <c r="H13" i="4"/>
  <c r="H19" i="4"/>
  <c r="H7" i="4"/>
  <c r="I11" i="101"/>
  <c r="E2" i="97" l="1"/>
  <c r="C22" i="17"/>
  <c r="D5" i="26"/>
  <c r="B41" i="1"/>
  <c r="B123" i="1"/>
  <c r="D23" i="110" l="1"/>
  <c r="D24" i="110" s="1"/>
  <c r="D22" i="109" l="1"/>
  <c r="D23" i="109"/>
  <c r="D24" i="109"/>
  <c r="D25" i="109"/>
  <c r="D26" i="109"/>
  <c r="D21" i="109"/>
  <c r="F22" i="109"/>
  <c r="F23" i="109"/>
  <c r="F24" i="109"/>
  <c r="F25" i="109"/>
  <c r="F26" i="109"/>
  <c r="F21" i="109"/>
  <c r="E22" i="109"/>
  <c r="E23" i="109"/>
  <c r="E24" i="109"/>
  <c r="E25" i="109"/>
  <c r="E26" i="109"/>
  <c r="E21" i="109"/>
  <c r="F33" i="109" l="1"/>
  <c r="E33" i="109"/>
  <c r="D33" i="109"/>
  <c r="C22" i="109"/>
  <c r="C23" i="109"/>
  <c r="C24" i="109"/>
  <c r="C25" i="109"/>
  <c r="C26" i="109"/>
  <c r="C21" i="109"/>
  <c r="B22" i="109"/>
  <c r="B23" i="109"/>
  <c r="B24" i="109"/>
  <c r="B25" i="109"/>
  <c r="B26" i="109"/>
  <c r="B21" i="109"/>
  <c r="C33" i="109" l="1"/>
  <c r="H36" i="109" s="1"/>
  <c r="B33" i="109"/>
  <c r="H35" i="109" s="1"/>
  <c r="H37" i="109"/>
  <c r="H38" i="109" l="1"/>
  <c r="E2" i="87" l="1"/>
  <c r="C9" i="92"/>
  <c r="H18" i="17" l="1"/>
  <c r="D10" i="25" l="1"/>
  <c r="E2" i="96"/>
  <c r="D7" i="25" s="1"/>
  <c r="L19" i="91" l="1"/>
  <c r="M19" i="91" s="1"/>
  <c r="L18" i="91"/>
  <c r="M18" i="91" s="1"/>
  <c r="L17" i="91"/>
  <c r="M17" i="91" s="1"/>
  <c r="L16" i="91"/>
  <c r="M16" i="91" s="1"/>
  <c r="L15" i="91"/>
  <c r="M15" i="91" s="1"/>
  <c r="L14" i="91"/>
  <c r="M14" i="91" s="1"/>
  <c r="L13" i="91"/>
  <c r="M13" i="91" s="1"/>
  <c r="L12" i="91"/>
  <c r="M12" i="91" s="1"/>
  <c r="L11" i="91"/>
  <c r="M11" i="91" s="1"/>
  <c r="L10" i="91"/>
  <c r="M10" i="91" s="1"/>
  <c r="N13" i="91" l="1"/>
  <c r="N17" i="91"/>
  <c r="N11" i="91"/>
  <c r="N15" i="91"/>
  <c r="N19" i="91"/>
  <c r="N10" i="91"/>
  <c r="N12" i="91"/>
  <c r="N14" i="91"/>
  <c r="N16" i="91"/>
  <c r="N18" i="91"/>
  <c r="H12" i="17"/>
  <c r="H13" i="17"/>
  <c r="H14" i="17"/>
  <c r="H15" i="17"/>
  <c r="H16" i="17"/>
  <c r="H17" i="17"/>
  <c r="H19" i="17"/>
  <c r="N20" i="91" l="1"/>
  <c r="H20" i="17"/>
  <c r="D9" i="25" l="1"/>
  <c r="F2" i="85"/>
  <c r="D8" i="25" s="1"/>
  <c r="D6" i="25" l="1"/>
  <c r="D5" i="25" l="1"/>
  <c r="D4" i="25" l="1"/>
  <c r="H4" i="109" s="1"/>
  <c r="I11" i="109" s="1"/>
  <c r="C27" i="25" l="1"/>
  <c r="I16" i="109"/>
  <c r="D4" i="110" l="1"/>
  <c r="E9" i="110" s="1"/>
  <c r="C8" i="26"/>
  <c r="J40" i="109"/>
  <c r="J41" i="109" s="1"/>
  <c r="E10" i="110" l="1"/>
  <c r="E14" i="110"/>
  <c r="E13" i="110"/>
  <c r="E20" i="110"/>
  <c r="E19" i="110"/>
  <c r="E15" i="110"/>
  <c r="E22" i="110"/>
  <c r="E21" i="110"/>
  <c r="E16" i="110"/>
  <c r="E11" i="110"/>
  <c r="E18" i="110"/>
  <c r="E17" i="110"/>
  <c r="E12" i="110"/>
  <c r="E23" i="110" l="1"/>
  <c r="E24" i="1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Virtanen Sanna SM</author>
  </authors>
  <commentList>
    <comment ref="C1" authorId="0" shapeId="0" xr:uid="{C165DA62-2105-4366-A9E3-DEC1EDF65F5F}">
      <text>
        <r>
          <rPr>
            <b/>
            <sz val="9"/>
            <color indexed="81"/>
            <rFont val="Tahoma"/>
            <family val="2"/>
          </rPr>
          <t>Virtanen Sanna SM:</t>
        </r>
        <r>
          <rPr>
            <sz val="9"/>
            <color indexed="81"/>
            <rFont val="Tahoma"/>
            <family val="2"/>
          </rPr>
          <t xml:space="preserve">
mikä tämä on?</t>
        </r>
      </text>
    </comment>
  </commentList>
</comments>
</file>

<file path=xl/sharedStrings.xml><?xml version="1.0" encoding="utf-8"?>
<sst xmlns="http://schemas.openxmlformats.org/spreadsheetml/2006/main" count="910" uniqueCount="570">
  <si>
    <t>Uusi hakemus</t>
  </si>
  <si>
    <t>Hakija</t>
  </si>
  <si>
    <t>Kyllä</t>
  </si>
  <si>
    <t>Ei</t>
  </si>
  <si>
    <t>Muu EU-rahoitus</t>
  </si>
  <si>
    <t>Rahoituslähde/ohjelma:</t>
  </si>
  <si>
    <t xml:space="preserve">Rahoituksen määrä: </t>
  </si>
  <si>
    <t>Hakijaorganisaation nimi:</t>
  </si>
  <si>
    <t>Hakijaorganisaation nimi englanniksi:</t>
  </si>
  <si>
    <t>Yhteistyötahot</t>
  </si>
  <si>
    <t>Ohjausryhmä</t>
  </si>
  <si>
    <t>Yhteistyötahon määritelmä:</t>
  </si>
  <si>
    <t>•Yhteistyötaho osallistuu hankkeen toimintoihin ja voi toteuttaa osan tai osaa niistä.</t>
  </si>
  <si>
    <t>•Yhteistyötahon kustannuksia ei kateta hankkeen varoista.</t>
  </si>
  <si>
    <t>•Yhteistyötaholle ei siirretä EU-rahoitusosuutta.</t>
  </si>
  <si>
    <t>•Yhteistyötaho voi osallistua hankkeen yhteisrahoitukseen.</t>
  </si>
  <si>
    <t>Hankkeen nimi englanniksi</t>
  </si>
  <si>
    <t>Tavoite 1</t>
  </si>
  <si>
    <t>Tavoite 2</t>
  </si>
  <si>
    <t>Tavoite 3</t>
  </si>
  <si>
    <t>AIKATAULU</t>
  </si>
  <si>
    <t>Jakso</t>
  </si>
  <si>
    <t>Jakson aikana toteutettavat toiminnot</t>
  </si>
  <si>
    <t>Hankinnan kohde</t>
  </si>
  <si>
    <t>Hankintayksikkö</t>
  </si>
  <si>
    <t>Onko hankinnasta valitettu markkinaoikeuteen?</t>
  </si>
  <si>
    <t>Avoin menettely</t>
  </si>
  <si>
    <t>Rajoitettu menettely</t>
  </si>
  <si>
    <t>Neuvottelumenettely</t>
  </si>
  <si>
    <t>Suorahankinta</t>
  </si>
  <si>
    <t>Kilpailullinen neuvottelumenettely</t>
  </si>
  <si>
    <t>Puitejärjestely</t>
  </si>
  <si>
    <t>Suunnittelukilpailu</t>
  </si>
  <si>
    <t>Muu menettely</t>
  </si>
  <si>
    <t>Hankintailmoitus</t>
  </si>
  <si>
    <t>Tarjouspyyntö</t>
  </si>
  <si>
    <t>Hankintapäätös</t>
  </si>
  <si>
    <t>Sopimus</t>
  </si>
  <si>
    <t>Muu hankinta-asiakirja</t>
  </si>
  <si>
    <t>Avauspöytäkirja</t>
  </si>
  <si>
    <t>Tyyppi</t>
  </si>
  <si>
    <t>Mikä taho hankkii edellisessä kohdassa kuvatun laitteen, palvelun, rakennuksen tms.?</t>
  </si>
  <si>
    <t>Jos hankinnasta on valitettu markkinaoikeuteen, anna tässä valituksen päivämäärä ja tieto asian käsittelytilanteesta markkinaoikeudessa.</t>
  </si>
  <si>
    <t xml:space="preserve">Hakemukseen on liitettävä seuraavat asiakirjat: </t>
  </si>
  <si>
    <t>Allekirjoitus</t>
  </si>
  <si>
    <t>Paikka</t>
  </si>
  <si>
    <t>Nimen selvennys</t>
  </si>
  <si>
    <t>Päivämäärä</t>
  </si>
  <si>
    <t xml:space="preserve">Hakija voi antaa suostumuksen päätösten sähköiseen tiedoksiantoon. Tällöin päätös annetaan tiedoksi asianomaiselle hakijalle järjestelmän kautta sähköisesti. Sähköisestä tiedoksiannosta säädetään laissa sähköisestä asioinnista viranomaistoiminnassa (13/2003). </t>
  </si>
  <si>
    <t>Hakemuksen allekirjoittavat henkilöt, joilla on organisaation nimenkirjoitusoikeus.</t>
  </si>
  <si>
    <t>Asema organisaatiossa</t>
  </si>
  <si>
    <t>Hakijaorganisaation nimi</t>
  </si>
  <si>
    <t>Hankkeen nimi</t>
  </si>
  <si>
    <t>Lisätietoja:</t>
  </si>
  <si>
    <t>Valitse</t>
  </si>
  <si>
    <t>EU-rahoitusosuus %</t>
  </si>
  <si>
    <t>Tehtävänimike</t>
  </si>
  <si>
    <t>Tehtävän kuvaus</t>
  </si>
  <si>
    <t>Palkan peruste</t>
  </si>
  <si>
    <t>Euroa</t>
  </si>
  <si>
    <t>Tehtävä 1</t>
  </si>
  <si>
    <t>Tehtävä 2</t>
  </si>
  <si>
    <t>Tehtävä 3</t>
  </si>
  <si>
    <t>Tehtävä 4</t>
  </si>
  <si>
    <t>Tehtävä 5</t>
  </si>
  <si>
    <t>Tehtävä 6</t>
  </si>
  <si>
    <t>Tehtävä 7</t>
  </si>
  <si>
    <t>Tehtävä 8</t>
  </si>
  <si>
    <t>Tehtävä 9</t>
  </si>
  <si>
    <t>Tehtävä 10</t>
  </si>
  <si>
    <t>Yhteensä</t>
  </si>
  <si>
    <t>Muut henkilöstökustannukset</t>
  </si>
  <si>
    <t>YHTEENSÄ</t>
  </si>
  <si>
    <t>Selite</t>
  </si>
  <si>
    <t>Rahoitus</t>
  </si>
  <si>
    <t>Yksityinen</t>
  </si>
  <si>
    <t>Julkinen</t>
  </si>
  <si>
    <t>Tarkistusruutu (tämän pitää olla nolla)</t>
  </si>
  <si>
    <t>Hankkeen kustannukset</t>
  </si>
  <si>
    <t>Välittömät kustannukset</t>
  </si>
  <si>
    <t>Henkilöstökustannukset</t>
  </si>
  <si>
    <t>Välilliset kustannukset</t>
  </si>
  <si>
    <t>VUOSIKOHTAINEN BUDJETOINTI</t>
  </si>
  <si>
    <t>Vuosi</t>
  </si>
  <si>
    <t>Perustelut ennakon hakemiselle</t>
  </si>
  <si>
    <t>Ennakkoa haetaan euroa</t>
  </si>
  <si>
    <t>OHJE</t>
  </si>
  <si>
    <t>Aikataulu</t>
  </si>
  <si>
    <t>Ennakot</t>
  </si>
  <si>
    <t>PALAA TÄSTÄ KANSISIVULLE</t>
  </si>
  <si>
    <t>Lomake on kirjoitussuojattu niin, että vain täytettävät kohdat ovat valittavissa ja muokattavissa.</t>
  </si>
  <si>
    <t>Erityistavoite</t>
  </si>
  <si>
    <t>Hankeavustus</t>
  </si>
  <si>
    <t xml:space="preserve">Yhteensä </t>
  </si>
  <si>
    <t>Toiminto, johon kustannus liittyy</t>
  </si>
  <si>
    <t>Kustannus</t>
  </si>
  <si>
    <t>Ylittääkö hankinta EU-kynnysarvon?</t>
  </si>
  <si>
    <t>Onko kyseessä puolustus- ja turvallisuushankintalain mukainen hankinta?</t>
  </si>
  <si>
    <t>Perustelut valitulle hankintamenettelylle ja muuta tietoa hankinnasta</t>
  </si>
  <si>
    <t>Hankintamenettelypäätös</t>
  </si>
  <si>
    <t>Määritä tässä hankinnan kohde, joka voi olla esim. laite, palvelu tai rakennus.</t>
  </si>
  <si>
    <t xml:space="preserve">Onko hankkeelle haettu muuta EU-rahoitusta? </t>
  </si>
  <si>
    <t>Hakijaorganisaation y-tunnus:</t>
  </si>
  <si>
    <t>Hakijaorganisaation postinumero:</t>
  </si>
  <si>
    <t>Hakijaorganisaation postitoimipaikka:</t>
  </si>
  <si>
    <t xml:space="preserve">Hakijaorganisaation yleinen sähköpostiosoite: </t>
  </si>
  <si>
    <t>Hakijaorganisaation www-sivujen osoite:</t>
  </si>
  <si>
    <t>Saako sähköpostiosoitetta käyttää rahaston viestintään?</t>
  </si>
  <si>
    <t>Siirron saajat</t>
  </si>
  <si>
    <t>Siirron saajan 1 nimi:</t>
  </si>
  <si>
    <t>SUUNNITELMA</t>
  </si>
  <si>
    <t>Kyllä/Ei</t>
  </si>
  <si>
    <t>Erityistavoitteet</t>
  </si>
  <si>
    <t>Hankkeen aloituspäivämäärä</t>
  </si>
  <si>
    <t>Hankkeen lopetuspäivämäärä</t>
  </si>
  <si>
    <t>Tavoite 1 - Toiminto 3</t>
  </si>
  <si>
    <t>Hakemuksen kustannusmalli</t>
  </si>
  <si>
    <t>EU-rahoitusosuus</t>
  </si>
  <si>
    <t>Sivukulut ja lomarahat (%)</t>
  </si>
  <si>
    <t>Ostopalvelut</t>
  </si>
  <si>
    <t>Käyttö- ja kiinteä omaisuus</t>
  </si>
  <si>
    <t>Matkakustannukset</t>
  </si>
  <si>
    <t>Muut hankekustannukset</t>
  </si>
  <si>
    <t>Muu rahoitus</t>
  </si>
  <si>
    <t>Avustusta hakeva organisaatio</t>
  </si>
  <si>
    <t>Siirron saajan 2 nimi:</t>
  </si>
  <si>
    <t>Suunnitelma</t>
  </si>
  <si>
    <t>Tukitoimikoodit</t>
  </si>
  <si>
    <t>Toimityyppikoodit</t>
  </si>
  <si>
    <t>Suunnitelma-välilehti</t>
  </si>
  <si>
    <t>Aikataulu-välilehti</t>
  </si>
  <si>
    <t>Budjetin perustiedot-välilehti</t>
  </si>
  <si>
    <t>Ostopalvelut-välilehti</t>
  </si>
  <si>
    <t>Muut hankekustannukset-välilehti</t>
  </si>
  <si>
    <t>Matkakustannukset-välilehti</t>
  </si>
  <si>
    <t>Ennakot-välilehti</t>
  </si>
  <si>
    <t>Korjattu / täydennetty hakemus</t>
  </si>
  <si>
    <t>Jos hanke käynnistetään ennen avustuspäätöstä, esitä perustelut tässä.</t>
  </si>
  <si>
    <t>Hakijaorganisaation yleinen puhelinnumero:</t>
  </si>
  <si>
    <t>Hankkeessa työskenneltävien kuukausien lukumäärä</t>
  </si>
  <si>
    <t>Kustannusmallit</t>
  </si>
  <si>
    <t>Kustannukset</t>
  </si>
  <si>
    <t>Euro</t>
  </si>
  <si>
    <t>Rahoitus yhteensä (EU-rahoitus + omarahoitus + muu rahoitus)</t>
  </si>
  <si>
    <t>Ajanjakso</t>
  </si>
  <si>
    <t xml:space="preserve">Siirron saaja </t>
  </si>
  <si>
    <t>Hankkeen kustannukset yhteensä vähennettynä tuotoilla</t>
  </si>
  <si>
    <t xml:space="preserve">Onko hankkeelle myönnetty muuta EU-rahoitusta? </t>
  </si>
  <si>
    <t>Hakijaorganisaation postiosoite:</t>
  </si>
  <si>
    <t xml:space="preserve">Ilmoita tahot (ei henkilöiden nimiä), jotka suunnitellaan kutsuttavan ohjausryhmään </t>
  </si>
  <si>
    <t>Hankkeen toimet eivät liity mihinkään näistä</t>
  </si>
  <si>
    <t>Hankkeen tiivistelmä</t>
  </si>
  <si>
    <t>Hankkeen päämäärä</t>
  </si>
  <si>
    <t>Siirron saajan 3 nimi:</t>
  </si>
  <si>
    <t>Siirron saajan 4 nimi:</t>
  </si>
  <si>
    <t>Siirron saajan 5 nimi:</t>
  </si>
  <si>
    <t>Siirron saajan 6 nimi:</t>
  </si>
  <si>
    <t>Siirron saajan 7 nimi:</t>
  </si>
  <si>
    <t>Siirron saajan 8 nimi:</t>
  </si>
  <si>
    <t>Siirron saajan 9 nimi:</t>
  </si>
  <si>
    <t>Siirron saajan 10 nimi:</t>
  </si>
  <si>
    <t>Siirron saajan 11 nimi:</t>
  </si>
  <si>
    <t>Siirron saajan 12 nimi:</t>
  </si>
  <si>
    <t>Siirron saajan 13 nimi:</t>
  </si>
  <si>
    <t>Siirron saajan 14 nimi:</t>
  </si>
  <si>
    <t>Hankkeen riskiarvio</t>
  </si>
  <si>
    <t>Hankkeen vaikutukset ja vaikuttavuus</t>
  </si>
  <si>
    <t>Yhteistyötahon 1 nimi:</t>
  </si>
  <si>
    <t>Onko hankkeella yhteistyötahoja?</t>
  </si>
  <si>
    <t>Hankintamenettelyt</t>
  </si>
  <si>
    <t>Valitse käytettävä hankintamenettely</t>
  </si>
  <si>
    <t>Hakemuksen liitteenä olevat hankinta-asiakirjat</t>
  </si>
  <si>
    <t>Yhteistyötahon 2 nimi:</t>
  </si>
  <si>
    <t>Yhteistyötahon 14 nimi:</t>
  </si>
  <si>
    <t>Yhteistyötahon 13 nimi:</t>
  </si>
  <si>
    <t>Yhteistyötahon 12 nimi:</t>
  </si>
  <si>
    <t>Yhteistyötahon 11 nimi:</t>
  </si>
  <si>
    <t>Yhteistyötahon 10 nimi:</t>
  </si>
  <si>
    <t>Yhteistyötahon 9 nimi:</t>
  </si>
  <si>
    <t>Yhteistyötahon 8 nimi:</t>
  </si>
  <si>
    <t>Yhteistyötahon 6 nimi:</t>
  </si>
  <si>
    <t>Yhteistyötahon 5 nimi:</t>
  </si>
  <si>
    <t>Yhteistyötahon 4 nimi:</t>
  </si>
  <si>
    <t>Yhteistyötahon 3 nimi:</t>
  </si>
  <si>
    <t>Anna tominnolle sitä kuvaava otsikko.</t>
  </si>
  <si>
    <t xml:space="preserve">Hankkeen taustatilanteen ja tarpeen kuvaus </t>
  </si>
  <si>
    <t xml:space="preserve">Kuvaile tässä kohdassa hakijan käytössä olevat verkostot, resurssit tai muut edellytykset, joiden avulla hakija pyrkii varmistamaan hankkeen tai toiminnan tulosten, esimerkiksi luotujen toimintamallien tms. jatkuvuuden hankkeen päätyttyä. Miten hankeen tuloksia levitetään? Millä toimenpiteillä hanketoteuttaja, hankekumppanit ja yhteistyötahot varmistavat hankkeen tulosten laajemman hyödynnettävyyden ja niiden siirtymisen käytäntöön hankkeen päätyttyä? Miten hankkeen tuloksia hyödynnetään hankkeen päätyttyä?  </t>
  </si>
  <si>
    <t>Nimi</t>
  </si>
  <si>
    <t>Välilliset kustannukset -kerroin</t>
  </si>
  <si>
    <t>Voit siirtyä muokattavasta kentästä toiseen painamalla enter- tai sarkainnäppäintä.</t>
  </si>
  <si>
    <t xml:space="preserve">• Jos avustuksen hakija on  yksityisoikeudellinen oikeushenkilö, on sen lisäksi toimitettava kaksi viimeisintä tilinpäätöstä, jotka sisältävät taseen, tuloslaskelman ja toimintakertomuksen.  </t>
  </si>
  <si>
    <t>Yhteyshenkilön nimi</t>
  </si>
  <si>
    <t>Yhteyshenkilön puhelinnumero</t>
  </si>
  <si>
    <t>Yhteyshenkilön sähköpostiosoite</t>
  </si>
  <si>
    <t>Varayhteyshenkilön nimi</t>
  </si>
  <si>
    <t>Varahteyshenkilön puhelinnumero</t>
  </si>
  <si>
    <t>Varayhteyshenkilön sähköpostiosoite</t>
  </si>
  <si>
    <t>Korotettuun EU-rahoitukseen oikeuttavat toimet</t>
  </si>
  <si>
    <t xml:space="preserve">EU-rahoitusosuus on lähtökohtaisesti 75 %. Jos hankkeen toimet kohdistuvat johonkin näistä toimista, hankkeelle voidaan hakea korotettua EU-rahoitusta, joka on enintään 90 %. 
</t>
  </si>
  <si>
    <t xml:space="preserve">Määrittele hankkeelle yhteensä 1-3 kpl välitöntä, konkreettista tavoitetta. Määrittele kutakin tavoitetta kohden 1-3 toimintoa ja niille tulostavoitteet.
</t>
  </si>
  <si>
    <t>Menettelyä ei ole vielä päätetty</t>
  </si>
  <si>
    <t xml:space="preserve">Lisätietoja hakemuksen kustannusarvioon liittyen. </t>
  </si>
  <si>
    <t>Hankkeessa tehtävän työn osuus kokonaistyöajasta (%)</t>
  </si>
  <si>
    <t>Vuoden sivukulut (€)</t>
  </si>
  <si>
    <t>Vuoden bruttopalkka (€)</t>
  </si>
  <si>
    <t>Euroa (€)</t>
  </si>
  <si>
    <t>Käyttöaste hankkeessa (%)</t>
  </si>
  <si>
    <t>Vakuutan/vakuutamme hakemuksen tiedot oikeiksi.</t>
  </si>
  <si>
    <t>3v EU-rahoitus-välilehti</t>
  </si>
  <si>
    <t>HAKIJAN VIIMEISEN KOLMEN VUODEN AIKANA SAAMA EU-RAHOITUS</t>
  </si>
  <si>
    <t>EU-rahoitus €</t>
  </si>
  <si>
    <t>YHTEISTYÖTAHOT</t>
  </si>
  <si>
    <t>Yhteistyötahot-välilehti</t>
  </si>
  <si>
    <t>Siirron saajat-välilehti</t>
  </si>
  <si>
    <t>SIIRRON SAAJAT</t>
  </si>
  <si>
    <t>INDIKAATTORIT - ERITYISTAVOITE 1</t>
  </si>
  <si>
    <t>INDIKAATTORIT - ERITYISTAVOITE 2</t>
  </si>
  <si>
    <t>INDIKAATTORIT - ERITYISTAVOITE 3</t>
  </si>
  <si>
    <t>Indikaattorit et 1 -välilehti</t>
  </si>
  <si>
    <t>KUSTANNUSARVION PERUSTIEDOT</t>
  </si>
  <si>
    <t>Palkka (€)</t>
  </si>
  <si>
    <t>MUUT HENKILÖSTÖKUSTANNUKSET</t>
  </si>
  <si>
    <t>KUSTANNUSLAJI - OSTOPALVELUT</t>
  </si>
  <si>
    <t>Hankkeen kustannukset-välilehti</t>
  </si>
  <si>
    <t>YHTEENVETO HANKKEEN KUSTANNUKSISTA</t>
  </si>
  <si>
    <t>ENNAKOT</t>
  </si>
  <si>
    <t xml:space="preserve">HAKEMUKSEN ALLEKIRJOITUS </t>
  </si>
  <si>
    <t>Allekirjoitus-välilehti</t>
  </si>
  <si>
    <t>Määrittele konkreettiset toimenpiteet tavoitteen saavuttamiseksi.</t>
  </si>
  <si>
    <t>Aikatauluta hanke 3-6 kuukauden jaksoissa.</t>
  </si>
  <si>
    <t xml:space="preserve">Minkään indikaattoreista ei ennakoida soveltuvan hankkeeseen. 
</t>
  </si>
  <si>
    <t>Valitse tämä jos hanketoiminnan ei ennakoida tuottavan ohjelman indikaattoreilla mitattavia tuloksia.</t>
  </si>
  <si>
    <t>Hankintojen lukumäärä</t>
  </si>
  <si>
    <t>TÄMÄ VÄLILEHTI PIILOSSA HAKIJOILTA</t>
  </si>
  <si>
    <t>Organisaatio</t>
  </si>
  <si>
    <t>Julkinen vai yksityinen</t>
  </si>
  <si>
    <t>Määrä</t>
  </si>
  <si>
    <t>Siirron saaja</t>
  </si>
  <si>
    <t>Julkinen rahoitus</t>
  </si>
  <si>
    <t>Yksityinen rahoitus</t>
  </si>
  <si>
    <t>Omarahoitus</t>
  </si>
  <si>
    <t xml:space="preserve">EU-rahoitusosuus </t>
  </si>
  <si>
    <t>Muu rahoittaja</t>
  </si>
  <si>
    <t xml:space="preserve">Hankkeen tuottojen erittely </t>
  </si>
  <si>
    <t>Hakijan omarahoitus</t>
  </si>
  <si>
    <t>Siirron saajan omarahoitus</t>
  </si>
  <si>
    <t>Siirron saaja 1</t>
  </si>
  <si>
    <t>Siirron saaja 2</t>
  </si>
  <si>
    <t>Rahoituksen yhteenveto hallintoviranomaista varten</t>
  </si>
  <si>
    <t>Rahoittaja</t>
  </si>
  <si>
    <t xml:space="preserve">Hankkeen omarahoitus ja muu rahoitus </t>
  </si>
  <si>
    <t>HANKKEEN KUSTANNUKSET</t>
  </si>
  <si>
    <t>%</t>
  </si>
  <si>
    <t>Siirron saaja 3</t>
  </si>
  <si>
    <t>€</t>
  </si>
  <si>
    <t xml:space="preserve">Avustuksen saajalle jäävä EU-rahoitusosuus </t>
  </si>
  <si>
    <t xml:space="preserve">Siirron saajalle siirrettävä EU-rahoitusosuus </t>
  </si>
  <si>
    <t>Siirron saaja 4</t>
  </si>
  <si>
    <t>Siirron saaja 5</t>
  </si>
  <si>
    <t>Siirron saaja 6</t>
  </si>
  <si>
    <t>Siirron saaja 7</t>
  </si>
  <si>
    <t>Siirron saaja 8</t>
  </si>
  <si>
    <t>Siirron saaja 9</t>
  </si>
  <si>
    <t>Siirron saaja 10</t>
  </si>
  <si>
    <t>Siirron saaja 11</t>
  </si>
  <si>
    <t>Siirron saaja 12</t>
  </si>
  <si>
    <t>Siirron saaja 13</t>
  </si>
  <si>
    <t>Siirron saaja 14</t>
  </si>
  <si>
    <t>SIIRRON SAAJILLE SIIRRETTÄVÄN EU-RAHOITUSOSUUDEN ERITTELY</t>
  </si>
  <si>
    <t>Rahoitus-välilehti</t>
  </si>
  <si>
    <t>EU-rahoitusosuus-välilehti</t>
  </si>
  <si>
    <t>Hakemus</t>
  </si>
  <si>
    <t>Onko hakijaorganisaatio saanut EU-rahoitusta viimeisen kolmen vuoden aikana?</t>
  </si>
  <si>
    <t>Anna tarvittaessa lisätietoja haetusta tai myönnetystä EU-rahoituksesta.</t>
  </si>
  <si>
    <t>Hakijan tiedot -välilehti</t>
  </si>
  <si>
    <r>
      <rPr>
        <b/>
        <sz val="12"/>
        <rFont val="Arial"/>
        <family val="2"/>
      </rPr>
      <t xml:space="preserve">Hankkeen tavoitteet </t>
    </r>
    <r>
      <rPr>
        <sz val="8"/>
        <color theme="1"/>
        <rFont val="Arial"/>
        <family val="2"/>
      </rPr>
      <t/>
    </r>
  </si>
  <si>
    <t>Automaattisesti laskettu tuntien lukumäärä</t>
  </si>
  <si>
    <t>Automaatti-sesti laskettu tuntihinta (€)</t>
  </si>
  <si>
    <t>Vuoden kokonais-palkka-kustan-nukset (€)</t>
  </si>
  <si>
    <t>Tehtävän palkka-kustan-nukset (€)</t>
  </si>
  <si>
    <r>
      <t xml:space="preserve">Alla olevista välilehtien nimistä </t>
    </r>
    <r>
      <rPr>
        <sz val="12"/>
        <color theme="1"/>
        <rFont val="Arial"/>
        <family val="2"/>
      </rPr>
      <t>pääset</t>
    </r>
    <r>
      <rPr>
        <sz val="12"/>
        <rFont val="Arial"/>
        <family val="2"/>
      </rPr>
      <t xml:space="preserve"> siirtymään kyseiselle välilehdelle.</t>
    </r>
  </si>
  <si>
    <t>Hakijan tiedot</t>
  </si>
  <si>
    <t>Budjetin perustiedot</t>
  </si>
  <si>
    <t>3v EU-rahoitus</t>
  </si>
  <si>
    <t>Indikaattorit ET 1</t>
  </si>
  <si>
    <t>Käytännön vinkkejä:</t>
  </si>
  <si>
    <t>Tavoite 1 - Toiminto 1</t>
  </si>
  <si>
    <t>Tavoite 1 - Toiminto 1 - Kuvaus</t>
  </si>
  <si>
    <t>Tavoite 1 - Toiminto 1 - Tulostavoite</t>
  </si>
  <si>
    <t>Tavoite 1 - Toiminto 2</t>
  </si>
  <si>
    <t>Tavoite 1 - Toiminto 2 - Kuvaus</t>
  </si>
  <si>
    <t>Tavoite 1 - Toiminto 2 - Tulostavoite</t>
  </si>
  <si>
    <t>Tavoite 1 - Toiminto 3 - Kuvaus</t>
  </si>
  <si>
    <t>Tavoite 1 - Toiminto 3 - Tulostavoite</t>
  </si>
  <si>
    <t>Tavoite 2 - Toiminto 1</t>
  </si>
  <si>
    <t>Tavoite 2 - Toiminto 1 - Kuvaus</t>
  </si>
  <si>
    <t>Tavoite 2 - Toiminto 1 - Tulostavoite</t>
  </si>
  <si>
    <t>Tavoite 2 - Toiminto 2</t>
  </si>
  <si>
    <t>Tavoite 2 - Toiminto 2 - Kuvaus</t>
  </si>
  <si>
    <t>Tavoite 2 - Toiminto 2 - Tulostavoite</t>
  </si>
  <si>
    <t>Tavoite 2 - Toiminto 3</t>
  </si>
  <si>
    <t>Tavoite 2 - Toiminto 3 - Kuvaus</t>
  </si>
  <si>
    <t>Tavoite 2 - Toiminto 3 - Tulostavoite</t>
  </si>
  <si>
    <t>Tavoite 3 - Toiminto 1</t>
  </si>
  <si>
    <t>Tavoite 3 - Toiminto 1 - Kuvaus</t>
  </si>
  <si>
    <t>Tavoite 3 - Toiminto 1 - Tulostavoite</t>
  </si>
  <si>
    <t>Tavoite 3 - Toiminto 2</t>
  </si>
  <si>
    <t>Tavoite 3 - Toiminto 2 - Kuvaus</t>
  </si>
  <si>
    <t>Tavoite 3 - Toiminto 2 - Tulostavoite</t>
  </si>
  <si>
    <t>Tavoite 3 - Toiminto 3</t>
  </si>
  <si>
    <t>Tavoite 3 - Toiminto 3 - Kuvaus</t>
  </si>
  <si>
    <t>Tavoite 3 - Toiminto 3 - Tulostavoite</t>
  </si>
  <si>
    <t>Rahoittajatyypit</t>
  </si>
  <si>
    <t>Hakulomakkeen välilehdet</t>
  </si>
  <si>
    <t>Indikaattorit ET 2</t>
  </si>
  <si>
    <t>Indikaattorit ET 3</t>
  </si>
  <si>
    <t>Hankinta-välilehti</t>
  </si>
  <si>
    <t xml:space="preserve">Hankinta </t>
  </si>
  <si>
    <t>KUSTANNUSLAJI - MATKAKUSTANNUKSET</t>
  </si>
  <si>
    <t>Yhteistyötahon rooli hankkeessa ja hakemuksen valmistelussa:</t>
  </si>
  <si>
    <t>Siirron saajan rooli hankkeessa ja hakemuksen valmistelussa:</t>
  </si>
  <si>
    <t>Hankkeen viestintäsuunnitelma</t>
  </si>
  <si>
    <t>Erityisten teemojen koodit</t>
  </si>
  <si>
    <t>001 Yhteistyö kolmansien maiden kanssa</t>
  </si>
  <si>
    <t>002 Kolmansissa maissa toteutettavat toimet tai kolmansiin maihin liittyvät toimet</t>
  </si>
  <si>
    <t>Hankekoodit-välilehti</t>
  </si>
  <si>
    <t>Kuvaile hankkeen taustatilannetta. Mihin haasteeseen, ongelmaan tai tarpeeseen hankkeella haetaan ratkaisua? Miten tarve on kartoitettu tai tullut esiin? Mihin kohderyhmään haasteet tai tarpeet liittyvät? Miten hankkeen valmistelussa on varmistettu yhteistyö sidosryhmien kanssa ja kumppanuuden toteutuminen? Miten on huomioitu mahdollisen aiemman hanketoiminnan tulokset?</t>
  </si>
  <si>
    <t>Jatkuvuus ja tulosten levittäminen</t>
  </si>
  <si>
    <r>
      <t>Mikä on hankkeen päämäärä? Minkälaista</t>
    </r>
    <r>
      <rPr>
        <sz val="12"/>
        <rFont val="Arial"/>
        <family val="2"/>
      </rPr>
      <t xml:space="preserve"> taustatilanteeseen ja tarpeeseen liittyvää pitkän aikavälin muutosvaikutusta hankkeella tavoitellaan? 
</t>
    </r>
  </si>
  <si>
    <t xml:space="preserve">Jos on, mistä rahoituslähteestä/-ohjelmasta, mille ajanjaksolle ja kuinka paljon? </t>
  </si>
  <si>
    <t>Rahoituslähde/-ohjelma:</t>
  </si>
  <si>
    <t>Jos vastaat kyllä, täytä tiedot "3v EU-rahoitus" välilehdelle tai toimita lista EU-rahoituksesta liitteenä.</t>
  </si>
  <si>
    <t>Rahoituslähde/-ohjelma</t>
  </si>
  <si>
    <t>Jos on, mistä rahoituslähteestä/-ohjelmasta, mille ajanjaksolle ja kuinka paljon?</t>
  </si>
  <si>
    <t xml:space="preserve">Pohdi hankkeen toteuttamiseen liittyviä riskejä ja kuvaile, miten niihin on varauduttu. Arvioi riskien todennäköisyyttä ja mahdollisia seurauksia ja mieti toimenpiteitä niiden varalta. Riskit voivat liittyä esimerkiksi hankkeen toimintaympäristöön, hallintoon, henkilöstöön, kohderyhmään, hankkeen talouteen tai rahoitukseen, tai toiminnan suhteeseen julkisiin palveluihin tai muihin hankkeisiin. </t>
  </si>
  <si>
    <t>KUSTANNUSLAJI - KÄYTTÖOMAISUUS JA KIINTEÄ OMAISUUS</t>
  </si>
  <si>
    <t>KUSTANNUSLAJI - MUUT HANKEKUSTANNUKSET</t>
  </si>
  <si>
    <t>Anna toiminnolle sitä kuvaava otsikko</t>
  </si>
  <si>
    <t xml:space="preserve">näkyy siinä myös siihen mennessä kirjoitettujen merkkien määrä. </t>
  </si>
  <si>
    <t>Kuvaile, miten ja missä hankkeen vaikutukset näkyvät lyhyellä tai pitkällä aikavälillä. Kuvaile hankkeen tuottama pidemmän aikavälin vaikuttavuus hankkeen kohderyhmän, hyödynsaajien ja koko toimialan näkökulmasta.  Mitä muutoksia hanke saa aikaan nykytilaan verrattuna? Mikä on hankkeen lisäarvo?</t>
  </si>
  <si>
    <t>Mikä tai mitkä ovat hankkeen konkreettiset tuotokset ja tulokset? Miten niitä voidaan todentaa ja mitata?</t>
  </si>
  <si>
    <t>Jos vastaat kyllä, täytä tiedot yhteistyötahoista välilehdelle "Yhteistyötahot".</t>
  </si>
  <si>
    <t>Perustele valinta. Miten hanke toteuttaa korkeampaan tukeen oikeuttavia toimia? Liittyvätkö kaikki hankkeen toiminnot näihin toimiin?</t>
  </si>
  <si>
    <t>Onko hankkeella siirron saajia? Jos vastaat kyllä, täytä tiedot siirron saajista välilehdelle "Siirron saajat".</t>
  </si>
  <si>
    <t>Tosiasialliset kustannukset</t>
  </si>
  <si>
    <t>Yksikkökustannukset</t>
  </si>
  <si>
    <t>Ei palkkakustannuksia</t>
  </si>
  <si>
    <t>Valitse palkkakustannusten budjetointitapa</t>
  </si>
  <si>
    <t>Jos hakija on yksityisoikeudellinen tai julkisoikeudellinen oikeushenkilö, tulee hakemuksessa antaa selvitys rahanpesun ja terrorismin rahoittamisen estämisestä annetun lain (444/2017) 5 ja 7  §:n mukaisista tosiasiallisista omistajista ja edunsaajista. Hakijan ollessa viranomainen kohtaa ei tarvitse täyttää.</t>
  </si>
  <si>
    <t>Valitse käytettävä hankintamenettely, jos siitä on tehty päätös.</t>
  </si>
  <si>
    <t>Valittu hankintamenettely pitää aina perustella. Voit lisäksi kuvailla hankintaprosessia vapaamuotoisesti. Jos hankinta on tehty, ilmoita toimittaja tässä.</t>
  </si>
  <si>
    <t xml:space="preserve">Valitse käytettävä hankintamenettely, jos siitä on tehty päätös. </t>
  </si>
  <si>
    <t>1. Hankinnat (kansallisen ja EU-kynnysarvon ylittävät sekä puolustus- ja turvallisuushankintalain mukaiset hankinnat)</t>
  </si>
  <si>
    <r>
      <t>Ylittääkö hankinta kansallisen kynnysarvon?</t>
    </r>
    <r>
      <rPr>
        <b/>
        <sz val="12"/>
        <rFont val="Arial"/>
        <family val="2"/>
      </rPr>
      <t xml:space="preserve">  </t>
    </r>
  </si>
  <si>
    <t>2. Hankinnat (kansallisen ja EU-kynnysarvon ylittävät sekä puolustus- ja turvallisuushankintalain mukaiset hankinnat)</t>
  </si>
  <si>
    <r>
      <t>Ylittääkö hankinta kansallisen kynnysarvon?</t>
    </r>
    <r>
      <rPr>
        <b/>
        <sz val="12"/>
        <rFont val="Arial"/>
        <family val="2"/>
      </rPr>
      <t xml:space="preserve"> </t>
    </r>
  </si>
  <si>
    <t>3. Hankinnat (kansallisen ja EU-kynnysarvon ylittävät sekä puolustus- ja turvallisuushankintalain mukaiset hankinnat)</t>
  </si>
  <si>
    <t>4. Hankinnat (kansallisen ja EU-kynnysarvon ylittävät sekä puolustus- ja turvallisuushankintalain mukaiset hankinnat)</t>
  </si>
  <si>
    <t>5. Hankinnat (kansallisen ja EU-kynnysarvon ylittävät sekä puolustus- ja turvallisuushankintalain mukaiset hankinnat)</t>
  </si>
  <si>
    <t>Mihin tietoihin arvioitu indikaattorilukema perustuu?</t>
  </si>
  <si>
    <t>Kerro tässä minkä tietojen pohjalta arvioidut indikaattorilukemat on määritetty.</t>
  </si>
  <si>
    <t>Valitse, kyllä mikäli organisaatiosi on saanut EU-rahoitusta kolmen viimeisen vuoden aikana. Mikäli organisaatiosi on saanut EU-rahoitusta, tee tarkempi erittely välilehdelle 3v EU-rahoitus.</t>
  </si>
  <si>
    <t xml:space="preserve"> </t>
  </si>
  <si>
    <t xml:space="preserve">Bruttotyövoimakustannuksen (bruttopalkka ja sivukulut) määrittämisen peruste
</t>
  </si>
  <si>
    <t>Ajanjakso, johon bruttotyövoimakustannuksia koskevat tiedot perustuvat</t>
  </si>
  <si>
    <t>Täytä tiedot hankkeen palkkakustannuksista tälle sivulle, jos valitsit Budjetin perustiedot -sivulla hankkeen palkkakustannusten budjetointitavaksi yksikkökustannukset.</t>
  </si>
  <si>
    <t>Tosiasialliset palkkakustannusmalli-välilehti</t>
  </si>
  <si>
    <t>Asiakirja tai asiakirjat, joihin bruttotyövoimakustannus perustuu</t>
  </si>
  <si>
    <t xml:space="preserve">Kyseisen tehtävän viimeisin vuotuinen bruttotyövoimakustannus </t>
  </si>
  <si>
    <t xml:space="preserve">Kyseisen työntekijän viimeisin vuotuinen bruttotyövoimakustannus </t>
  </si>
  <si>
    <t>Saman palkkaluokan työntekijöiden bruttotyövoimakustannusten keskiarvo</t>
  </si>
  <si>
    <t>Vähintään kolmen vastaavan tehtävän bruttotyövoimakustannusten keskiarvo</t>
  </si>
  <si>
    <t>Työsopimus tai vastaava asiakirja (valitse vain jos mikään edellisistä ei sovellu)</t>
  </si>
  <si>
    <t>Palkkakustannusten yksikkökustannukset-välilehti</t>
  </si>
  <si>
    <t>Palkkakustannusten yksikkökustannukset</t>
  </si>
  <si>
    <t>PALKKAKUSTANNUKSET- TOSIASIALLISET KUSTANNUKSET</t>
  </si>
  <si>
    <t>Siirron saajat (hankekumppanit)</t>
  </si>
  <si>
    <t>Jos teksti ei mahdu riville, voit leventää saraketta taulukon reunasta.</t>
  </si>
  <si>
    <t>Kiinteämääräinen korvaus 40 %</t>
  </si>
  <si>
    <t>Kiinteämääräinen korvaus 7 %</t>
  </si>
  <si>
    <t>Arvonlisäveron voi sisällyttää hankkeen kustannuksiin vain jos organisaatiolla ei ole sen osalta vähennysoikeutta eikä siihen ole mahdollista saada arvonlisäveron palautusta, eli se jää organisaatiolle lopulliseksi kustannukseksi. Jos ALV-kustannukset sisällytetään hankkeen kustannuksiin, avustuksen saajan on toimitettava verottajan ALV-ohjaus tai vastaava selvitys hankkeen ensimmäisen väliraportin yhteydessä.</t>
  </si>
  <si>
    <t>Omarahoituksella tarkoitetaan hakijan tai siirron saajan osuutta hankkeen rahoituksesta, josta se vastaa itse. Lisäksi hankkeella voi olla muuta ulkopuolista rahoitusta. Kirjaa tähän kunkin rajoittajan nimi ja rahoitusosuus sekä tieto siitä onko kyse yksityisestä vai julkisesta rahoituksesta.</t>
  </si>
  <si>
    <t>Ennakkoa voi hakea vain jos sen tarve on perusteltua hankkeen toteutuksen kannalta. Julkisyhteisölle ennakkoa voidaan maksaa vain jos siihen on erityisiä syitä. Perustele tässä tarve ennakon hakemiselle. Ennakkoa voidaan myöntää enintään 30 prosenttia haetun EU-avustuksen määrästä.</t>
  </si>
  <si>
    <t>Anna toiminnolle sitä kuvaava otsikko.</t>
  </si>
  <si>
    <t xml:space="preserve">
Perustellusta syistä avustusta voidaan myöntää kustannuksiin, jotka ovat syntyneet ennen avustuspäätöksen tekemistä,
kuitenkin aikaisintaan hakemuksen vireille tulosta lähtien. Kevään 2022 haussa avustusta voidaan myöntää takautuvasti 1.1.2021 jälkeen syntyneisiin kustannuksiin, hanke ei saa olla kuitenkaan vielä päättynyt.</t>
  </si>
  <si>
    <t>Siirron saajia, hankintoja ja ennakoita koskevat välisivut tulee täyttää tapauskohtaisesti.</t>
  </si>
  <si>
    <t>Osassa tietokentistä on vieressä mainittu tekstin maksimipituus ja kun kirjoitat tekstiä tietokenttään,</t>
  </si>
  <si>
    <t xml:space="preserve">- tietokentän sisällä rivinvaihtoja pystyy halutessaan lisäämään alt+enter -toiminnolla
</t>
  </si>
  <si>
    <t>- jos yhdistetty tietokenttä ei suostu ottamaan muualta kopioitua tekstiä, voi painaa ensin F2 ja liittää tekstin sen jälkeen</t>
  </si>
  <si>
    <t xml:space="preserve">Ilmoita tässä, jos hankkeelle on myönnetty muuta EU-rahoitusta. Erittele myönnetyn EU-rahoituksen rahoituslähde/-ohjelma. Erittele lisäksi ajanjakso, jolle rahoitus on myönnetty sekä rahoituksen määrä. Lisätietoja-kohdassa voit antaa tarkempia tietoa muusta haetusta rahoituksesta. </t>
  </si>
  <si>
    <t xml:space="preserve">Ilmoita tässä, jos hankkelle on haettu muuta EU-rahoitusta. Erittele haetun EU-rahoituksen rahoituslähde/-ohjelma. Erittele lisäksi ajanjakso, jolle rahoitusta on haettu sekä rahoituksen määrä. Ilmoita myös ajankohta, jolloin hakemuksesta tehdään päätös. Lisätietoja-kohdassa voit antaa tarkempia tietoa muusta haetusta rahoituksesta. </t>
  </si>
  <si>
    <t xml:space="preserve">Varayhteyshenkilöön ollaan yhteydessä hakemukseen/hankkeeseen liittyen ja hänelle lähetään tiedoksi päätökset sekä hallintoviranomaisen tiedotteet.
Lisäksi varayhteyshenkilö voi valita, että hänelle lähetetään myös muuta tietoa rahastoista, kuten kutsuja rahastojen tilaisuuksiin. Mikäli varayhteyshenkilölle voi lähettää myös muuta tietoa rahastoista, valitse Kyllä. </t>
  </si>
  <si>
    <r>
      <t>Yhteyshenkilöön ollaan yhteydessä</t>
    </r>
    <r>
      <rPr>
        <sz val="12"/>
        <color theme="1"/>
        <rFont val="Arial"/>
        <family val="2"/>
      </rPr>
      <t xml:space="preserve"> hakemuksee</t>
    </r>
    <r>
      <rPr>
        <sz val="12"/>
        <rFont val="Arial"/>
        <family val="2"/>
      </rPr>
      <t xml:space="preserve">n/hankkeeseen liittyen ja yhteyshenkilölle lähetään tiedoksi päätökset sekä </t>
    </r>
    <r>
      <rPr>
        <sz val="12"/>
        <color theme="1"/>
        <rFont val="Arial"/>
        <family val="2"/>
      </rPr>
      <t>hallintov</t>
    </r>
    <r>
      <rPr>
        <sz val="12"/>
        <rFont val="Arial"/>
        <family val="2"/>
      </rPr>
      <t xml:space="preserve">iranomaisen tiedotteet. Lisäksi yhteyshenkilö voi valita, että hänelle lähetetään myös muuta tietoa rahastoista, kuten kutsuja rahastojen tilaisuuksiin. Mikäli yhteyshenkilölle voi lähettää myös muuta tietoa rahastoista, valitse Kyllä. </t>
    </r>
  </si>
  <si>
    <t>Hankkeelle tulee perustaa ohjausryhmä, joka seuraa ja ohjaa hankkeen etenemistä. Kirjaa tähän ohjausryhmän jäseniksi suunnitellut tahot (ei henkilöiden nimiä). Hankkeelle suositellaan perustettavan oma ohjausryhmänsä, mutta perustelluissa tapauksissa myös jo jokin olemassa oleva ryhmä voi toimia hankkeen ohjausryhmänä.</t>
  </si>
  <si>
    <t>Täytä tämä sivu jos vastasit kyllä Hakijan tiedot -sivulla kysymykseen "Onko hankkeella siirron saajia".</t>
  </si>
  <si>
    <t>Täytä tämä sivu jos vastasit kyllä Hakijan tiedot -sivulla kysymykseen "Onko hankkeella yhteistyötahoja".</t>
  </si>
  <si>
    <t>HORISONTAALISET PERIAATTEET</t>
  </si>
  <si>
    <t>EU:N PERUSOIKEUSASIAKIRJAN MUKAISET OIKEUDET JA PERIAATTEET</t>
  </si>
  <si>
    <t>Hakija vakuuttaa, että hankkeessa noudatetaan EU:n perusoikeuskirjan mukaisia oikeuksia ja periaatteita.</t>
  </si>
  <si>
    <t>Turvalliset työolot</t>
  </si>
  <si>
    <t>Syrjintäkielto kaikelle syrjinnälle</t>
  </si>
  <si>
    <t>Vammaisten sopeutuminen yhteiskuntaan. Huomioitu erityisesti saavutettavuus työvälineiden suhteen ja esteettömyys työtilojen suhteen.</t>
  </si>
  <si>
    <t>Henkilötietojen suoja</t>
  </si>
  <si>
    <t>Ympäristönsuojelu</t>
  </si>
  <si>
    <t>Kulttuurillinen, uskonnollinen ja kielellinen monimuotoisuus</t>
  </si>
  <si>
    <t>Miten sukupuolten tasa-arvo huomioidaan hankkeen suunnittelussa ja toteutuksessa?</t>
  </si>
  <si>
    <t>Kuvaa tässä, miten eroavaisuudet miesten/naisten/tyttöjen/poikien/muiden sukupuoli-identiteettien edustajien asemassa, mahdollisuuksissa, tarpeissa ja haavoittuvuuksissa on huomioitu hankkeen suunnitteluvaiheessa. Varmista hanketta suunniteltaessa, että hanketoiminnoilla (esimerkiksi resurssien jakaminen, osallistuja- tai toimitilavalinnat, hankeviestintä) ei ole eriarvoisuutta lisääviä vaikutuksia.</t>
  </si>
  <si>
    <t>Miten yhdenvertaisuus ja syrjimättömyys huomioidaan hankkeen suunnittelussa ja toteutuksessa?</t>
  </si>
  <si>
    <t xml:space="preserve">Kuvaa tässä, miten hankkeessa huomioidaan sukupuoleen, rotuun tai etniseen alkuperään, uskontoon tai vakaumukseen, vammaisuuteen, ikään tai sukupuoliseen suuntautumiseen perustuvan syrjinnän estäminen, etenkin esteettömyyden ja saavutettavuuden huomioiminen. Varmista hanketta suunniteltaessa, että hanketoiminnoilla (esimerkiksi resurssien jakaminen, osallistuja- tai toimitilavalinnat, hankeviestintä) ei ole eriarvoisuutta lisääviä vaikutuksia. </t>
  </si>
  <si>
    <t>KESTÄVÄ KEHITYS</t>
  </si>
  <si>
    <t>Hankkeen odotetut vaikutukset koskien ekologista, taloudellista ja sosiaalista kestävyyttä</t>
  </si>
  <si>
    <t>Arvioi tässä millaisia odotettuja vaikutuksia hankkeella on kestävän kehityksen periaatteen näkökulmasta arvioimalla missä määrin ja minkälaisia odotettuja vaikutuksia hankkeella on: 
- ekologiseen kestävyyteen kuten luonnonvarojen käytön kestävyyteen, ilmastonmuutoksen aiheuttamien riskien vähentämiseen, kasvihuonekaasujen vähenemiseen, luonnon monimuotoisuuteen tai vesistöjen tilaan,
- taloudelliseen kestävyyteen huomioiden etenkin materiaalit ja jätteet, uusiutuvien energialähteiden käyttö, aineettomien tuotteiden ja palvelujen kehittäminen tai liikkuminen ja logistiikka,
- sosiaaliseen ja kulttuuriseen kestävyyteen huomioiden etenkin yhteisöjen ja yhteiskunnan eheys, perus- ja ihmisoikeuksien sekä tasa-arvon toteutuminen, toimiva demokratia ja niiden säilyminen sukupolvelta toiselle.</t>
  </si>
  <si>
    <t>Arvioi millaisia odotettuja vaikutuksia hankkeella on kestävän kehityksen periaatteen näkökulmasta.</t>
  </si>
  <si>
    <t>Horisontaaliset periaatteet</t>
  </si>
  <si>
    <t xml:space="preserve">Varmista, ylittääkö hankinta kansallisen tai EU-kynnysarvon. Kynnysarvon alittavat hankinnat eivät kuulu hankintalain (1397/2016) piiriin eikä niitä ole siksi tarpeen sisällyttää tälle sivulle.  
Varmista, onko kyse puolustus- tai turvallisuushankintalain (1531/2011) mukaisesta hankinnasta. Puolustus- ja turvallisuushankinnoissa säädetyn kansallisen kynnysarvon alittavissa hankinnoissa on hankintayksiköiden noudatettava omia sisäisiä hankintasääntöjä ja -ohjeita.
</t>
  </si>
  <si>
    <t>Varmista, ylittääkö hankinta kansallisen tai EU-kynnysarvon. Kynnysarvon alittavat hankinnat eivät kuulu hankintalain (1397/2016) piiriin eikä niitä ole siksi tarpeen sisällyttää tälle sivulle.   
Varmista, onko kyse puolustus- tai turvallisuushankintalain (1531/2011) mukaisesta hankinnasta. Puolustus- ja turvallisuushankinnoissa säädetyn kansallisen kynnysarvon alittavissa hankinnoissa on hankintayksiköiden noudatettava omia sisäisiä hankintasääntöjä ja -ohjeita.</t>
  </si>
  <si>
    <t xml:space="preserve">Varmista, ylittääkö hankinta kansallisen tai EU-kynnysarvon. Kynnysarvon alittavat hankinnat eivät kuulu hankintalain (1397/2016) piiriin eikä niitä ole siksi tarpeen sisällyttää tälle sivulle.   
Varmista, onko kyse puolustus- tai turvallisuushankintalain (1531/2011) mukaisesta hankinnasta. Puolustus- ja turvallisuushankinnoissa säädetyn kansallisen kynnysarvon alittavissa hankinnoissa on hankintayksiköiden noudatettava omia sisäisiä hankintasääntöjä ja -ohjeita.
</t>
  </si>
  <si>
    <t>Varmista, ylittääkö hankinta kansallisen tai EU-kynnysarvon. Kynnysarvon alittavat hankinnat eivät kuulu hankintalain (1397/2016) piiriin eikä niitä ole siksi tarpeen sisällyttää tälle sivulle.  
Varmista, onko kyse puolustus- tai turvallisuushankintalain (1531/2011) mukaisesta hankinnasta. Puolustus- ja turvallisuushankinnoissa säädetyn kansallisen kynnysarvon alittavissa hankinnoissa on hankintayksiköiden noudatettava omia sisäisiä hankintasääntöjä ja -ohjeita.</t>
  </si>
  <si>
    <t>Tukitoimi</t>
  </si>
  <si>
    <t>Toimityyppi</t>
  </si>
  <si>
    <t>Erityiset teemat</t>
  </si>
  <si>
    <t>TUKITOIMI, TOIMITYYPPI JA ERITYISET TEEMAT</t>
  </si>
  <si>
    <t>Valitse:</t>
  </si>
  <si>
    <t xml:space="preserve">Rahaston tuloksia ja vaikutuksia seurataan kaikille hankkeille yhteisillä indikaattoreilla. Indikaattorit ovat erityistavoitekohtaisia. Aseta kullekin hankkeen kannalta relevantille indikaattorille tavoitearvo. Toteuma raportoidaan myöhemmissä raporteissa. Jos indikaattori ei ole hankkeen kannalta relevantti, jätä kohta täyttämättä. 
</t>
  </si>
  <si>
    <t xml:space="preserve">Jokaiselle kynnysarvon (kansallinen tai EU-kynnysarvo) ylittävälle hankinnalle täytetään oma kohtansa. </t>
  </si>
  <si>
    <t>Täytä tiedot hankkeen palkkakustannuksista tälle sivulle, jos valitsit Budjetin perustiedot -sivulla palkkakustannusten budjetointitavaksi tosiasialliset henkilöstökustannukset.</t>
  </si>
  <si>
    <t xml:space="preserve">Jos et lähetä hakemusta sähköisen kanavan kautta, tulosta ja allekirjoita käsin alla olevat kohdat. </t>
  </si>
  <si>
    <t>Jos hakemukseen on budjetoitu palkkakustannuksia, on avustuksen saajan vakuutettava, ettei hakijaorganisaation edustajaa ole tuomittu edellisen kahden vuoden aikana rikoslain (39/1889) 47 luvun 6 a §:n perusteella luvattoman ulkomaisen työvoiman käytöstä, ulkomaalaislain (301/2004) 186 §:n perusteella työnantajan ulkomaalaisrikkomuksesta eikä sille ole määrätty työsopimuslain (55/2001) 11 a luvun 3 §:n mukaista seuraamusmaksua. Organisaation edustajalla tarkoitetaan rikoslain 47 luvun 8 §:n 1 momentin 2 kohdan mukaisesti työnantajana olevan oikeushenkilön lakimääräisen tai muun päättävän elimen jäsentä sekä sitä, joka työnantajan sijasta johtaa ja valvoo työtä. Vaatimus perustuu valtionavustuslain 7 §:n 2 momentissa asetettuihin avustuksen myöntämisen yleisiin edellytyksiin.</t>
  </si>
  <si>
    <t>Vakuutan/Vakuutamme, että edustamaani organisaatiota tai organisaation edustajaa ei ole tuomittu edellisen kahden vuoden aikana luvattoman ulkomaisen työvoiman käytöstä tai työnantajan ulkomaalaisrikkomuksesta eikä sille ole määrätty työsopimuslain mukaista seuraamusmaksua.</t>
  </si>
  <si>
    <t xml:space="preserve">Jos hakemukseen sisältyy palkkakustannusten yksikkökustannuksia, joiden laskentaperusteena on käytetty työntekijöiden aiempia palkkakustannuksia, vakuutamme, että hakijaorganisaatio on saanut suostumukset palkkatietojen toimittamiseen. </t>
  </si>
  <si>
    <t xml:space="preserve">Sitoudumme hakijaorganisaation omarahoitusosuuteen. </t>
  </si>
  <si>
    <t xml:space="preserve">Yksilöi hankkeessa mukana olevat siirron saajat (=hankekumppanit). </t>
  </si>
  <si>
    <t xml:space="preserve">Hankkeen nimen tulisi olla lyhyt ja sen toimintaa kuvaava. Nimeä käytetään rahastojen viestinnässä ja sen tulisi edistää hankkeen näkyvyyttä. Valitse siksi hankkeelle helposti muistettava ja mielenkiintoa herättävä nimi. On suositeltavaa luoda hankkeen nimestä lyhenne ja sisällyttää se nimeen. Englanninkielistä nimeä käytetään mm. ohjelman tuloksista viestittäessä. </t>
  </si>
  <si>
    <t>Hankkeen voi aloittaa sen jälkeen kun avustuspäätös on tehty. Hakuilmoituksesta voit tarkistaa arvioidun aikataulun päätösten laatimiselle ja ajankohdan, jolloin hankkeiden tulee viimeistään käynnistyä. Huomioi hankkeen käynnistämisessä mahdolliset valmistelusta aiheutuvat viiveet. Määritä hankkeen aloituspäivämääräksi kuukauden 1. päivä ja lopetuspäivämääräksi kuukauden viimeinen päivä.</t>
  </si>
  <si>
    <t>Hankkeen päämäärällä tarkoitetaan hankkeella tavoiteltavaa pitkän ajan muutosvaikutusta esim. hankkeen kohderyhmän, tärkeimpien hyödynsaajien, prosessien tai menettelyiden kannalta. Päämäärä liittyy hankkeen taustalla olevaan toimialalla tunnistettuun haasteeseen, ongelmaan, tarpeeseen tai tekijään, jota on tarpeen vahvistaa. Huomioi, että hankkeen tulee olla päämäärältään rahaston ohjelman ja toimeenpanosuunnitelman mukainen.</t>
  </si>
  <si>
    <t>Toiminnolla tarkoitetaan konkreettisia toimenpiteitä tavoitteen saavuttamiseksi. Kuvaile tässä otsikon mukaiset toiminnot (esim. koulutuksen tai koulutussarjan järjestämistapa ja sisältö).</t>
  </si>
  <si>
    <t>Anna tässä toiminnolle ytimekäs nimi tai otsikko (esim. Kouluttaminen). Kuvaile toiminto tarkemmin vasta seuraavassa kohdassa.</t>
  </si>
  <si>
    <t>Tavoitteilla tarkoitetaan lyhyen aikavälin tavoitteita, joiden ajatellaan olevan saavutettavissa suunnitellulla toiminnalla ja joiden saavuttaminen on mitattavissa (esim. tietyn kohderyhmän osaamisen lisääminen).</t>
  </si>
  <si>
    <t>Määritä hankkeen konkreettiset, mitattavissa olevat määrälliset sekä laadulliset tuotokset ja tulokset, joita toimenpiteillä saadaan aikaan. Tuotoksia ovat esim. raportit, selvitykset, julkaisut, oppaat, seminaarit, koulutukset, laaditut mallit tai menetelmät. Tuloksia kuvaavat taas esim. tuotosten avulla koulutettujen henkilöiden määrä ja saavutettu laadullinen parannus.</t>
  </si>
  <si>
    <t>Kuvaile tässä hankkeen viestintäsuunnitelman pääpiirteet (mm. viestinnän tavoitteet, kanavat ja keinot, kohderyhmät, mittarit, resurssit) ja kerro, minkälainen rooli viestinnällä on hankkeen onnistumisessa sekä tulosten levittämisessä. Kuvaile tässä lisäksi, millä konkreettisilla keinoilla EU:lta saatavan rahoituksen näkyvyys varmistetaan ja siihen liittyvistä velvotteista huolehditaan.</t>
  </si>
  <si>
    <t xml:space="preserve">Kirjoita hankkeesta tiivistelmä, jossa kerrot mm. hankkeen tarkoituksen ja tavoitteet, hankkeessa toteutettavat toimenpiteet ja odotettavissa olevat tulokset. Aloita tiivistelmä mielellään hankkeen nimellä. Käytä selkeää ja ymmärrettävää kieltä. Tiivistelmän perusteella lukijan tulee saada selkeä kuva hankkeesta. Hankkeen tiivistelmä julkaistaan rahastojen verkkosivuilla ja sitä hyödynnetään rahastojen viestinnässä. Myös mm. Euroopan komissio voi käyttää hankkeen tiivistelmää viestinnässään. </t>
  </si>
  <si>
    <t xml:space="preserve">Ilmoita hankkeen toteutusjaksot 3-6 kuukauden jaksoissa. Mieti jaksotusta esim. raportoinnin näkökulmasta.
</t>
  </si>
  <si>
    <t xml:space="preserve">Kuvaa tässä lyhyesti mitä hankkeessa kyseisellä jaksolla tapahtuu (esimerkiksi toimintojen käynnistyminen, hankintojen vaiheet, raportit, viestintätoimet). Toimintojen tarkempia sisältöjä ei tule toistaa tässä.
</t>
  </si>
  <si>
    <t>Hankkeen suunnitellussa toiminnassa huomioidaan erityisesti seuraavien periaatteiden noudattaminen:</t>
  </si>
  <si>
    <t>Sisäisen turvallisuuden rahasto</t>
  </si>
  <si>
    <t>ET1: Tiedonvaihdon parantaminen</t>
  </si>
  <si>
    <t>ET2: Operatiivisen yhteistyön lisääminen</t>
  </si>
  <si>
    <t>001  TER-Terrorismin rahoituksen torjunta</t>
  </si>
  <si>
    <t>002 TER-Radikalisoitumisen ehkäiseminen ja torjunta</t>
  </si>
  <si>
    <t>003 TER-Julkisten tilojen ja muiden pehmeiden kohteiden suojelu ja selviytymiskyky</t>
  </si>
  <si>
    <t>004 TER-Kriittisen infrastruktuurin suojelu ja selviytymiskyky</t>
  </si>
  <si>
    <t>005 TER-Kemialliset, biologiset, säteily- ja ydinuhkat</t>
  </si>
  <si>
    <t>006 TER-Räjähteet</t>
  </si>
  <si>
    <t>007 TER-Kriisinhallinta</t>
  </si>
  <si>
    <t>008 TER-Muu</t>
  </si>
  <si>
    <t>009 OC-Korruptio</t>
  </si>
  <si>
    <t>010 OC-Talousrikollisuus</t>
  </si>
  <si>
    <t>011 OC-Rikoshyödyn pesu</t>
  </si>
  <si>
    <t>012 OC-Huumausaineet</t>
  </si>
  <si>
    <t>013 OC-Ampuma-aseiden laiton kauppa</t>
  </si>
  <si>
    <t>014 OC-Kulttuuriesineiden laiton kauppa</t>
  </si>
  <si>
    <t>015 OC-Ihmiskauppa</t>
  </si>
  <si>
    <t>016 OC-Siirtolaisten salakuljetus</t>
  </si>
  <si>
    <t>017 OC-Ympäristörikollisuus</t>
  </si>
  <si>
    <t>018 OC-Järjestäytynyt omaisuusrikollisuus</t>
  </si>
  <si>
    <t>019 OC-Muu</t>
  </si>
  <si>
    <t>020 CC-Kyberrikollisuus – Muu</t>
  </si>
  <si>
    <t>021 CC-Kyberrikollisuus – Ehkäiseminen</t>
  </si>
  <si>
    <t>022 CC-Kyberrikollisuus – Tutkimusten helpottaminen</t>
  </si>
  <si>
    <t>023 CC-Kyberrikollisuus – Uhrien avustaminen</t>
  </si>
  <si>
    <t>024 CC-Lasten seksuaalinen hyväksikäyttö – Ehkäiseminen</t>
  </si>
  <si>
    <t>025 CC-Lasten seksuaalinen hyväksikäyttö – Tutkimusten helpottaminen</t>
  </si>
  <si>
    <t>026 CC-Lasten seksuaalinen hyväksikäyttö – Uhrien avustaminen</t>
  </si>
  <si>
    <t>027 CC-Lasten seksuaalinen hyväksikäyttö, mukaan lukien lasten hyväksikäyttöä esittävien kuvien ja lapsipornografian levittäminen</t>
  </si>
  <si>
    <t>028 CC-Muu</t>
  </si>
  <si>
    <t>029 GEN-Tiedonvaihto</t>
  </si>
  <si>
    <t>030 GEN-Poliisivoimien tai virastojen yhteistyö (tulli, rajavartiostot, tiedustelupalvelut)</t>
  </si>
  <si>
    <t>031 GEN-Forensinen tiede</t>
  </si>
  <si>
    <t xml:space="preserve">032 GEN-Uhrien tukeminen </t>
  </si>
  <si>
    <t>033 GEN-Operatiivinen tuki</t>
  </si>
  <si>
    <t>001 Tieto- ja viestintätekniikkajärjestelmät, yhteentoimivuus, tietojen laatu (laitteet pois lukien)</t>
  </si>
  <si>
    <t>002 Verkostot, osaamiskeskukset, yhteistyörakenteet, yhteiset toimet ja operaatiot</t>
  </si>
  <si>
    <t>003 Yhteiset tutkintaryhmät tai muut yhteiset operaatiot</t>
  </si>
  <si>
    <t>004 Asiantuntijoiden lähettäminen</t>
  </si>
  <si>
    <t>005 Koulutus</t>
  </si>
  <si>
    <t>006 Parhaiden käytäntöjen vaihto, työpajat, konferenssit, tapahtumat, tiedotuskampanjat, viestintätoimet</t>
  </si>
  <si>
    <t>007 Tutkimukset, pilottihankkeet, riskienarviointi</t>
  </si>
  <si>
    <t>008 Välineistö</t>
  </si>
  <si>
    <t>009 Kulkuneuvot</t>
  </si>
  <si>
    <t>010 Rakennukset ja tilat</t>
  </si>
  <si>
    <t>011 Tutkimushankkeiden käyttöönotto tai muu seuranta</t>
  </si>
  <si>
    <t>003 Schengen-arviointeihin perustuvien suositusten toteuttaminen poliisiyhteistyön alalla</t>
  </si>
  <si>
    <t>004 Ei mikään edellä olevista</t>
  </si>
  <si>
    <t>Täytä tämä sivu jos vastasit kyllä Hakijan tiedot -sivulla olleeseen kysymykseen "Onko hakijaorganisaatio saanut EU-rahoitusta viimeisen 3 vuoden aikana".</t>
  </si>
  <si>
    <t>Hankkeet, joiden tavoitteena on ehkäistä ja torjua radikalisoitumista.</t>
  </si>
  <si>
    <t>Hankkeet, joiden tavoitteena on parantaa EU:n tietojärjestelmien ja kansallisten tieto- ja viestintätekniikkajärjestelmien yhteentoimivuutta, siinä määrin kuin siitä säädetään unionin tai jäsenvaltion lainsäädännössä.</t>
  </si>
  <si>
    <t>Hankkeet, joiden tavoitteena on torjua vakavan ja järjestäytyneen rikollisuuden aiheuttamia tärkeimpiä uhkia EU:n toimintapoliittisen syklin/EMPACTin operatiivisten toimien puitteissa.</t>
  </si>
  <si>
    <t>Hankkeet, joiden tavoitteena on ehkäistä ja torjua kyberrikollisuutta, erityisesti verkossa tapahtuvaa lasten seksuaalista hyväksikäyttöä, ja rikoksia, joissa internet on ensisijainen foorumi todisteiden keräämiselle.</t>
  </si>
  <si>
    <t>Hankkeet, joiden tavoitteena on parantaa kriittisen infrastruktuurin turvallisuutta ja häiriönsietokykyä.</t>
  </si>
  <si>
    <t>R.1.8 Niiden osallistujien lukumäärä, jotka ilmoittavat kolmen kuukauden kuluttua koulutustoimesta, että he käyttävät kyseisessä koulutustoimessa hankittuja taitoja ja osaamista</t>
  </si>
  <si>
    <t>R.1.7 Niiden osallistujien lukumäärä, jotka pitävät koulutusta hyödyllisenä työssään</t>
  </si>
  <si>
    <t>R.1.6 Sellaisten hallinnollisten yksikköjen määrä, jotka ovat hiljattain perustaneet uusia tai mukauttaneet olemassa olevia tiedonvaihtomekanismeja/-menettelyjä/-välineitä/-ohjeita muiden jäsenvaltioiden/ unionin elinten tai laitosten/kolmansien maiden/ kansainvälisten järjestöjen kanssa</t>
  </si>
  <si>
    <t>R.1.5 Niiden tieto- ja viestintätekniikkajärjestelmien määrä, jotka on saatettu yhteentoimiviksi jäsenvaltioissa/turvallisuuden kannalta merkittävien EU:n ja hajautettujen tietojärjestelmien kanssa/kansainvälisten tietokantojen kanssa</t>
  </si>
  <si>
    <t>O.1.4 Hankittujen laitteiden määrä</t>
  </si>
  <si>
    <t>O.1.3 Perustettujen/mukautettujen/ylläpidettyjen tieto- ja viestintätekniikkajärjestelmien lukumäärä</t>
  </si>
  <si>
    <t>O.1.2 Asiantuntijakokousten/työpajojen/opintokäyntien määrä</t>
  </si>
  <si>
    <t>O.1.1 Koulutustoimien osanottajien määrä</t>
  </si>
  <si>
    <t>Indikaattorit et 2 -välilehti</t>
  </si>
  <si>
    <t>O.2.1 Rajat ylittävien operaatioiden määrä</t>
  </si>
  <si>
    <t>O.2.1.1 eriteltynä yhteisten tutkimusryhmien määrä</t>
  </si>
  <si>
    <t>O.2.1.2 eriteltynä EU:n toimintapoliittiseen sykliin kuuluvien operatiivisten toimien määrä</t>
  </si>
  <si>
    <t>O.2.2 Asiantuntijakokousten/työpajojen/opintokäyntien/yhteisten harjoitusten määrä</t>
  </si>
  <si>
    <t xml:space="preserve">O.2.3 Hankittujen laitteiden määrä </t>
  </si>
  <si>
    <t>O.2.4 Rajatylittäviä operaatioita varten hankittujen kulkuneuvojen lukumäärä</t>
  </si>
  <si>
    <t>R.2.5 Rajat ylittävien operaatioiden yhteydessä jäädytettyjen varojen arvioitu arvo</t>
  </si>
  <si>
    <t xml:space="preserve">R.2.6  Rajat ylittävien operaatioiden yhteydessä takavarikoitujen laittomien huumausaineiden määrä tuoteryhmittäin </t>
  </si>
  <si>
    <t xml:space="preserve">R.2.7 Rajat ylittävien operaatioiden yhteydessä takavarikoitujen aseiden määrä asetyypeittäin </t>
  </si>
  <si>
    <t>R.2.8 Sellaisten hallinnollisten yksikköjen määrä, jotka ovat hiljattain kehittäneet/mukauttaneet olemassa olevia mekanismeja/menettelyjä/välineitä/ohjeita muiden jäsenvaltioiden/unionin elinten tai laitosten/kolmansien maiden/kansainvälisten järjestöjen kanssa tehtävää yhteistyötä varten</t>
  </si>
  <si>
    <t>R.2.9 Rajat ylittäviin operaatioihin osallistuneiden henkilöiden määrä</t>
  </si>
  <si>
    <t>R.2.10 Niiden Schengen-arviointeihin perustuvien suositusten määrä (prosentteina), joihin on reagoitu</t>
  </si>
  <si>
    <t>R.3.13 Niiden osallistujien lukumäärä, jotka ilmoittavat kolmen kuukauden kuluttua koulutustoimen päättymisestä, että he käyttävät kyseisessä koulutustoimessa hankittuja taitoja ja osaamista</t>
  </si>
  <si>
    <t>R.3.12  Niiden osallistujien lukumäärä, jotka pitävät koulutusta hyödyllisenä työssään</t>
  </si>
  <si>
    <t>R.3.11 Niiden kriittisten infrastruktuurien/julkisten tilojen määrä, joissa on uudet/mukautetut valmiudet turvallisuusriskien varalta</t>
  </si>
  <si>
    <t>R.3.10 Todistajien ja väärinkäytösten paljastajien suojelemiseksi/tukemiseksi kehitettyjen/laajennettujen aloitteiden lukumäärä</t>
  </si>
  <si>
    <t>R.3.9 Radikalisoitumisen ehkäisemiseksi kehitettyjen/jatkettujen aloitteiden määrä</t>
  </si>
  <si>
    <t>O.3.8 Avustettujen rikosten uhrien määrä</t>
  </si>
  <si>
    <t>O.3.7 Rikoksen uhreja avustavien hankkeiden lukumäärä</t>
  </si>
  <si>
    <t>O.3.6 Rikollisuuden ehkäisemiseen tähtäävien hankkeiden lukumäärä</t>
  </si>
  <si>
    <t>O.3.5 Rakennettujen/hankittujen/parannettujen infrastruktuurien/turvallisuuden kannalta merkityksellisten laitosten/välineiden/mekanismien määrä</t>
  </si>
  <si>
    <t>O.3.4 Hankittujen kulkuneuvojen määrä</t>
  </si>
  <si>
    <t>O.3.3 Hankittujen laitteiden määrä</t>
  </si>
  <si>
    <t>O.3.2 Vaihto-ohjelmien/työpajojen/opintokäyntien määrä</t>
  </si>
  <si>
    <t>O.3.1 Koulutustoimien osanottajien määrä</t>
  </si>
  <si>
    <t>Indikaattorit et 3 -välilehti</t>
  </si>
  <si>
    <t>ET3: Rikosten torjuntaa ja ehkäisemistä koskevien valmiuksien vahvistaminen</t>
  </si>
  <si>
    <t>PALKKAKUSTANNUKSET - YKSIKKÖKUSTANNUKSET</t>
  </si>
  <si>
    <t>Vakuutan, että hankkeen laitteita sekä tieto- ja viestintäteknisiä järjestelmiä ei käytetä enempää kuin 30 % yllä mainituilla täydentävillä aloilla.</t>
  </si>
  <si>
    <r>
      <t xml:space="preserve">ISF-asetus artikla 5, kohta 4: Rahastosta rahoitettuja laitteita ja tieto- ja viestintätekniikkajärjestelmiä voidaan käyttää asetuksen (EU) 2021/1148 kattamalla täydentävällä alalla. Tällaiset laitteet ja tieto- ja viestintätekniikkajärjestelmät pidetään edelleen saatavilla ja käytettävissä rahaston tavoitteiden saavuttamiseksi.
</t>
    </r>
    <r>
      <rPr>
        <b/>
        <sz val="12"/>
        <rFont val="Arial"/>
        <family val="2"/>
      </rPr>
      <t>Laitteiden käyttö ensimmäisessä alakohdassa tarkoitetulla täydentävällä alalla saa olla enintään 30 prosenttia kyseisten laitteiden kokonaiskäyttöajasta.</t>
    </r>
  </si>
  <si>
    <t>Tarkemmat ohjeet avustuksen hakemiseen löytyvät Hakijan oppaasta (linkki)</t>
  </si>
  <si>
    <t xml:space="preserve">• Jos hakemus toimitetaan sähköpostitse tai paperihakemuksena sisäministeriön kirjaamoon: 
   - hakijaorganisaation nimenkirjoitusoikeuden osoittava asiakirja 
   - valtakirja mikäli hakemuksen allekirjoittaja on muu kuin nimenkirjoitusoikeuden osoittavassa asiakirjassa nimetty 
      henkilö/nimetyt henkilöt </t>
  </si>
  <si>
    <t>Vakuutamme, että hakijaorganisaatio (tai avustuksen siirronsaaja) ei ole konkurssissa, ei ole laiminlyönyt oleellisesti veroja tai sosiaaliturvamaksuja, eikä hanketoteuttajan avainhenkilö ole syyllistynyt aiemmin rikokseen avustuksia haettaessa tai asetettu liiketoimintakieltoon.</t>
  </si>
  <si>
    <t>Vakuutan/vakuutamme, että hakijaorganisaatio (tai avustuksen siirronsaaja) tai näissä organisaatioissa edustus-, päätös- tai valvontavaltaa käyttävät edustajat tai tosiasialliset omistajat ja edunsaajat eivät ole varainhoitoasetuksen 136 artiklan 1 kohdan tarkoittamassa muussakaan poissulkemistilassa.</t>
  </si>
  <si>
    <t>Annan/annamme suostumuksen päätösten sähköiseen tiedoksiantoon.</t>
  </si>
  <si>
    <t>Sisältävätkö hankkeen kustannukset arvonlisäveroa?</t>
  </si>
  <si>
    <t>Yksityisoikeudelliset oikeushenkilöt: Hakijaorganisaation rekisteröintipäivä:</t>
  </si>
  <si>
    <t>Yksityisoikeudelliset oikeushenkilöt: Hakijaorganisaation rekisteröintinumero:</t>
  </si>
  <si>
    <t>Yksityisoikeudellisilla oikeushenkilöillä tarkoitetaan muita kuin viranomaisia, esimerkiksi yrityksiä, säätiöitä ja yhdistyksiä. Rekisteröintipäivämäärällä tarkoitetaan päivämäärää, jolla oikeushenkilö on rekisteröity kauppa-, säätiö- tai yhdistysrekisteriin.</t>
  </si>
  <si>
    <t xml:space="preserve">Huom! Hakijaorganisaation sähköpostia käytetään rahastojen viestinnässä, joten sen tulee olla  organisaation virallinen sähköposti, esim. organisaation kirjaamon sähköposti. Kirjoita sähköposti oikeassa muodossa, kuten kirjaamo@virasto.fi. </t>
  </si>
  <si>
    <t>Toimien tyypit ja teemat</t>
  </si>
  <si>
    <t>Tosiasialliset palkkakustannukset</t>
  </si>
  <si>
    <t>Avustuksen hakijan tosiasialliset omistajat tai edunsaajat</t>
  </si>
  <si>
    <t>ISF-hankeavustus 7 prosentin kustannusmalli</t>
  </si>
  <si>
    <t>Tämä hakulomake sisältää 25 välisivua, joista suurin osa koskee kaikkia hakijoita.</t>
  </si>
  <si>
    <t>Valitse valikoista hankkeeseen parhaiten soveltuva tukitoimi ja toimityyppi. Voit valita vain yhden kutakin. Valitse lisäksi erityinen teema -valikosta, liittyykö hanke erityisiin teemoihin.</t>
  </si>
  <si>
    <t>Lomakkeen välisivuja tai yksittäisiä lomakkeen kohtia ei saa muuttaa, piilottaa tai poistaa.</t>
  </si>
  <si>
    <t>• Saatavilla olevat kansallisen kynnysarvon ylittävään hankintaa liittyvät asiakirjat (katso lista asiakirjoista hankinnat-välilehdeltä)</t>
  </si>
  <si>
    <t>Täytä tähän haettavan EU-rahoituksen osuus prosentteina.</t>
  </si>
  <si>
    <t>Varmista, että tarkistusruudun summa on 0 €. Jos ruudussa näkyy muu summa, korjaa yllä olevia tietoja niin, että rahoitussuunnitelma on tasapainossa. Tarkistusruutu näyttää 0 € silloin kun kustannukset ja rahoitus ovat yhtä suuret.</t>
  </si>
  <si>
    <t>Merkitse rasti kaikkiin kohtiin, jotka vahvistetaan allekirjoituksella (myös jos allekirjoitus tapahtuu sähköisessä järjestelmässä):</t>
  </si>
  <si>
    <t>Vakuutan/vakuutamme, että hakijaorganisaatiolla (tai avustuksen siirronsaajalla) ei ole takaisinperintäpäätökseen perustuvaa maksamatonta täytäntöönpanokelpoista saatavaa avustuksia ja tukia myöntäville julkisyhteisöille.  </t>
  </si>
  <si>
    <t xml:space="preserve">Tosiasiallisia edunsaajia eli omistajia ovat seuraavat tahot:
1) luonnollinen henkilö, joka omistaa yli 25 % yrityksen osakkeista suoraan tai välillisesti toisen yrityksen kautta
Jos tosiasiallista edunsaajaa ei pystytä tunnistamaan, tosiasiallisina edunsaajina pidetään yrityksen hallitusta tai vastuunalaisia yhtiömiehiä, toimitusjohtajaa tai muuta vastaavassa asemassa olevaa henkilöä.                                                                              2) aatteellisen yhdistyksen hallituksen jäsenet
3) uskonnollisten yhdyskuntien hallituksen jäsenet
4) säätiön hallituksen ja hallintoneuvoston jäsenet
</t>
  </si>
  <si>
    <t>Valitse, budjetoidaanko hankkeen palkkakustannukset yksikkökustannuksina vai tosiasiallisina kustannuksina. Ensisijaisesti tulee käyttää palkkakustannusten yksikkökustannuksia, jos niiden käytön edellytykset täyttyvät. Tosiasiallisten kustannusten käyttö on perusteltava lisätietoja-kohdassa. Huomioi, että hankkeen kaikki palkkakustannukset tulee budjetoida samalla mallilla. Lisätietoja palkkakustannusten eri budjetointitavoista löytyy hakijan oppaasta.
Voit halutessasi antaa muita lisätietoja kustannusarvioon liittyen.</t>
  </si>
  <si>
    <t xml:space="preserve">• Allekirjoitetut rahoitussitoumukset kaikilta hankkeen rahoittajilta (siirronsaaja eli hankekumppani / muu yksityinen tai </t>
  </si>
  <si>
    <t xml:space="preserve">julkinen rahoittaja) </t>
  </si>
  <si>
    <t>Hankkeen tulee olla voittoa tavoittelematon eli hanke ei saa tuottaa voittoa. Esimerkiksi hankkeessa järjestettävistä toiminnoista ei lähtökohtaisesti pitäisi periä osallistumismaksuja tai hankkeessa tuotettavista materiaaleista tai julkaisuista ei saisi periä maksua. Jos on kuitenkin oletettavissa, että hankkeesta aiheutuisi jotakin tuottoja, kirjaa niistä mahdollisimman tarkka arvio tähän. Tuottoja ovat hankkeeseen kohdistuvat sekä hankkeesta välittömästi aiheutuvat tulot myynnistä, vuokrauksesta, palveluista, maksuista ja muista vastaavista lähteistä.</t>
  </si>
  <si>
    <t>HANKKEEN RAHOITUS</t>
  </si>
  <si>
    <t>Syntymäaika</t>
  </si>
  <si>
    <t>Liitä saatavilla olevat hankintaan liittyvät asiakirjat hakemuksen liitteiksi. Hallintoviranomainen voi pyytää saatavilla olevia hankinta-asiakirjoja tarkasteltavakseen myös haun edetessä</t>
  </si>
  <si>
    <t>Liitä saatavilla olevat hankintaan liittyvät asiakirjat hakemuksen liitteiksi. Hallintoviranomainen voi pyytää saatavilla olevia hankinta-asiakirjoja tarkasteltavakseen myös haun edetessä.</t>
  </si>
  <si>
    <r>
      <t>Tarkistusruutu (</t>
    </r>
    <r>
      <rPr>
        <sz val="12"/>
        <rFont val="Arial"/>
        <family val="2"/>
      </rPr>
      <t>pitää olla 0 €, muuta kuin EU-rahoitusta on tarpeeksi)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</si>
</sst>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quot;_-;\-* #,##0.00\ &quot;€&quot;_-;_-* &quot;-&quot;??\ &quot;€&quot;_-;_-@_-"/>
    <numFmt numFmtId="164" formatCode="#,##0.00_ ;[Red]\-#,##0.00\ "/>
    <numFmt numFmtId="165" formatCode="#,##0.00\ _€"/>
    <numFmt numFmtId="166" formatCode="[$-F800]dddd\,\ mmmm\ dd\,\ yyyy"/>
    <numFmt numFmtId="167" formatCode="#,##0.00\ &quot;€&quot;"/>
    <numFmt numFmtId="168" formatCode="#,##0.0_ ;[Red]\-#,##0.0\ "/>
  </numFmts>
  <fonts count="36" x14ac:knownFonts="1">
    <font>
      <sz val="12"/>
      <name val="Arial"/>
      <family val="2"/>
    </font>
    <font>
      <sz val="11"/>
      <color theme="1"/>
      <name val="Arial"/>
      <family val="2"/>
      <scheme val="minor"/>
    </font>
    <font>
      <sz val="11"/>
      <color theme="1"/>
      <name val="Arial"/>
      <family val="2"/>
      <scheme val="minor"/>
    </font>
    <font>
      <sz val="11"/>
      <color theme="1"/>
      <name val="Arial"/>
      <family val="2"/>
      <scheme val="minor"/>
    </font>
    <font>
      <sz val="8"/>
      <name val="Arial"/>
      <family val="2"/>
    </font>
    <font>
      <b/>
      <sz val="14"/>
      <name val="Arial"/>
      <family val="2"/>
    </font>
    <font>
      <sz val="10"/>
      <name val="Arial"/>
      <family val="2"/>
    </font>
    <font>
      <sz val="10"/>
      <name val="Arial"/>
      <family val="2"/>
    </font>
    <font>
      <sz val="11"/>
      <color theme="0"/>
      <name val="Arial"/>
      <family val="2"/>
      <scheme val="minor"/>
    </font>
    <font>
      <sz val="11"/>
      <color rgb="FF9C0006"/>
      <name val="Arial"/>
      <family val="2"/>
      <scheme val="minor"/>
    </font>
    <font>
      <u/>
      <sz val="10"/>
      <color theme="10"/>
      <name val="Arial"/>
      <family val="2"/>
    </font>
    <font>
      <sz val="10"/>
      <name val="Arial"/>
      <family val="2"/>
    </font>
    <font>
      <sz val="8"/>
      <color rgb="FFFF0000"/>
      <name val="Arial"/>
      <family val="2"/>
    </font>
    <font>
      <b/>
      <sz val="12"/>
      <name val="Arial"/>
      <family val="2"/>
      <scheme val="minor"/>
    </font>
    <font>
      <sz val="8"/>
      <color theme="1"/>
      <name val="Arial"/>
      <family val="2"/>
    </font>
    <font>
      <b/>
      <sz val="10"/>
      <color rgb="FFFF0000"/>
      <name val="Arial"/>
      <family val="2"/>
    </font>
    <font>
      <sz val="10"/>
      <name val="Arial"/>
      <family val="2"/>
    </font>
    <font>
      <sz val="12"/>
      <color theme="1"/>
      <name val="Arial"/>
      <family val="2"/>
    </font>
    <font>
      <u/>
      <sz val="12"/>
      <color indexed="19"/>
      <name val="Tahoma"/>
      <family val="2"/>
    </font>
    <font>
      <b/>
      <sz val="12"/>
      <name val="Arial"/>
      <family val="2"/>
    </font>
    <font>
      <b/>
      <sz val="12"/>
      <color rgb="FFFF0000"/>
      <name val="Arial"/>
      <family val="2"/>
    </font>
    <font>
      <sz val="12"/>
      <color rgb="FFFF0000"/>
      <name val="Arial"/>
      <family val="2"/>
    </font>
    <font>
      <b/>
      <sz val="12"/>
      <color theme="1"/>
      <name val="Arial"/>
      <family val="2"/>
    </font>
    <font>
      <u/>
      <sz val="12"/>
      <color theme="10"/>
      <name val="Arial"/>
      <family val="2"/>
    </font>
    <font>
      <sz val="12"/>
      <name val="Arial"/>
      <family val="2"/>
    </font>
    <font>
      <sz val="12"/>
      <color rgb="FF00B050"/>
      <name val="Arial"/>
      <family val="2"/>
    </font>
    <font>
      <sz val="12"/>
      <color theme="3" tint="0.39997558519241921"/>
      <name val="Arial"/>
      <family val="2"/>
    </font>
    <font>
      <sz val="12"/>
      <name val="Arial"/>
      <family val="2"/>
      <scheme val="minor"/>
    </font>
    <font>
      <u/>
      <sz val="12"/>
      <color theme="10"/>
      <name val="Arial"/>
      <family val="2"/>
      <scheme val="minor"/>
    </font>
    <font>
      <sz val="12"/>
      <color rgb="FFFF0000"/>
      <name val="Arial"/>
      <family val="2"/>
      <scheme val="minor"/>
    </font>
    <font>
      <i/>
      <sz val="12"/>
      <name val="Arial"/>
      <family val="2"/>
    </font>
    <font>
      <sz val="10"/>
      <name val="Arial"/>
      <family val="2"/>
    </font>
    <font>
      <sz val="8"/>
      <name val="Arial"/>
      <family val="2"/>
      <scheme val="minor"/>
    </font>
    <font>
      <sz val="9"/>
      <color indexed="81"/>
      <name val="Tahoma"/>
      <family val="2"/>
    </font>
    <font>
      <b/>
      <sz val="9"/>
      <color indexed="81"/>
      <name val="Tahoma"/>
      <family val="2"/>
    </font>
    <font>
      <sz val="12"/>
      <name val="Times New Roman"/>
      <family val="1"/>
    </font>
  </fonts>
  <fills count="17">
    <fill>
      <patternFill patternType="none"/>
    </fill>
    <fill>
      <patternFill patternType="gray125"/>
    </fill>
    <fill>
      <patternFill patternType="solid">
        <fgColor theme="6" tint="0.39997558519241921"/>
        <bgColor indexed="65"/>
      </patternFill>
    </fill>
    <fill>
      <patternFill patternType="solid">
        <fgColor theme="6"/>
      </patternFill>
    </fill>
    <fill>
      <patternFill patternType="solid">
        <fgColor rgb="FFFFC7CE"/>
      </patternFill>
    </fill>
    <fill>
      <patternFill patternType="solid">
        <fgColor theme="6" tint="0.59999389629810485"/>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7"/>
        <bgColor indexed="64"/>
      </patternFill>
    </fill>
    <fill>
      <patternFill patternType="solid">
        <fgColor theme="5" tint="0.79998168889431442"/>
        <bgColor indexed="64"/>
      </patternFill>
    </fill>
    <fill>
      <patternFill patternType="solid">
        <fgColor theme="2" tint="-4.9989318521683403E-2"/>
        <bgColor indexed="64"/>
      </patternFill>
    </fill>
    <fill>
      <patternFill patternType="solid">
        <fgColor theme="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rgb="FFFFFF00"/>
        <bgColor indexed="64"/>
      </patternFill>
    </fill>
  </fills>
  <borders count="16">
    <border>
      <left/>
      <right/>
      <top/>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7">
    <xf numFmtId="0" fontId="0" fillId="0" borderId="0"/>
    <xf numFmtId="0" fontId="8"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0" borderId="0" applyNumberFormat="0" applyFill="0" applyBorder="0" applyAlignment="0" applyProtection="0"/>
    <xf numFmtId="0" fontId="7" fillId="0" borderId="0"/>
    <xf numFmtId="9" fontId="11" fillId="0" borderId="0" applyFont="0" applyFill="0" applyBorder="0" applyAlignment="0" applyProtection="0"/>
    <xf numFmtId="0" fontId="11" fillId="0" borderId="0"/>
    <xf numFmtId="0" fontId="10" fillId="0" borderId="0" applyNumberFormat="0" applyFill="0" applyBorder="0" applyAlignment="0" applyProtection="0"/>
    <xf numFmtId="44" fontId="16" fillId="0" borderId="0" applyFont="0" applyFill="0" applyBorder="0" applyAlignment="0" applyProtection="0"/>
    <xf numFmtId="0" fontId="5" fillId="0" borderId="0" applyAlignment="0">
      <alignment horizontal="center"/>
    </xf>
    <xf numFmtId="0" fontId="3" fillId="0" borderId="0"/>
    <xf numFmtId="0" fontId="6" fillId="0" borderId="0"/>
    <xf numFmtId="9" fontId="6" fillId="0" borderId="0" applyFont="0" applyFill="0" applyBorder="0" applyAlignment="0" applyProtection="0"/>
    <xf numFmtId="0" fontId="6" fillId="0" borderId="0"/>
    <xf numFmtId="44" fontId="6" fillId="0" borderId="0" applyFont="0" applyFill="0" applyBorder="0" applyAlignment="0" applyProtection="0"/>
    <xf numFmtId="0" fontId="2" fillId="0" borderId="0"/>
    <xf numFmtId="44" fontId="6" fillId="0" borderId="0" applyFont="0" applyFill="0" applyBorder="0" applyAlignment="0" applyProtection="0"/>
    <xf numFmtId="44" fontId="6" fillId="0" borderId="0" applyFont="0" applyFill="0" applyBorder="0" applyAlignment="0" applyProtection="0"/>
    <xf numFmtId="0" fontId="1" fillId="0" borderId="0"/>
    <xf numFmtId="44" fontId="6" fillId="0" borderId="0" applyFont="0" applyFill="0" applyBorder="0" applyAlignment="0" applyProtection="0"/>
    <xf numFmtId="0" fontId="1" fillId="0" borderId="0"/>
    <xf numFmtId="44" fontId="6" fillId="0" borderId="0" applyFont="0" applyFill="0" applyBorder="0" applyAlignment="0" applyProtection="0"/>
    <xf numFmtId="0" fontId="1" fillId="0" borderId="0"/>
    <xf numFmtId="44" fontId="6" fillId="0" borderId="0" applyFont="0" applyFill="0" applyBorder="0" applyAlignment="0" applyProtection="0"/>
    <xf numFmtId="0" fontId="1" fillId="0" borderId="0"/>
    <xf numFmtId="44" fontId="6" fillId="0" borderId="0" applyFont="0" applyFill="0" applyBorder="0" applyAlignment="0" applyProtection="0"/>
  </cellStyleXfs>
  <cellXfs count="760">
    <xf numFmtId="0" fontId="0" fillId="0" borderId="0" xfId="0"/>
    <xf numFmtId="0" fontId="0" fillId="6" borderId="0" xfId="0" applyNumberFormat="1" applyFont="1" applyFill="1" applyBorder="1" applyAlignment="1" applyProtection="1"/>
    <xf numFmtId="0" fontId="6" fillId="0" borderId="0" xfId="0" applyFont="1"/>
    <xf numFmtId="0" fontId="4" fillId="0" borderId="0" xfId="0" applyFont="1" applyProtection="1"/>
    <xf numFmtId="0" fontId="0" fillId="6" borderId="0" xfId="0" applyFill="1" applyProtection="1"/>
    <xf numFmtId="0" fontId="4" fillId="6" borderId="0" xfId="0" applyFont="1" applyFill="1" applyProtection="1"/>
    <xf numFmtId="0" fontId="4" fillId="0" borderId="0" xfId="0" applyFont="1" applyBorder="1" applyProtection="1"/>
    <xf numFmtId="49" fontId="6" fillId="0" borderId="0" xfId="0" applyNumberFormat="1" applyFont="1"/>
    <xf numFmtId="0" fontId="4" fillId="12" borderId="0" xfId="0" applyFont="1" applyFill="1" applyProtection="1"/>
    <xf numFmtId="0" fontId="0" fillId="12" borderId="0" xfId="0" applyFill="1" applyProtection="1"/>
    <xf numFmtId="0" fontId="4" fillId="0" borderId="0" xfId="0" applyFont="1" applyAlignment="1" applyProtection="1"/>
    <xf numFmtId="0" fontId="6" fillId="12" borderId="0" xfId="0" applyFont="1" applyFill="1" applyProtection="1"/>
    <xf numFmtId="0" fontId="15" fillId="0" borderId="0" xfId="0" applyFont="1"/>
    <xf numFmtId="0" fontId="12" fillId="6" borderId="0" xfId="0" applyFont="1" applyFill="1" applyProtection="1"/>
    <xf numFmtId="0" fontId="0" fillId="7" borderId="10" xfId="0" applyFont="1" applyFill="1" applyBorder="1" applyAlignment="1" applyProtection="1"/>
    <xf numFmtId="0" fontId="0" fillId="7" borderId="11" xfId="0" applyFont="1" applyFill="1" applyBorder="1" applyAlignment="1" applyProtection="1"/>
    <xf numFmtId="0" fontId="0" fillId="0" borderId="0" xfId="0" applyFont="1" applyProtection="1"/>
    <xf numFmtId="0" fontId="0" fillId="0" borderId="0" xfId="0" applyFont="1" applyAlignment="1" applyProtection="1">
      <alignment vertical="center"/>
    </xf>
    <xf numFmtId="0" fontId="0" fillId="0" borderId="0" xfId="0" applyFont="1" applyBorder="1" applyProtection="1"/>
    <xf numFmtId="0" fontId="0" fillId="7" borderId="11" xfId="0" applyFont="1" applyFill="1" applyBorder="1" applyProtection="1"/>
    <xf numFmtId="0" fontId="0" fillId="7" borderId="12" xfId="0" applyFont="1" applyFill="1" applyBorder="1" applyProtection="1"/>
    <xf numFmtId="0" fontId="0" fillId="10" borderId="1" xfId="0" applyFont="1" applyFill="1" applyBorder="1" applyProtection="1"/>
    <xf numFmtId="0" fontId="0" fillId="10" borderId="0" xfId="0" applyFont="1" applyFill="1" applyBorder="1" applyProtection="1"/>
    <xf numFmtId="0" fontId="0" fillId="10" borderId="2" xfId="0" applyFont="1" applyFill="1" applyBorder="1" applyProtection="1"/>
    <xf numFmtId="0" fontId="0" fillId="8" borderId="0" xfId="0" applyFont="1" applyFill="1" applyProtection="1"/>
    <xf numFmtId="0" fontId="19" fillId="10" borderId="1" xfId="0" applyFont="1" applyFill="1" applyBorder="1" applyAlignment="1" applyProtection="1">
      <alignment horizontal="left"/>
    </xf>
    <xf numFmtId="0" fontId="19" fillId="10" borderId="0" xfId="0" applyFont="1" applyFill="1" applyBorder="1" applyAlignment="1" applyProtection="1">
      <alignment horizontal="left"/>
    </xf>
    <xf numFmtId="0" fontId="19" fillId="10" borderId="2" xfId="0" applyFont="1" applyFill="1" applyBorder="1" applyAlignment="1" applyProtection="1">
      <alignment horizontal="left"/>
    </xf>
    <xf numFmtId="0" fontId="0" fillId="11" borderId="0" xfId="0" applyFont="1" applyFill="1" applyProtection="1"/>
    <xf numFmtId="0" fontId="19" fillId="5" borderId="1" xfId="0" applyFont="1" applyFill="1" applyBorder="1" applyAlignment="1" applyProtection="1">
      <alignment horizontal="left"/>
    </xf>
    <xf numFmtId="0" fontId="19" fillId="5" borderId="0" xfId="0" applyFont="1" applyFill="1" applyBorder="1" applyAlignment="1" applyProtection="1">
      <alignment horizontal="left"/>
    </xf>
    <xf numFmtId="0" fontId="19" fillId="5" borderId="2" xfId="0" applyFont="1" applyFill="1" applyBorder="1" applyAlignment="1" applyProtection="1">
      <alignment horizontal="left"/>
    </xf>
    <xf numFmtId="0" fontId="0" fillId="5" borderId="1" xfId="0" applyFont="1" applyFill="1" applyBorder="1" applyAlignment="1" applyProtection="1">
      <alignment horizontal="left"/>
    </xf>
    <xf numFmtId="0" fontId="0" fillId="5" borderId="0" xfId="0" applyFont="1" applyFill="1" applyBorder="1" applyAlignment="1" applyProtection="1">
      <alignment horizontal="left"/>
    </xf>
    <xf numFmtId="0" fontId="19" fillId="5" borderId="2" xfId="0" applyFont="1" applyFill="1" applyBorder="1" applyAlignment="1" applyProtection="1"/>
    <xf numFmtId="0" fontId="19" fillId="5" borderId="0" xfId="0" applyFont="1" applyFill="1" applyBorder="1" applyAlignment="1" applyProtection="1"/>
    <xf numFmtId="0" fontId="20" fillId="5" borderId="0" xfId="0" applyFont="1" applyFill="1" applyBorder="1" applyAlignment="1" applyProtection="1">
      <alignment horizontal="left"/>
    </xf>
    <xf numFmtId="0" fontId="19" fillId="10" borderId="10" xfId="0" applyFont="1" applyFill="1" applyBorder="1" applyAlignment="1" applyProtection="1">
      <alignment horizontal="left"/>
    </xf>
    <xf numFmtId="0" fontId="19" fillId="10" borderId="11" xfId="0" applyFont="1" applyFill="1" applyBorder="1" applyAlignment="1" applyProtection="1">
      <alignment horizontal="left"/>
    </xf>
    <xf numFmtId="0" fontId="19" fillId="10" borderId="12" xfId="0" applyFont="1" applyFill="1" applyBorder="1" applyAlignment="1" applyProtection="1">
      <alignment horizontal="left"/>
    </xf>
    <xf numFmtId="0" fontId="21" fillId="0" borderId="0" xfId="0" applyFont="1" applyAlignment="1" applyProtection="1">
      <alignment horizontal="left" vertical="top"/>
    </xf>
    <xf numFmtId="0" fontId="0" fillId="5" borderId="8" xfId="0" applyFont="1" applyFill="1" applyBorder="1" applyAlignment="1" applyProtection="1">
      <alignment horizontal="left"/>
    </xf>
    <xf numFmtId="0" fontId="0" fillId="5" borderId="3" xfId="0" applyFont="1" applyFill="1" applyBorder="1" applyAlignment="1" applyProtection="1">
      <alignment horizontal="left"/>
    </xf>
    <xf numFmtId="0" fontId="0" fillId="5" borderId="5" xfId="0" applyFont="1" applyFill="1" applyBorder="1" applyAlignment="1" applyProtection="1">
      <alignment horizontal="left"/>
    </xf>
    <xf numFmtId="0" fontId="0" fillId="5" borderId="2" xfId="0" applyFont="1" applyFill="1" applyBorder="1" applyProtection="1"/>
    <xf numFmtId="0" fontId="0" fillId="5" borderId="1" xfId="0" applyFont="1" applyFill="1" applyBorder="1" applyAlignment="1" applyProtection="1"/>
    <xf numFmtId="0" fontId="0" fillId="5" borderId="0" xfId="0" applyFont="1" applyFill="1" applyBorder="1" applyAlignment="1" applyProtection="1">
      <alignment horizontal="center"/>
    </xf>
    <xf numFmtId="0" fontId="0" fillId="5" borderId="0" xfId="0" applyFont="1" applyFill="1" applyBorder="1" applyProtection="1"/>
    <xf numFmtId="0" fontId="0" fillId="5" borderId="0" xfId="0" applyFont="1" applyFill="1" applyBorder="1" applyAlignment="1" applyProtection="1">
      <alignment horizontal="right"/>
    </xf>
    <xf numFmtId="0" fontId="0" fillId="5" borderId="0" xfId="0" applyFont="1" applyFill="1" applyBorder="1" applyAlignment="1" applyProtection="1">
      <alignment horizontal="left" vertical="center"/>
    </xf>
    <xf numFmtId="0" fontId="17" fillId="10" borderId="1" xfId="4" applyFont="1" applyFill="1" applyBorder="1" applyAlignment="1" applyProtection="1">
      <alignment horizontal="left" vertical="top"/>
    </xf>
    <xf numFmtId="0" fontId="21" fillId="10" borderId="0" xfId="4" applyFont="1" applyFill="1" applyBorder="1" applyAlignment="1" applyProtection="1">
      <alignment horizontal="left" vertical="top"/>
    </xf>
    <xf numFmtId="0" fontId="21" fillId="0" borderId="0" xfId="0" applyFont="1" applyProtection="1"/>
    <xf numFmtId="0" fontId="0" fillId="0" borderId="0" xfId="0" applyFont="1" applyBorder="1" applyAlignment="1" applyProtection="1"/>
    <xf numFmtId="0" fontId="0" fillId="5" borderId="2" xfId="0" applyFont="1" applyFill="1" applyBorder="1" applyAlignment="1" applyProtection="1"/>
    <xf numFmtId="0" fontId="0" fillId="5" borderId="2" xfId="0" applyFont="1" applyFill="1" applyBorder="1" applyAlignment="1" applyProtection="1">
      <alignment horizontal="left" vertical="top"/>
    </xf>
    <xf numFmtId="0" fontId="0" fillId="5" borderId="0" xfId="0" applyFont="1" applyFill="1" applyBorder="1" applyAlignment="1" applyProtection="1"/>
    <xf numFmtId="0" fontId="0" fillId="5" borderId="6" xfId="0" applyFont="1" applyFill="1" applyBorder="1" applyAlignment="1" applyProtection="1"/>
    <xf numFmtId="0" fontId="0" fillId="5" borderId="4" xfId="0" applyFont="1" applyFill="1" applyBorder="1" applyAlignment="1" applyProtection="1">
      <alignment horizontal="center"/>
    </xf>
    <xf numFmtId="0" fontId="0" fillId="5" borderId="4" xfId="0" applyFont="1" applyFill="1" applyBorder="1" applyProtection="1"/>
    <xf numFmtId="0" fontId="0" fillId="5" borderId="4" xfId="0" applyFont="1" applyFill="1" applyBorder="1" applyAlignment="1" applyProtection="1">
      <alignment horizontal="right"/>
    </xf>
    <xf numFmtId="0" fontId="0" fillId="5" borderId="7" xfId="0" applyFont="1" applyFill="1" applyBorder="1" applyAlignment="1" applyProtection="1">
      <alignment horizontal="left" vertical="top"/>
    </xf>
    <xf numFmtId="0" fontId="19" fillId="5" borderId="8" xfId="0" applyFont="1" applyFill="1" applyBorder="1" applyAlignment="1" applyProtection="1">
      <alignment horizontal="left" vertical="top"/>
    </xf>
    <xf numFmtId="0" fontId="21" fillId="5" borderId="3" xfId="0" applyFont="1" applyFill="1" applyBorder="1" applyAlignment="1" applyProtection="1">
      <alignment horizontal="left" vertical="top"/>
    </xf>
    <xf numFmtId="0" fontId="0" fillId="5" borderId="3" xfId="0" applyFont="1" applyFill="1" applyBorder="1" applyAlignment="1" applyProtection="1">
      <alignment horizontal="left" vertical="top"/>
    </xf>
    <xf numFmtId="0" fontId="0" fillId="5" borderId="5" xfId="0" applyFont="1" applyFill="1" applyBorder="1" applyAlignment="1" applyProtection="1">
      <alignment horizontal="left" vertical="top"/>
    </xf>
    <xf numFmtId="0" fontId="0" fillId="5" borderId="1" xfId="0" applyFont="1" applyFill="1" applyBorder="1" applyAlignment="1" applyProtection="1">
      <alignment horizontal="left" vertical="top"/>
    </xf>
    <xf numFmtId="0" fontId="0" fillId="5" borderId="0" xfId="0" applyFont="1" applyFill="1" applyBorder="1" applyAlignment="1" applyProtection="1">
      <alignment horizontal="left" vertical="top"/>
    </xf>
    <xf numFmtId="0" fontId="21" fillId="5" borderId="0" xfId="0" applyFont="1" applyFill="1" applyBorder="1" applyAlignment="1" applyProtection="1">
      <alignment horizontal="left" vertical="top"/>
    </xf>
    <xf numFmtId="0" fontId="21" fillId="5" borderId="0" xfId="0" applyFont="1" applyFill="1" applyBorder="1" applyAlignment="1" applyProtection="1">
      <alignment horizontal="right"/>
    </xf>
    <xf numFmtId="0" fontId="0" fillId="10" borderId="1" xfId="0" applyFont="1" applyFill="1" applyBorder="1" applyAlignment="1" applyProtection="1">
      <alignment horizontal="left" vertical="top" wrapText="1"/>
    </xf>
    <xf numFmtId="0" fontId="21" fillId="10" borderId="0" xfId="0" applyFont="1" applyFill="1" applyBorder="1" applyAlignment="1" applyProtection="1">
      <alignment horizontal="left" vertical="top" wrapText="1"/>
    </xf>
    <xf numFmtId="0" fontId="21" fillId="10" borderId="2" xfId="0" applyFont="1" applyFill="1" applyBorder="1" applyAlignment="1" applyProtection="1">
      <alignment horizontal="left" vertical="top" wrapText="1"/>
    </xf>
    <xf numFmtId="0" fontId="0" fillId="10" borderId="2" xfId="0" applyFont="1" applyFill="1" applyBorder="1" applyAlignment="1" applyProtection="1">
      <alignment horizontal="left" vertical="top"/>
    </xf>
    <xf numFmtId="0" fontId="21" fillId="10" borderId="6" xfId="0" applyFont="1" applyFill="1" applyBorder="1" applyAlignment="1" applyProtection="1">
      <alignment horizontal="center" wrapText="1"/>
    </xf>
    <xf numFmtId="0" fontId="21" fillId="10" borderId="4" xfId="0" applyFont="1" applyFill="1" applyBorder="1" applyAlignment="1" applyProtection="1">
      <alignment horizontal="center" wrapText="1"/>
    </xf>
    <xf numFmtId="0" fontId="0" fillId="10" borderId="4" xfId="0" applyFont="1" applyFill="1" applyBorder="1" applyAlignment="1" applyProtection="1">
      <alignment horizontal="left" vertical="top"/>
    </xf>
    <xf numFmtId="0" fontId="0" fillId="5" borderId="5" xfId="0" applyFont="1" applyFill="1" applyBorder="1" applyAlignment="1" applyProtection="1">
      <alignment horizontal="left" vertical="top" wrapText="1"/>
    </xf>
    <xf numFmtId="0" fontId="23" fillId="0" borderId="0" xfId="4" applyFont="1" applyProtection="1"/>
    <xf numFmtId="0" fontId="19" fillId="5" borderId="1" xfId="0" applyFont="1" applyFill="1" applyBorder="1" applyAlignment="1" applyProtection="1">
      <alignment horizontal="left" vertical="top"/>
    </xf>
    <xf numFmtId="0" fontId="0" fillId="5" borderId="1" xfId="0" applyFont="1" applyFill="1" applyBorder="1" applyProtection="1"/>
    <xf numFmtId="0" fontId="19" fillId="5" borderId="1" xfId="0" applyFont="1" applyFill="1" applyBorder="1" applyProtection="1"/>
    <xf numFmtId="0" fontId="0" fillId="5" borderId="2" xfId="0" applyFont="1" applyFill="1" applyBorder="1" applyAlignment="1" applyProtection="1">
      <alignment horizontal="left" vertical="top" wrapText="1"/>
    </xf>
    <xf numFmtId="0" fontId="0" fillId="5" borderId="6" xfId="0" applyFont="1" applyFill="1" applyBorder="1" applyProtection="1"/>
    <xf numFmtId="0" fontId="0" fillId="5" borderId="7" xfId="0" applyFont="1" applyFill="1" applyBorder="1" applyProtection="1"/>
    <xf numFmtId="0" fontId="0" fillId="10" borderId="1" xfId="0" applyFont="1" applyFill="1" applyBorder="1" applyAlignment="1" applyProtection="1">
      <alignment horizontal="left"/>
    </xf>
    <xf numFmtId="0" fontId="0" fillId="5" borderId="0" xfId="0" applyFont="1" applyFill="1" applyBorder="1" applyAlignment="1" applyProtection="1">
      <alignment wrapText="1"/>
    </xf>
    <xf numFmtId="0" fontId="0" fillId="5" borderId="2" xfId="0" applyFont="1" applyFill="1" applyBorder="1" applyAlignment="1" applyProtection="1">
      <alignment wrapText="1"/>
    </xf>
    <xf numFmtId="0" fontId="19" fillId="5" borderId="4" xfId="0" applyFont="1" applyFill="1" applyBorder="1" applyAlignment="1" applyProtection="1"/>
    <xf numFmtId="0" fontId="19" fillId="5" borderId="7" xfId="0" applyFont="1" applyFill="1" applyBorder="1" applyAlignment="1" applyProtection="1"/>
    <xf numFmtId="0" fontId="0" fillId="5" borderId="8" xfId="0" applyFont="1" applyFill="1" applyBorder="1" applyAlignment="1" applyProtection="1"/>
    <xf numFmtId="0" fontId="0" fillId="5" borderId="3" xfId="0" applyFont="1" applyFill="1" applyBorder="1" applyAlignment="1" applyProtection="1"/>
    <xf numFmtId="0" fontId="0" fillId="5" borderId="3" xfId="0" applyFont="1" applyFill="1" applyBorder="1" applyAlignment="1" applyProtection="1">
      <alignment wrapText="1"/>
    </xf>
    <xf numFmtId="0" fontId="0" fillId="5" borderId="5" xfId="0" applyFont="1" applyFill="1" applyBorder="1" applyAlignment="1" applyProtection="1">
      <alignment wrapText="1"/>
    </xf>
    <xf numFmtId="0" fontId="0" fillId="5" borderId="15" xfId="0" applyFont="1" applyFill="1" applyBorder="1" applyAlignment="1" applyProtection="1">
      <alignment horizontal="center" vertical="top" wrapText="1"/>
    </xf>
    <xf numFmtId="0" fontId="19" fillId="5" borderId="6" xfId="0" applyFont="1" applyFill="1" applyBorder="1" applyAlignment="1" applyProtection="1">
      <alignment horizontal="left"/>
    </xf>
    <xf numFmtId="0" fontId="19" fillId="5" borderId="4" xfId="0" applyFont="1" applyFill="1" applyBorder="1" applyAlignment="1" applyProtection="1">
      <alignment horizontal="left"/>
    </xf>
    <xf numFmtId="0" fontId="19" fillId="5" borderId="7" xfId="0" applyFont="1" applyFill="1" applyBorder="1" applyAlignment="1" applyProtection="1">
      <alignment horizontal="left"/>
    </xf>
    <xf numFmtId="0" fontId="19" fillId="10" borderId="0" xfId="0" applyFont="1" applyFill="1" applyBorder="1" applyAlignment="1" applyProtection="1">
      <alignment horizontal="left"/>
    </xf>
    <xf numFmtId="0" fontId="25" fillId="0" borderId="0" xfId="0" applyFont="1" applyProtection="1"/>
    <xf numFmtId="0" fontId="0" fillId="10" borderId="0" xfId="0" applyFont="1" applyFill="1" applyBorder="1" applyAlignment="1" applyProtection="1">
      <alignment horizontal="left"/>
    </xf>
    <xf numFmtId="0" fontId="19" fillId="5" borderId="0" xfId="0" applyFont="1" applyFill="1" applyBorder="1" applyAlignment="1" applyProtection="1">
      <alignment horizontal="left" wrapText="1"/>
    </xf>
    <xf numFmtId="0" fontId="0" fillId="10" borderId="0" xfId="0" applyFont="1" applyFill="1" applyBorder="1" applyAlignment="1" applyProtection="1">
      <alignment horizontal="center"/>
    </xf>
    <xf numFmtId="0" fontId="21" fillId="9" borderId="3" xfId="0" applyFont="1" applyFill="1" applyBorder="1" applyAlignment="1" applyProtection="1">
      <alignment vertical="center"/>
    </xf>
    <xf numFmtId="0" fontId="21" fillId="9" borderId="0" xfId="0" applyFont="1" applyFill="1" applyBorder="1" applyAlignment="1" applyProtection="1">
      <alignment vertical="center"/>
    </xf>
    <xf numFmtId="0" fontId="0" fillId="5" borderId="4" xfId="0" applyFont="1" applyFill="1" applyBorder="1" applyAlignment="1" applyProtection="1">
      <alignment horizontal="left"/>
    </xf>
    <xf numFmtId="0" fontId="0" fillId="6" borderId="0" xfId="0" applyFont="1" applyFill="1" applyBorder="1" applyAlignment="1" applyProtection="1">
      <alignment horizontal="left" vertical="top" wrapText="1"/>
    </xf>
    <xf numFmtId="0" fontId="26" fillId="5" borderId="0" xfId="0" applyFont="1" applyFill="1" applyBorder="1" applyProtection="1"/>
    <xf numFmtId="9" fontId="6" fillId="0" borderId="0" xfId="0" applyNumberFormat="1" applyFont="1"/>
    <xf numFmtId="0" fontId="0" fillId="10" borderId="0" xfId="0" applyFont="1" applyFill="1" applyBorder="1" applyAlignment="1" applyProtection="1">
      <alignment horizontal="left" vertical="top" wrapText="1"/>
    </xf>
    <xf numFmtId="0" fontId="27" fillId="0" borderId="0" xfId="0" applyFont="1" applyBorder="1" applyProtection="1"/>
    <xf numFmtId="0" fontId="27" fillId="10" borderId="1" xfId="0" applyFont="1" applyFill="1" applyBorder="1" applyProtection="1"/>
    <xf numFmtId="0" fontId="27" fillId="10" borderId="0" xfId="0" applyFont="1" applyFill="1" applyBorder="1" applyProtection="1"/>
    <xf numFmtId="0" fontId="27" fillId="10" borderId="0" xfId="0" applyFont="1" applyFill="1" applyBorder="1" applyAlignment="1" applyProtection="1"/>
    <xf numFmtId="0" fontId="27" fillId="10" borderId="2" xfId="0" applyFont="1" applyFill="1" applyBorder="1" applyProtection="1"/>
    <xf numFmtId="0" fontId="27" fillId="5" borderId="0" xfId="0" applyFont="1" applyFill="1" applyBorder="1" applyProtection="1"/>
    <xf numFmtId="0" fontId="29" fillId="5" borderId="0" xfId="0" applyFont="1" applyFill="1" applyBorder="1" applyProtection="1"/>
    <xf numFmtId="0" fontId="27" fillId="5" borderId="0" xfId="0" applyFont="1" applyFill="1" applyBorder="1" applyAlignment="1" applyProtection="1">
      <alignment horizontal="left" vertical="top" wrapText="1"/>
    </xf>
    <xf numFmtId="0" fontId="29" fillId="0" borderId="0" xfId="0" applyFont="1" applyAlignment="1" applyProtection="1">
      <alignment vertical="top" wrapText="1"/>
    </xf>
    <xf numFmtId="0" fontId="27" fillId="6" borderId="0" xfId="0" applyFont="1" applyFill="1" applyBorder="1" applyAlignment="1" applyProtection="1">
      <alignment horizontal="left" vertical="top" wrapText="1"/>
    </xf>
    <xf numFmtId="0" fontId="27" fillId="6" borderId="0" xfId="0" applyFont="1" applyFill="1" applyBorder="1" applyProtection="1"/>
    <xf numFmtId="0" fontId="27" fillId="6" borderId="0" xfId="0" applyFont="1" applyFill="1" applyAlignment="1" applyProtection="1">
      <alignment horizontal="left" vertical="top" wrapText="1"/>
    </xf>
    <xf numFmtId="0" fontId="27" fillId="9" borderId="4" xfId="0" applyFont="1" applyFill="1" applyBorder="1" applyProtection="1"/>
    <xf numFmtId="0" fontId="0" fillId="0" borderId="0" xfId="0" applyFont="1" applyAlignment="1" applyProtection="1">
      <alignment wrapText="1"/>
    </xf>
    <xf numFmtId="0" fontId="19" fillId="0" borderId="0" xfId="0" applyFont="1" applyAlignment="1" applyProtection="1">
      <alignment wrapText="1"/>
    </xf>
    <xf numFmtId="0" fontId="19" fillId="10" borderId="8" xfId="0" applyFont="1" applyFill="1" applyBorder="1" applyAlignment="1" applyProtection="1"/>
    <xf numFmtId="0" fontId="0" fillId="10" borderId="3" xfId="0" applyFont="1" applyFill="1" applyBorder="1" applyProtection="1"/>
    <xf numFmtId="0" fontId="0" fillId="10" borderId="5" xfId="0" applyFont="1" applyFill="1" applyBorder="1" applyProtection="1"/>
    <xf numFmtId="0" fontId="19" fillId="10" borderId="1" xfId="0" applyFont="1" applyFill="1" applyBorder="1" applyAlignment="1" applyProtection="1"/>
    <xf numFmtId="0" fontId="0" fillId="10" borderId="1" xfId="0" applyFont="1" applyFill="1" applyBorder="1" applyAlignment="1" applyProtection="1">
      <alignment wrapText="1"/>
    </xf>
    <xf numFmtId="0" fontId="19" fillId="10" borderId="0" xfId="0" applyFont="1" applyFill="1" applyBorder="1" applyProtection="1"/>
    <xf numFmtId="0" fontId="0" fillId="10" borderId="4" xfId="0" applyFont="1" applyFill="1" applyBorder="1" applyProtection="1"/>
    <xf numFmtId="0" fontId="0" fillId="10" borderId="7" xfId="0" applyFont="1" applyFill="1" applyBorder="1" applyProtection="1"/>
    <xf numFmtId="0" fontId="0" fillId="0" borderId="0" xfId="0" applyFont="1" applyFill="1" applyProtection="1"/>
    <xf numFmtId="0" fontId="0" fillId="9" borderId="1" xfId="0" applyFont="1" applyFill="1" applyBorder="1" applyProtection="1"/>
    <xf numFmtId="0" fontId="19" fillId="9" borderId="0" xfId="0" applyFont="1" applyFill="1" applyBorder="1" applyProtection="1"/>
    <xf numFmtId="0" fontId="0" fillId="9" borderId="0" xfId="0" applyFont="1" applyFill="1" applyBorder="1" applyProtection="1"/>
    <xf numFmtId="0" fontId="0" fillId="9" borderId="9" xfId="0" applyFont="1" applyFill="1" applyBorder="1" applyAlignment="1" applyProtection="1">
      <alignment horizontal="right"/>
    </xf>
    <xf numFmtId="0" fontId="0" fillId="9" borderId="2" xfId="0" applyFont="1" applyFill="1" applyBorder="1" applyProtection="1"/>
    <xf numFmtId="0" fontId="0" fillId="5" borderId="3" xfId="0" applyFont="1" applyFill="1" applyBorder="1" applyProtection="1"/>
    <xf numFmtId="0" fontId="0" fillId="9" borderId="7" xfId="0" applyFont="1" applyFill="1" applyBorder="1" applyAlignment="1" applyProtection="1">
      <alignment horizontal="right"/>
    </xf>
    <xf numFmtId="0" fontId="0" fillId="6" borderId="0" xfId="0" applyFont="1" applyFill="1" applyBorder="1" applyProtection="1"/>
    <xf numFmtId="0" fontId="21" fillId="6" borderId="0" xfId="0" applyFont="1" applyFill="1" applyBorder="1" applyProtection="1"/>
    <xf numFmtId="0" fontId="21" fillId="5" borderId="0" xfId="0" applyFont="1" applyFill="1" applyBorder="1" applyProtection="1"/>
    <xf numFmtId="0" fontId="0" fillId="6" borderId="0" xfId="0" applyFont="1" applyFill="1" applyProtection="1"/>
    <xf numFmtId="0" fontId="0" fillId="5" borderId="5" xfId="0" applyFont="1" applyFill="1" applyBorder="1" applyProtection="1"/>
    <xf numFmtId="0" fontId="19" fillId="10" borderId="0" xfId="0" applyFont="1" applyFill="1" applyBorder="1" applyAlignment="1" applyProtection="1">
      <alignment horizontal="left" wrapText="1"/>
    </xf>
    <xf numFmtId="0" fontId="0" fillId="10" borderId="9" xfId="0" applyFont="1" applyFill="1" applyBorder="1" applyProtection="1"/>
    <xf numFmtId="0" fontId="0" fillId="0" borderId="0" xfId="0" applyFont="1" applyBorder="1" applyAlignment="1" applyProtection="1">
      <alignment horizontal="center" vertical="top" wrapText="1"/>
    </xf>
    <xf numFmtId="0" fontId="19" fillId="6" borderId="0" xfId="0" applyFont="1" applyFill="1" applyBorder="1" applyAlignment="1" applyProtection="1">
      <alignment horizontal="left"/>
    </xf>
    <xf numFmtId="0" fontId="0" fillId="9" borderId="9" xfId="0" applyFont="1" applyFill="1" applyBorder="1" applyAlignment="1" applyProtection="1">
      <alignment horizontal="center"/>
    </xf>
    <xf numFmtId="0" fontId="0" fillId="9" borderId="10" xfId="0" applyFont="1" applyFill="1" applyBorder="1" applyProtection="1"/>
    <xf numFmtId="0" fontId="0" fillId="0" borderId="9" xfId="0" applyFont="1" applyBorder="1" applyAlignment="1" applyProtection="1">
      <alignment horizontal="center"/>
      <protection locked="0"/>
    </xf>
    <xf numFmtId="0" fontId="0" fillId="9" borderId="12" xfId="0" applyFont="1" applyFill="1" applyBorder="1" applyProtection="1"/>
    <xf numFmtId="49" fontId="13" fillId="9" borderId="9" xfId="1" applyNumberFormat="1" applyFont="1" applyFill="1" applyBorder="1" applyAlignment="1" applyProtection="1">
      <alignment horizontal="left" vertical="top" wrapText="1"/>
    </xf>
    <xf numFmtId="0" fontId="0" fillId="0" borderId="9" xfId="0" applyFont="1" applyBorder="1" applyAlignment="1" applyProtection="1">
      <alignment wrapText="1"/>
      <protection locked="0"/>
    </xf>
    <xf numFmtId="164" fontId="0" fillId="0" borderId="9" xfId="0" applyNumberFormat="1" applyFont="1" applyBorder="1" applyAlignment="1" applyProtection="1">
      <alignment wrapText="1"/>
      <protection locked="0"/>
    </xf>
    <xf numFmtId="10" fontId="0" fillId="0" borderId="9" xfId="0" applyNumberFormat="1" applyFont="1" applyBorder="1" applyProtection="1">
      <protection locked="0"/>
    </xf>
    <xf numFmtId="1" fontId="0" fillId="0" borderId="9" xfId="0" applyNumberFormat="1" applyFont="1" applyBorder="1" applyProtection="1">
      <protection locked="0"/>
    </xf>
    <xf numFmtId="4" fontId="0" fillId="9" borderId="9" xfId="0" applyNumberFormat="1" applyFont="1" applyFill="1" applyBorder="1" applyProtection="1"/>
    <xf numFmtId="0" fontId="19" fillId="10" borderId="10" xfId="0" applyFont="1" applyFill="1" applyBorder="1" applyProtection="1"/>
    <xf numFmtId="0" fontId="0" fillId="10" borderId="11" xfId="0" applyFont="1" applyFill="1" applyBorder="1" applyProtection="1"/>
    <xf numFmtId="0" fontId="0" fillId="12" borderId="0" xfId="0" applyFont="1" applyFill="1" applyProtection="1"/>
    <xf numFmtId="0" fontId="13" fillId="9" borderId="8" xfId="2" applyNumberFormat="1" applyFont="1" applyFill="1" applyBorder="1" applyAlignment="1" applyProtection="1">
      <alignment horizontal="left" vertical="top"/>
    </xf>
    <xf numFmtId="0" fontId="0" fillId="9" borderId="5" xfId="0" applyFont="1" applyFill="1" applyBorder="1" applyProtection="1"/>
    <xf numFmtId="49" fontId="13" fillId="9" borderId="9" xfId="1" applyNumberFormat="1" applyFont="1" applyFill="1" applyBorder="1" applyAlignment="1" applyProtection="1">
      <alignment horizontal="center" vertical="center" wrapText="1"/>
    </xf>
    <xf numFmtId="4" fontId="13" fillId="6" borderId="0" xfId="2" applyNumberFormat="1" applyFont="1" applyFill="1" applyBorder="1" applyAlignment="1" applyProtection="1">
      <alignment horizontal="right" vertical="top"/>
    </xf>
    <xf numFmtId="0" fontId="0" fillId="0" borderId="9" xfId="0" applyFont="1" applyBorder="1" applyProtection="1">
      <protection locked="0"/>
    </xf>
    <xf numFmtId="9" fontId="0" fillId="0" borderId="9" xfId="0" applyNumberFormat="1" applyFont="1" applyBorder="1" applyProtection="1">
      <protection locked="0"/>
    </xf>
    <xf numFmtId="0" fontId="19" fillId="0" borderId="0" xfId="0" applyFont="1" applyProtection="1"/>
    <xf numFmtId="4" fontId="19" fillId="9" borderId="9" xfId="0" applyNumberFormat="1" applyFont="1" applyFill="1" applyBorder="1" applyProtection="1"/>
    <xf numFmtId="0" fontId="30" fillId="0" borderId="0" xfId="0" applyFont="1" applyBorder="1" applyAlignment="1" applyProtection="1">
      <alignment wrapText="1"/>
    </xf>
    <xf numFmtId="164" fontId="0" fillId="0" borderId="0" xfId="0" applyNumberFormat="1" applyFont="1" applyBorder="1" applyAlignment="1" applyProtection="1">
      <alignment wrapText="1"/>
    </xf>
    <xf numFmtId="164" fontId="0" fillId="0" borderId="0" xfId="0" applyNumberFormat="1" applyFont="1" applyBorder="1" applyProtection="1"/>
    <xf numFmtId="4" fontId="0" fillId="0" borderId="0" xfId="0" applyNumberFormat="1" applyFont="1" applyBorder="1" applyProtection="1"/>
    <xf numFmtId="0" fontId="0" fillId="12" borderId="0" xfId="0" applyFont="1" applyFill="1" applyBorder="1" applyProtection="1"/>
    <xf numFmtId="49" fontId="13" fillId="12" borderId="0" xfId="1" applyNumberFormat="1" applyFont="1" applyFill="1" applyBorder="1" applyAlignment="1" applyProtection="1">
      <alignment horizontal="right" vertical="top"/>
    </xf>
    <xf numFmtId="4" fontId="0" fillId="12" borderId="0" xfId="0" applyNumberFormat="1" applyFont="1" applyFill="1" applyBorder="1" applyAlignment="1" applyProtection="1"/>
    <xf numFmtId="0" fontId="19" fillId="12" borderId="0" xfId="0" applyFont="1" applyFill="1" applyBorder="1" applyAlignment="1" applyProtection="1">
      <alignment horizontal="right"/>
    </xf>
    <xf numFmtId="4" fontId="19" fillId="12" borderId="0" xfId="0" applyNumberFormat="1" applyFont="1" applyFill="1" applyBorder="1" applyProtection="1"/>
    <xf numFmtId="0" fontId="13" fillId="12" borderId="0" xfId="2" applyNumberFormat="1" applyFont="1" applyFill="1" applyBorder="1" applyAlignment="1" applyProtection="1">
      <alignment vertical="top"/>
    </xf>
    <xf numFmtId="4" fontId="13" fillId="12" borderId="0" xfId="2" applyNumberFormat="1" applyFont="1" applyFill="1" applyBorder="1" applyAlignment="1" applyProtection="1">
      <alignment horizontal="right" vertical="top"/>
    </xf>
    <xf numFmtId="49" fontId="13" fillId="9" borderId="9" xfId="1" applyNumberFormat="1" applyFont="1" applyFill="1" applyBorder="1" applyAlignment="1" applyProtection="1">
      <alignment vertical="top"/>
    </xf>
    <xf numFmtId="49" fontId="13" fillId="9" borderId="10" xfId="1" applyNumberFormat="1" applyFont="1" applyFill="1" applyBorder="1" applyAlignment="1" applyProtection="1">
      <alignment vertical="top"/>
    </xf>
    <xf numFmtId="49" fontId="13" fillId="9" borderId="9" xfId="1" applyNumberFormat="1" applyFont="1" applyFill="1" applyBorder="1" applyAlignment="1" applyProtection="1">
      <alignment horizontal="right" vertical="top"/>
    </xf>
    <xf numFmtId="0" fontId="19" fillId="12" borderId="0" xfId="0" applyFont="1" applyFill="1" applyAlignment="1" applyProtection="1">
      <alignment horizontal="right"/>
    </xf>
    <xf numFmtId="0" fontId="25" fillId="12" borderId="0" xfId="0" applyFont="1" applyFill="1" applyProtection="1"/>
    <xf numFmtId="0" fontId="19" fillId="13" borderId="10" xfId="2" applyNumberFormat="1" applyFont="1" applyFill="1" applyBorder="1" applyAlignment="1" applyProtection="1"/>
    <xf numFmtId="0" fontId="19" fillId="13" borderId="11" xfId="2" applyNumberFormat="1" applyFont="1" applyFill="1" applyBorder="1" applyAlignment="1" applyProtection="1">
      <alignment horizontal="right" vertical="top"/>
    </xf>
    <xf numFmtId="4" fontId="0" fillId="13" borderId="12" xfId="0" applyNumberFormat="1" applyFont="1" applyFill="1" applyBorder="1" applyAlignment="1" applyProtection="1">
      <alignment horizontal="right"/>
    </xf>
    <xf numFmtId="0" fontId="19" fillId="13" borderId="9" xfId="1" applyNumberFormat="1" applyFont="1" applyFill="1" applyBorder="1" applyAlignment="1" applyProtection="1">
      <alignment horizontal="left" vertical="top"/>
    </xf>
    <xf numFmtId="49" fontId="19" fillId="13" borderId="9" xfId="3" applyNumberFormat="1" applyFont="1" applyFill="1" applyBorder="1" applyAlignment="1" applyProtection="1">
      <alignment horizontal="left" vertical="top" wrapText="1"/>
    </xf>
    <xf numFmtId="49" fontId="19" fillId="13" borderId="9" xfId="1" applyNumberFormat="1" applyFont="1" applyFill="1" applyBorder="1" applyAlignment="1" applyProtection="1">
      <alignment horizontal="left" vertical="top"/>
    </xf>
    <xf numFmtId="49" fontId="0" fillId="12" borderId="9" xfId="3" applyNumberFormat="1" applyFont="1" applyFill="1" applyBorder="1" applyAlignment="1" applyProtection="1">
      <alignment horizontal="left" vertical="top" wrapText="1"/>
      <protection locked="0"/>
    </xf>
    <xf numFmtId="49" fontId="0" fillId="12" borderId="9" xfId="0" applyNumberFormat="1" applyFont="1" applyFill="1" applyBorder="1" applyProtection="1">
      <protection locked="0"/>
    </xf>
    <xf numFmtId="4" fontId="0" fillId="13" borderId="12" xfId="0" applyNumberFormat="1" applyFont="1" applyFill="1" applyBorder="1" applyProtection="1"/>
    <xf numFmtId="0" fontId="19" fillId="13" borderId="9" xfId="1" applyNumberFormat="1" applyFont="1" applyFill="1" applyBorder="1" applyAlignment="1" applyProtection="1">
      <alignment horizontal="left" vertical="top" wrapText="1"/>
    </xf>
    <xf numFmtId="164" fontId="0" fillId="13" borderId="12" xfId="0" applyNumberFormat="1" applyFont="1" applyFill="1" applyBorder="1" applyAlignment="1" applyProtection="1">
      <alignment horizontal="right"/>
    </xf>
    <xf numFmtId="0" fontId="19" fillId="9" borderId="10" xfId="2" applyNumberFormat="1" applyFont="1" applyFill="1" applyBorder="1" applyAlignment="1" applyProtection="1"/>
    <xf numFmtId="0" fontId="19" fillId="9" borderId="11" xfId="2" applyNumberFormat="1" applyFont="1" applyFill="1" applyBorder="1" applyAlignment="1" applyProtection="1">
      <alignment horizontal="right" vertical="top"/>
    </xf>
    <xf numFmtId="4" fontId="0" fillId="9" borderId="12" xfId="0" applyNumberFormat="1" applyFont="1" applyFill="1" applyBorder="1" applyProtection="1"/>
    <xf numFmtId="0" fontId="0" fillId="9" borderId="14" xfId="0" applyFont="1" applyFill="1" applyBorder="1" applyProtection="1"/>
    <xf numFmtId="0" fontId="0" fillId="9" borderId="15" xfId="0" applyFont="1" applyFill="1" applyBorder="1" applyProtection="1"/>
    <xf numFmtId="0" fontId="19" fillId="9" borderId="9" xfId="0" applyFont="1" applyFill="1" applyBorder="1" applyProtection="1"/>
    <xf numFmtId="0" fontId="0" fillId="9" borderId="9" xfId="0" applyFont="1" applyFill="1" applyBorder="1" applyProtection="1"/>
    <xf numFmtId="0" fontId="0" fillId="9" borderId="13" xfId="0" applyFont="1" applyFill="1" applyBorder="1" applyProtection="1"/>
    <xf numFmtId="0" fontId="20" fillId="0" borderId="0" xfId="0" applyFont="1" applyBorder="1" applyAlignment="1" applyProtection="1"/>
    <xf numFmtId="0" fontId="19" fillId="10" borderId="10" xfId="0" applyFont="1" applyFill="1" applyBorder="1" applyAlignment="1" applyProtection="1"/>
    <xf numFmtId="0" fontId="19" fillId="10" borderId="12" xfId="0" applyFont="1" applyFill="1" applyBorder="1" applyAlignment="1" applyProtection="1"/>
    <xf numFmtId="0" fontId="0" fillId="9" borderId="9" xfId="0" applyFont="1" applyFill="1" applyBorder="1" applyAlignment="1" applyProtection="1">
      <alignment horizontal="left"/>
    </xf>
    <xf numFmtId="165" fontId="0" fillId="9" borderId="9" xfId="0" applyNumberFormat="1" applyFont="1" applyFill="1" applyBorder="1" applyProtection="1"/>
    <xf numFmtId="164" fontId="0" fillId="0" borderId="0" xfId="0" applyNumberFormat="1" applyFont="1" applyProtection="1"/>
    <xf numFmtId="0" fontId="19" fillId="9" borderId="8" xfId="0" applyFont="1" applyFill="1" applyBorder="1" applyProtection="1"/>
    <xf numFmtId="44" fontId="0" fillId="9" borderId="3" xfId="9" applyFont="1" applyFill="1" applyBorder="1" applyProtection="1"/>
    <xf numFmtId="0" fontId="0" fillId="9" borderId="3" xfId="0" applyFont="1" applyFill="1" applyBorder="1" applyProtection="1"/>
    <xf numFmtId="0" fontId="0" fillId="9" borderId="1" xfId="0" applyFont="1" applyFill="1" applyBorder="1" applyAlignment="1" applyProtection="1">
      <alignment horizontal="center"/>
    </xf>
    <xf numFmtId="0" fontId="0" fillId="9" borderId="0" xfId="0" applyFont="1" applyFill="1" applyBorder="1" applyAlignment="1" applyProtection="1">
      <alignment horizontal="center"/>
    </xf>
    <xf numFmtId="44" fontId="0" fillId="9" borderId="0" xfId="9" applyFont="1" applyFill="1" applyBorder="1" applyProtection="1"/>
    <xf numFmtId="0" fontId="19" fillId="9" borderId="1" xfId="0" applyFont="1" applyFill="1" applyBorder="1" applyProtection="1"/>
    <xf numFmtId="0" fontId="21" fillId="9" borderId="0" xfId="0" applyFont="1" applyFill="1" applyBorder="1" applyProtection="1"/>
    <xf numFmtId="9" fontId="0" fillId="12" borderId="9" xfId="6" applyFont="1" applyFill="1" applyBorder="1" applyProtection="1">
      <protection locked="0"/>
    </xf>
    <xf numFmtId="44" fontId="0" fillId="9" borderId="0" xfId="0" applyNumberFormat="1" applyFont="1" applyFill="1" applyBorder="1" applyProtection="1"/>
    <xf numFmtId="44" fontId="0" fillId="9" borderId="2" xfId="0" applyNumberFormat="1" applyFont="1" applyFill="1" applyBorder="1" applyProtection="1"/>
    <xf numFmtId="0" fontId="0" fillId="12" borderId="9" xfId="0" applyFont="1" applyFill="1" applyBorder="1" applyProtection="1"/>
    <xf numFmtId="0" fontId="0" fillId="12" borderId="9" xfId="0" applyFont="1" applyFill="1" applyBorder="1" applyProtection="1">
      <protection locked="0"/>
    </xf>
    <xf numFmtId="0" fontId="21" fillId="12" borderId="0" xfId="0" applyFont="1" applyFill="1" applyProtection="1"/>
    <xf numFmtId="0" fontId="21" fillId="9" borderId="1" xfId="0" applyFont="1" applyFill="1" applyBorder="1" applyProtection="1"/>
    <xf numFmtId="44" fontId="0" fillId="9" borderId="9" xfId="0" applyNumberFormat="1" applyFont="1" applyFill="1" applyBorder="1" applyProtection="1"/>
    <xf numFmtId="0" fontId="19" fillId="11" borderId="8" xfId="0" applyFont="1" applyFill="1" applyBorder="1" applyProtection="1"/>
    <xf numFmtId="0" fontId="0" fillId="11" borderId="5" xfId="0" applyFont="1" applyFill="1" applyBorder="1" applyProtection="1"/>
    <xf numFmtId="0" fontId="0" fillId="11" borderId="1" xfId="0" applyFont="1" applyFill="1" applyBorder="1" applyProtection="1"/>
    <xf numFmtId="44" fontId="0" fillId="11" borderId="2" xfId="9" applyFont="1" applyFill="1" applyBorder="1" applyProtection="1"/>
    <xf numFmtId="0" fontId="0" fillId="11" borderId="6" xfId="0" applyFont="1" applyFill="1" applyBorder="1" applyProtection="1"/>
    <xf numFmtId="44" fontId="0" fillId="11" borderId="7" xfId="9" applyFont="1" applyFill="1" applyBorder="1" applyProtection="1"/>
    <xf numFmtId="0" fontId="0" fillId="9" borderId="6" xfId="0" applyFont="1" applyFill="1" applyBorder="1" applyProtection="1"/>
    <xf numFmtId="0" fontId="0" fillId="9" borderId="4" xfId="0" applyFont="1" applyFill="1" applyBorder="1" applyProtection="1"/>
    <xf numFmtId="0" fontId="0" fillId="9" borderId="7" xfId="0" applyFont="1" applyFill="1" applyBorder="1" applyProtection="1"/>
    <xf numFmtId="0" fontId="19" fillId="9" borderId="8" xfId="2" applyNumberFormat="1" applyFont="1" applyFill="1" applyBorder="1" applyAlignment="1" applyProtection="1"/>
    <xf numFmtId="0" fontId="19" fillId="9" borderId="3" xfId="2" applyNumberFormat="1" applyFont="1" applyFill="1" applyBorder="1" applyAlignment="1" applyProtection="1"/>
    <xf numFmtId="0" fontId="19" fillId="9" borderId="5" xfId="2" applyNumberFormat="1" applyFont="1" applyFill="1" applyBorder="1" applyAlignment="1" applyProtection="1">
      <alignment horizontal="right" vertical="top"/>
    </xf>
    <xf numFmtId="0" fontId="0" fillId="9" borderId="6" xfId="0" applyFont="1" applyFill="1" applyBorder="1" applyAlignment="1" applyProtection="1">
      <alignment horizontal="left"/>
    </xf>
    <xf numFmtId="0" fontId="0" fillId="5" borderId="12" xfId="0" applyFont="1" applyFill="1" applyBorder="1" applyAlignment="1" applyProtection="1">
      <alignment horizontal="left" vertical="top" wrapText="1"/>
    </xf>
    <xf numFmtId="0" fontId="19" fillId="9" borderId="13" xfId="0" applyFont="1" applyFill="1" applyBorder="1" applyAlignment="1" applyProtection="1">
      <alignment horizontal="center" vertical="center"/>
    </xf>
    <xf numFmtId="0" fontId="19" fillId="6" borderId="0" xfId="0" applyFont="1" applyFill="1" applyBorder="1" applyAlignment="1" applyProtection="1"/>
    <xf numFmtId="0" fontId="0" fillId="9" borderId="10" xfId="0" applyFont="1" applyFill="1" applyBorder="1" applyAlignment="1" applyProtection="1"/>
    <xf numFmtId="0" fontId="0" fillId="9" borderId="11" xfId="0" applyFont="1" applyFill="1" applyBorder="1" applyAlignment="1" applyProtection="1"/>
    <xf numFmtId="0" fontId="0" fillId="9" borderId="12" xfId="0" applyFont="1" applyFill="1" applyBorder="1" applyAlignment="1" applyProtection="1"/>
    <xf numFmtId="0" fontId="0" fillId="10" borderId="8" xfId="0" applyFont="1" applyFill="1" applyBorder="1" applyProtection="1"/>
    <xf numFmtId="0" fontId="0" fillId="10" borderId="6" xfId="0" applyFont="1" applyFill="1" applyBorder="1" applyProtection="1"/>
    <xf numFmtId="0" fontId="19" fillId="10" borderId="8" xfId="0" applyFont="1" applyFill="1" applyBorder="1" applyProtection="1"/>
    <xf numFmtId="0" fontId="19" fillId="10" borderId="3" xfId="0" applyFont="1" applyFill="1" applyBorder="1" applyProtection="1"/>
    <xf numFmtId="0" fontId="19" fillId="10" borderId="9" xfId="0" applyFont="1" applyFill="1" applyBorder="1" applyProtection="1"/>
    <xf numFmtId="0" fontId="0" fillId="12" borderId="9" xfId="0" applyFont="1" applyFill="1" applyBorder="1" applyAlignment="1" applyProtection="1">
      <alignment wrapText="1"/>
      <protection locked="0"/>
    </xf>
    <xf numFmtId="0" fontId="0" fillId="0" borderId="6" xfId="0" applyFont="1" applyBorder="1" applyProtection="1"/>
    <xf numFmtId="0" fontId="18" fillId="0" borderId="4" xfId="0" applyFont="1" applyBorder="1" applyProtection="1"/>
    <xf numFmtId="0" fontId="0" fillId="0" borderId="4" xfId="0" applyFont="1" applyFill="1" applyBorder="1" applyProtection="1"/>
    <xf numFmtId="0" fontId="0" fillId="0" borderId="4" xfId="0" applyFont="1" applyBorder="1" applyProtection="1"/>
    <xf numFmtId="0" fontId="0" fillId="0" borderId="7" xfId="0" applyFont="1" applyBorder="1" applyProtection="1"/>
    <xf numFmtId="49" fontId="0" fillId="12" borderId="9" xfId="3" applyNumberFormat="1" applyFont="1" applyFill="1" applyBorder="1" applyAlignment="1" applyProtection="1">
      <alignment horizontal="left" wrapText="1"/>
      <protection locked="0"/>
    </xf>
    <xf numFmtId="10" fontId="0" fillId="12" borderId="9" xfId="3" applyNumberFormat="1" applyFont="1" applyFill="1" applyBorder="1" applyAlignment="1" applyProtection="1">
      <alignment horizontal="left" wrapText="1"/>
      <protection locked="0"/>
    </xf>
    <xf numFmtId="49" fontId="0" fillId="12" borderId="9" xfId="0" applyNumberFormat="1" applyFont="1" applyFill="1" applyBorder="1" applyAlignment="1" applyProtection="1">
      <protection locked="0"/>
    </xf>
    <xf numFmtId="0" fontId="0" fillId="6" borderId="0" xfId="0" applyFont="1" applyFill="1" applyBorder="1" applyAlignment="1" applyProtection="1">
      <alignment vertical="top" wrapText="1"/>
    </xf>
    <xf numFmtId="0" fontId="19" fillId="5" borderId="0" xfId="0" applyFont="1" applyFill="1" applyBorder="1" applyAlignment="1" applyProtection="1">
      <alignment wrapText="1"/>
    </xf>
    <xf numFmtId="0" fontId="19" fillId="10" borderId="0" xfId="0" applyFont="1" applyFill="1" applyBorder="1" applyAlignment="1" applyProtection="1"/>
    <xf numFmtId="0" fontId="19" fillId="10" borderId="2" xfId="0" applyFont="1" applyFill="1" applyBorder="1" applyAlignment="1" applyProtection="1"/>
    <xf numFmtId="0" fontId="19" fillId="10" borderId="3" xfId="0" applyFont="1" applyFill="1" applyBorder="1" applyAlignment="1" applyProtection="1"/>
    <xf numFmtId="0" fontId="19" fillId="10" borderId="5" xfId="0" applyFont="1" applyFill="1" applyBorder="1" applyAlignment="1" applyProtection="1"/>
    <xf numFmtId="0" fontId="0" fillId="10" borderId="2" xfId="0" applyFont="1" applyFill="1" applyBorder="1" applyAlignment="1" applyProtection="1">
      <alignment horizontal="center"/>
    </xf>
    <xf numFmtId="0" fontId="0" fillId="5" borderId="2" xfId="0" applyFont="1" applyFill="1" applyBorder="1" applyAlignment="1" applyProtection="1">
      <alignment horizontal="left"/>
    </xf>
    <xf numFmtId="0" fontId="19" fillId="6" borderId="0" xfId="0" applyFont="1" applyFill="1" applyBorder="1" applyAlignment="1" applyProtection="1">
      <alignment wrapText="1"/>
    </xf>
    <xf numFmtId="0" fontId="0" fillId="6" borderId="0" xfId="0" applyFont="1" applyFill="1" applyBorder="1" applyAlignment="1" applyProtection="1">
      <alignment horizontal="left" vertical="top"/>
    </xf>
    <xf numFmtId="0" fontId="19" fillId="6" borderId="0" xfId="0" applyFont="1" applyFill="1" applyBorder="1" applyAlignment="1" applyProtection="1">
      <alignment horizontal="left" vertical="top"/>
    </xf>
    <xf numFmtId="0" fontId="24" fillId="0" borderId="0" xfId="0" applyFont="1" applyProtection="1"/>
    <xf numFmtId="0" fontId="24" fillId="0" borderId="0" xfId="0" applyFont="1"/>
    <xf numFmtId="0" fontId="24" fillId="12" borderId="0" xfId="0" applyFont="1" applyFill="1" applyProtection="1"/>
    <xf numFmtId="0" fontId="24" fillId="12" borderId="0" xfId="0" applyFont="1" applyFill="1" applyAlignment="1" applyProtection="1">
      <alignment horizontal="left" vertical="top" wrapText="1"/>
    </xf>
    <xf numFmtId="0" fontId="24" fillId="0" borderId="0" xfId="0" applyFont="1" applyBorder="1" applyProtection="1"/>
    <xf numFmtId="0" fontId="13" fillId="10" borderId="8" xfId="0" applyFont="1" applyFill="1" applyBorder="1" applyAlignment="1" applyProtection="1"/>
    <xf numFmtId="0" fontId="13" fillId="10" borderId="3" xfId="0" applyFont="1" applyFill="1" applyBorder="1" applyAlignment="1" applyProtection="1"/>
    <xf numFmtId="0" fontId="13" fillId="10" borderId="5" xfId="0" applyFont="1" applyFill="1" applyBorder="1" applyAlignment="1" applyProtection="1"/>
    <xf numFmtId="0" fontId="27" fillId="0" borderId="0" xfId="0" applyFont="1" applyFill="1" applyBorder="1" applyProtection="1"/>
    <xf numFmtId="0" fontId="13" fillId="0" borderId="0" xfId="0" applyFont="1" applyFill="1" applyBorder="1" applyAlignment="1" applyProtection="1"/>
    <xf numFmtId="0" fontId="19" fillId="13" borderId="11" xfId="2" applyNumberFormat="1" applyFont="1" applyFill="1" applyBorder="1" applyAlignment="1" applyProtection="1">
      <alignment horizontal="right"/>
    </xf>
    <xf numFmtId="49" fontId="0" fillId="12" borderId="9" xfId="0" applyNumberFormat="1" applyFont="1" applyFill="1" applyBorder="1" applyAlignment="1" applyProtection="1">
      <alignment vertical="top"/>
      <protection locked="0"/>
    </xf>
    <xf numFmtId="0" fontId="0" fillId="10" borderId="1" xfId="0" applyFont="1" applyFill="1" applyBorder="1" applyAlignment="1" applyProtection="1">
      <alignment horizontal="left" vertical="top" wrapText="1"/>
    </xf>
    <xf numFmtId="0" fontId="0" fillId="5" borderId="0" xfId="0" applyFont="1" applyFill="1" applyBorder="1" applyAlignment="1" applyProtection="1">
      <alignment horizontal="left" vertical="top"/>
    </xf>
    <xf numFmtId="0" fontId="0" fillId="5" borderId="2" xfId="0" applyFont="1" applyFill="1" applyBorder="1" applyAlignment="1" applyProtection="1">
      <alignment horizontal="left" vertical="top"/>
    </xf>
    <xf numFmtId="0" fontId="0" fillId="5" borderId="2" xfId="0" applyFont="1" applyFill="1" applyBorder="1" applyAlignment="1" applyProtection="1">
      <alignment horizontal="left" vertical="top" wrapText="1"/>
    </xf>
    <xf numFmtId="0" fontId="0" fillId="10" borderId="0" xfId="0" applyFont="1" applyFill="1" applyBorder="1" applyAlignment="1" applyProtection="1">
      <alignment horizontal="left" vertical="top" wrapText="1"/>
    </xf>
    <xf numFmtId="0" fontId="27" fillId="5" borderId="0" xfId="0" applyFont="1" applyFill="1" applyBorder="1" applyAlignment="1" applyProtection="1">
      <alignment horizontal="left" vertical="top" wrapText="1"/>
    </xf>
    <xf numFmtId="0" fontId="19" fillId="10" borderId="0" xfId="0" applyFont="1" applyFill="1" applyBorder="1" applyAlignment="1" applyProtection="1">
      <alignment horizontal="left"/>
    </xf>
    <xf numFmtId="0" fontId="0" fillId="5" borderId="0" xfId="0" applyFont="1" applyFill="1" applyBorder="1" applyAlignment="1" applyProtection="1">
      <alignment horizontal="left" vertical="top"/>
    </xf>
    <xf numFmtId="0" fontId="0" fillId="5" borderId="2" xfId="0" applyFont="1" applyFill="1" applyBorder="1" applyAlignment="1" applyProtection="1">
      <alignment horizontal="left" vertical="top"/>
    </xf>
    <xf numFmtId="0" fontId="24" fillId="6" borderId="0" xfId="0" applyFont="1" applyFill="1" applyAlignment="1" applyProtection="1">
      <alignment horizontal="left" vertical="top" wrapText="1"/>
    </xf>
    <xf numFmtId="0" fontId="0" fillId="6" borderId="0" xfId="0" applyFont="1" applyFill="1" applyBorder="1" applyAlignment="1" applyProtection="1">
      <alignment horizontal="left" vertical="top" wrapText="1"/>
    </xf>
    <xf numFmtId="0" fontId="0" fillId="10" borderId="0" xfId="0" applyFont="1" applyFill="1" applyBorder="1" applyAlignment="1" applyProtection="1">
      <alignment horizontal="left" vertical="top" wrapText="1"/>
    </xf>
    <xf numFmtId="0" fontId="0" fillId="10" borderId="2" xfId="0" applyFont="1" applyFill="1" applyBorder="1" applyAlignment="1" applyProtection="1">
      <alignment horizontal="left" vertical="top" wrapText="1"/>
    </xf>
    <xf numFmtId="0" fontId="0" fillId="10" borderId="2" xfId="0" applyFont="1" applyFill="1" applyBorder="1" applyAlignment="1" applyProtection="1">
      <alignment horizontal="left" wrapText="1"/>
    </xf>
    <xf numFmtId="0" fontId="0" fillId="5" borderId="2" xfId="0" applyFont="1" applyFill="1" applyBorder="1" applyAlignment="1" applyProtection="1">
      <alignment horizontal="left" vertical="top" wrapText="1"/>
    </xf>
    <xf numFmtId="0" fontId="0" fillId="5" borderId="7" xfId="0" applyFont="1" applyFill="1" applyBorder="1" applyAlignment="1" applyProtection="1">
      <alignment horizontal="left" vertical="top" wrapText="1"/>
    </xf>
    <xf numFmtId="0" fontId="0" fillId="12" borderId="0" xfId="0" applyFont="1" applyFill="1" applyAlignment="1" applyProtection="1"/>
    <xf numFmtId="0" fontId="0" fillId="12" borderId="0" xfId="0" applyFill="1" applyAlignment="1" applyProtection="1"/>
    <xf numFmtId="0" fontId="0" fillId="5" borderId="7" xfId="0" applyFont="1" applyFill="1" applyBorder="1" applyAlignment="1" applyProtection="1">
      <alignment horizontal="left"/>
    </xf>
    <xf numFmtId="0" fontId="19" fillId="5" borderId="0" xfId="0" applyFont="1" applyFill="1" applyBorder="1" applyAlignment="1" applyProtection="1">
      <alignment horizontal="left" vertical="top"/>
    </xf>
    <xf numFmtId="0" fontId="19" fillId="10" borderId="8" xfId="0" applyFont="1" applyFill="1" applyBorder="1" applyAlignment="1" applyProtection="1">
      <alignment horizontal="left" vertical="top"/>
    </xf>
    <xf numFmtId="0" fontId="19" fillId="10" borderId="1" xfId="0" applyFont="1" applyFill="1" applyBorder="1" applyAlignment="1" applyProtection="1">
      <alignment horizontal="left" vertical="top"/>
    </xf>
    <xf numFmtId="0" fontId="0" fillId="10" borderId="1" xfId="0" applyFont="1" applyFill="1" applyBorder="1" applyAlignment="1" applyProtection="1">
      <alignment horizontal="left" vertical="top"/>
    </xf>
    <xf numFmtId="0" fontId="0" fillId="10" borderId="6" xfId="0" applyFont="1" applyFill="1" applyBorder="1" applyAlignment="1" applyProtection="1">
      <alignment horizontal="left"/>
    </xf>
    <xf numFmtId="0" fontId="0" fillId="10" borderId="15" xfId="0" applyFill="1" applyBorder="1" applyProtection="1"/>
    <xf numFmtId="0" fontId="0" fillId="5" borderId="4" xfId="0" applyFont="1" applyFill="1" applyBorder="1" applyAlignment="1" applyProtection="1">
      <alignment horizontal="left" vertical="top"/>
    </xf>
    <xf numFmtId="0" fontId="0" fillId="10" borderId="3" xfId="0" applyFont="1" applyFill="1" applyBorder="1" applyAlignment="1" applyProtection="1">
      <alignment horizontal="left" vertical="top" wrapText="1"/>
    </xf>
    <xf numFmtId="0" fontId="0" fillId="10" borderId="1" xfId="0" applyFill="1" applyBorder="1" applyProtection="1"/>
    <xf numFmtId="0" fontId="19" fillId="5" borderId="3" xfId="0" applyFont="1" applyFill="1" applyBorder="1" applyAlignment="1" applyProtection="1">
      <alignment horizontal="left" vertical="center"/>
    </xf>
    <xf numFmtId="0" fontId="13" fillId="5" borderId="0" xfId="0" applyFont="1" applyFill="1" applyBorder="1" applyProtection="1"/>
    <xf numFmtId="0" fontId="13" fillId="10" borderId="1" xfId="0" applyFont="1" applyFill="1" applyBorder="1" applyProtection="1"/>
    <xf numFmtId="0" fontId="27" fillId="10" borderId="1" xfId="0" applyFont="1" applyFill="1" applyBorder="1" applyAlignment="1" applyProtection="1">
      <alignment horizontal="left" vertical="top" wrapText="1"/>
    </xf>
    <xf numFmtId="0" fontId="27" fillId="10" borderId="6" xfId="0" applyFont="1" applyFill="1" applyBorder="1" applyProtection="1"/>
    <xf numFmtId="0" fontId="27" fillId="10" borderId="8" xfId="0" applyFont="1" applyFill="1" applyBorder="1" applyProtection="1"/>
    <xf numFmtId="0" fontId="27" fillId="5" borderId="3" xfId="0" applyFont="1" applyFill="1" applyBorder="1" applyProtection="1"/>
    <xf numFmtId="0" fontId="27" fillId="10" borderId="2" xfId="0" applyFont="1" applyFill="1" applyBorder="1" applyAlignment="1" applyProtection="1">
      <alignment horizontal="left" vertical="top" wrapText="1"/>
    </xf>
    <xf numFmtId="0" fontId="27" fillId="10" borderId="5" xfId="0" applyFont="1" applyFill="1" applyBorder="1" applyProtection="1"/>
    <xf numFmtId="0" fontId="27" fillId="10" borderId="7" xfId="0" applyFont="1" applyFill="1" applyBorder="1" applyProtection="1"/>
    <xf numFmtId="0" fontId="0" fillId="10" borderId="0" xfId="0" applyFont="1" applyFill="1" applyBorder="1" applyAlignment="1" applyProtection="1">
      <alignment horizontal="center" wrapText="1"/>
    </xf>
    <xf numFmtId="0" fontId="0" fillId="10" borderId="4" xfId="0" applyFont="1" applyFill="1" applyBorder="1" applyAlignment="1" applyProtection="1">
      <alignment horizontal="left" vertical="top" wrapText="1"/>
    </xf>
    <xf numFmtId="0" fontId="19" fillId="9" borderId="10" xfId="0" applyFont="1" applyFill="1" applyBorder="1" applyProtection="1"/>
    <xf numFmtId="0" fontId="0" fillId="9" borderId="11" xfId="0" applyFont="1" applyFill="1" applyBorder="1" applyProtection="1"/>
    <xf numFmtId="0" fontId="19" fillId="9" borderId="7" xfId="0" applyFont="1" applyFill="1" applyBorder="1" applyProtection="1"/>
    <xf numFmtId="9" fontId="0" fillId="6" borderId="13" xfId="6" applyFont="1" applyFill="1" applyBorder="1" applyProtection="1">
      <protection locked="0"/>
    </xf>
    <xf numFmtId="44" fontId="0" fillId="9" borderId="13" xfId="9" applyFont="1" applyFill="1" applyBorder="1" applyProtection="1"/>
    <xf numFmtId="9" fontId="0" fillId="6" borderId="9" xfId="6" applyFont="1" applyFill="1" applyBorder="1" applyProtection="1">
      <protection locked="0"/>
    </xf>
    <xf numFmtId="44" fontId="0" fillId="9" borderId="9" xfId="9" applyFont="1" applyFill="1" applyBorder="1" applyProtection="1"/>
    <xf numFmtId="9" fontId="0" fillId="9" borderId="9" xfId="9" applyNumberFormat="1" applyFont="1" applyFill="1" applyBorder="1" applyProtection="1"/>
    <xf numFmtId="0" fontId="10" fillId="0" borderId="0" xfId="4" applyFill="1" applyBorder="1" applyProtection="1">
      <protection locked="0"/>
    </xf>
    <xf numFmtId="0" fontId="19" fillId="5" borderId="3" xfId="0" applyFont="1" applyFill="1" applyBorder="1" applyAlignment="1" applyProtection="1">
      <alignment horizontal="left" vertical="top"/>
    </xf>
    <xf numFmtId="0" fontId="19" fillId="5" borderId="0" xfId="0" applyFont="1" applyFill="1" applyBorder="1" applyAlignment="1" applyProtection="1">
      <alignment horizontal="left" vertical="center"/>
    </xf>
    <xf numFmtId="0" fontId="0" fillId="10" borderId="0" xfId="0" applyFont="1" applyFill="1" applyBorder="1" applyAlignment="1" applyProtection="1">
      <alignment vertical="top" wrapText="1"/>
    </xf>
    <xf numFmtId="0" fontId="19" fillId="9" borderId="0" xfId="0" applyFont="1" applyFill="1" applyBorder="1" applyAlignment="1" applyProtection="1">
      <alignment vertical="center"/>
    </xf>
    <xf numFmtId="0" fontId="19" fillId="5" borderId="0" xfId="0" applyFont="1" applyFill="1" applyBorder="1" applyProtection="1"/>
    <xf numFmtId="0" fontId="4" fillId="10" borderId="8" xfId="0" applyFont="1" applyFill="1" applyBorder="1" applyProtection="1"/>
    <xf numFmtId="0" fontId="4" fillId="10" borderId="1" xfId="0" applyFont="1" applyFill="1" applyBorder="1" applyProtection="1"/>
    <xf numFmtId="0" fontId="4" fillId="10" borderId="6" xfId="0" applyFont="1" applyFill="1" applyBorder="1" applyProtection="1"/>
    <xf numFmtId="0" fontId="0" fillId="10" borderId="2" xfId="0" applyFont="1" applyFill="1" applyBorder="1" applyAlignment="1" applyProtection="1">
      <alignment wrapText="1"/>
    </xf>
    <xf numFmtId="0" fontId="19" fillId="10" borderId="2" xfId="0" applyFont="1" applyFill="1" applyBorder="1" applyAlignment="1" applyProtection="1">
      <alignment wrapText="1"/>
    </xf>
    <xf numFmtId="0" fontId="17" fillId="10" borderId="2" xfId="0" applyFont="1" applyFill="1" applyBorder="1" applyAlignment="1" applyProtection="1">
      <alignment horizontal="left" vertical="top" wrapText="1"/>
    </xf>
    <xf numFmtId="0" fontId="0" fillId="10" borderId="2" xfId="0" applyFont="1" applyFill="1" applyBorder="1" applyAlignment="1" applyProtection="1">
      <alignment horizontal="left"/>
    </xf>
    <xf numFmtId="0" fontId="21" fillId="10" borderId="2" xfId="0" applyFont="1" applyFill="1" applyBorder="1" applyAlignment="1" applyProtection="1">
      <alignment vertical="center"/>
    </xf>
    <xf numFmtId="0" fontId="0" fillId="10" borderId="5" xfId="0" applyFont="1" applyFill="1" applyBorder="1" applyAlignment="1" applyProtection="1">
      <alignment horizontal="left" wrapText="1"/>
    </xf>
    <xf numFmtId="0" fontId="19" fillId="10" borderId="0" xfId="0" applyFont="1" applyFill="1" applyBorder="1" applyAlignment="1" applyProtection="1">
      <alignment horizontal="left"/>
    </xf>
    <xf numFmtId="0" fontId="0" fillId="9" borderId="0" xfId="0" applyFont="1" applyFill="1" applyProtection="1"/>
    <xf numFmtId="0" fontId="0" fillId="9" borderId="8" xfId="0" applyFont="1" applyFill="1" applyBorder="1" applyProtection="1"/>
    <xf numFmtId="0" fontId="0" fillId="9" borderId="1" xfId="0" applyFont="1" applyFill="1" applyBorder="1" applyAlignment="1" applyProtection="1">
      <alignment wrapText="1"/>
    </xf>
    <xf numFmtId="0" fontId="0" fillId="5" borderId="0" xfId="0" applyFont="1" applyFill="1" applyBorder="1" applyAlignment="1" applyProtection="1">
      <alignment vertical="top"/>
    </xf>
    <xf numFmtId="0" fontId="0" fillId="12" borderId="0" xfId="0" applyFill="1"/>
    <xf numFmtId="0" fontId="0" fillId="9" borderId="0" xfId="0" applyFont="1" applyFill="1" applyBorder="1" applyAlignment="1" applyProtection="1"/>
    <xf numFmtId="167" fontId="0" fillId="6" borderId="13" xfId="0" applyNumberFormat="1" applyFont="1" applyFill="1" applyBorder="1" applyAlignment="1" applyProtection="1">
      <alignment horizontal="left" vertical="top" wrapText="1"/>
      <protection locked="0"/>
    </xf>
    <xf numFmtId="0" fontId="0" fillId="10" borderId="1" xfId="0" applyFont="1" applyFill="1" applyBorder="1" applyAlignment="1" applyProtection="1">
      <alignment horizontal="left" vertical="top" wrapText="1"/>
    </xf>
    <xf numFmtId="0" fontId="0" fillId="10" borderId="0" xfId="0" applyFont="1" applyFill="1" applyBorder="1" applyAlignment="1" applyProtection="1">
      <alignment horizontal="left" vertical="top" wrapText="1"/>
    </xf>
    <xf numFmtId="0" fontId="21" fillId="10" borderId="2" xfId="0" applyFont="1" applyFill="1" applyBorder="1" applyAlignment="1" applyProtection="1">
      <alignment horizontal="left" vertical="top" wrapText="1"/>
    </xf>
    <xf numFmtId="0" fontId="19" fillId="10" borderId="2" xfId="0" applyFont="1" applyFill="1" applyBorder="1" applyAlignment="1" applyProtection="1">
      <alignment horizontal="left"/>
    </xf>
    <xf numFmtId="0" fontId="4" fillId="0" borderId="0" xfId="7" applyFont="1" applyBorder="1" applyProtection="1"/>
    <xf numFmtId="0" fontId="24" fillId="0" borderId="0" xfId="7" applyFont="1" applyBorder="1" applyProtection="1"/>
    <xf numFmtId="0" fontId="24" fillId="0" borderId="0" xfId="7" applyFont="1" applyFill="1" applyBorder="1" applyProtection="1"/>
    <xf numFmtId="0" fontId="24" fillId="9" borderId="0" xfId="7" applyFont="1" applyFill="1" applyBorder="1" applyProtection="1"/>
    <xf numFmtId="0" fontId="19" fillId="0" borderId="0" xfId="7" applyFont="1" applyFill="1" applyBorder="1" applyProtection="1"/>
    <xf numFmtId="0" fontId="19" fillId="9" borderId="0" xfId="7" applyFont="1" applyFill="1" applyBorder="1" applyAlignment="1" applyProtection="1"/>
    <xf numFmtId="0" fontId="24" fillId="9" borderId="0" xfId="7" applyFont="1" applyFill="1" applyBorder="1" applyAlignment="1" applyProtection="1"/>
    <xf numFmtId="0" fontId="23" fillId="0" borderId="0" xfId="4" applyFont="1" applyFill="1" applyBorder="1" applyProtection="1"/>
    <xf numFmtId="0" fontId="10" fillId="0" borderId="0" xfId="4" applyBorder="1" applyProtection="1"/>
    <xf numFmtId="0" fontId="21" fillId="0" borderId="0" xfId="7" applyFont="1" applyBorder="1" applyProtection="1"/>
    <xf numFmtId="0" fontId="21" fillId="0" borderId="0" xfId="7" applyFont="1" applyFill="1" applyBorder="1" applyProtection="1"/>
    <xf numFmtId="0" fontId="19" fillId="6" borderId="0" xfId="7" applyFont="1" applyFill="1" applyBorder="1" applyProtection="1"/>
    <xf numFmtId="0" fontId="24" fillId="6" borderId="0" xfId="7" applyFont="1" applyFill="1" applyBorder="1" applyProtection="1"/>
    <xf numFmtId="0" fontId="21" fillId="6" borderId="0" xfId="7" applyFont="1" applyFill="1" applyBorder="1" applyProtection="1"/>
    <xf numFmtId="0" fontId="24" fillId="0" borderId="0" xfId="7" applyFont="1" applyFill="1" applyBorder="1" applyProtection="1">
      <protection locked="0"/>
    </xf>
    <xf numFmtId="0" fontId="24" fillId="0" borderId="0" xfId="7" applyFont="1" applyBorder="1" applyProtection="1">
      <protection locked="0"/>
    </xf>
    <xf numFmtId="167" fontId="0" fillId="12" borderId="9" xfId="0" applyNumberFormat="1" applyFont="1" applyFill="1" applyBorder="1" applyAlignment="1" applyProtection="1">
      <alignment wrapText="1"/>
      <protection locked="0"/>
    </xf>
    <xf numFmtId="0" fontId="0" fillId="9" borderId="0" xfId="0" applyFont="1" applyFill="1" applyBorder="1" applyAlignment="1" applyProtection="1">
      <alignment horizontal="left" vertical="top" wrapText="1"/>
    </xf>
    <xf numFmtId="10" fontId="0" fillId="0" borderId="9" xfId="0" applyNumberFormat="1" applyFont="1" applyBorder="1" applyAlignment="1" applyProtection="1">
      <alignment horizontal="left" indent="6"/>
      <protection locked="0"/>
    </xf>
    <xf numFmtId="167" fontId="0" fillId="0" borderId="9" xfId="0" applyNumberFormat="1" applyFont="1" applyBorder="1" applyProtection="1">
      <protection locked="0"/>
    </xf>
    <xf numFmtId="0" fontId="0" fillId="0" borderId="0" xfId="0" applyFont="1" applyFill="1" applyBorder="1" applyAlignment="1" applyProtection="1">
      <alignment wrapText="1"/>
    </xf>
    <xf numFmtId="4" fontId="19" fillId="10" borderId="9" xfId="0" applyNumberFormat="1" applyFont="1" applyFill="1" applyBorder="1" applyProtection="1"/>
    <xf numFmtId="0" fontId="0" fillId="10" borderId="9" xfId="0" applyFont="1" applyFill="1" applyBorder="1" applyAlignment="1" applyProtection="1">
      <alignment horizontal="left"/>
    </xf>
    <xf numFmtId="0" fontId="19" fillId="13" borderId="11" xfId="2" applyNumberFormat="1" applyFont="1" applyFill="1" applyBorder="1" applyAlignment="1" applyProtection="1"/>
    <xf numFmtId="0" fontId="0" fillId="15" borderId="11" xfId="0" applyFont="1" applyFill="1" applyBorder="1" applyProtection="1"/>
    <xf numFmtId="0" fontId="0" fillId="9" borderId="13" xfId="0" applyFont="1" applyFill="1" applyBorder="1" applyAlignment="1" applyProtection="1">
      <alignment horizontal="left" vertical="top" wrapText="1"/>
    </xf>
    <xf numFmtId="44" fontId="0" fillId="9" borderId="0" xfId="9" applyFont="1" applyFill="1" applyBorder="1" applyAlignment="1" applyProtection="1">
      <alignment vertical="center"/>
    </xf>
    <xf numFmtId="0" fontId="19" fillId="9" borderId="6" xfId="0" applyFont="1" applyFill="1" applyBorder="1" applyProtection="1">
      <protection locked="0"/>
    </xf>
    <xf numFmtId="0" fontId="0" fillId="0" borderId="0" xfId="0" applyProtection="1"/>
    <xf numFmtId="0" fontId="0" fillId="5" borderId="0" xfId="0" applyFont="1" applyFill="1" applyBorder="1" applyAlignment="1" applyProtection="1">
      <alignment horizontal="left" vertical="top"/>
    </xf>
    <xf numFmtId="0" fontId="0" fillId="5" borderId="2" xfId="0" applyFont="1" applyFill="1" applyBorder="1" applyAlignment="1" applyProtection="1">
      <alignment horizontal="left" vertical="top"/>
    </xf>
    <xf numFmtId="0" fontId="0" fillId="9" borderId="0" xfId="0" applyFill="1" applyProtection="1"/>
    <xf numFmtId="0" fontId="24" fillId="6" borderId="0" xfId="0" applyFont="1" applyFill="1" applyAlignment="1" applyProtection="1">
      <alignment horizontal="left" vertical="top" wrapText="1"/>
    </xf>
    <xf numFmtId="167" fontId="0" fillId="12" borderId="9" xfId="9" applyNumberFormat="1" applyFont="1" applyFill="1" applyBorder="1" applyProtection="1">
      <protection locked="0"/>
    </xf>
    <xf numFmtId="167" fontId="0" fillId="0" borderId="12" xfId="0" applyNumberFormat="1" applyFont="1" applyBorder="1" applyAlignment="1" applyProtection="1">
      <protection locked="0"/>
    </xf>
    <xf numFmtId="167" fontId="0" fillId="12" borderId="9" xfId="3" applyNumberFormat="1" applyFont="1" applyFill="1" applyBorder="1" applyAlignment="1" applyProtection="1">
      <alignment wrapText="1"/>
      <protection locked="0"/>
    </xf>
    <xf numFmtId="167" fontId="0" fillId="9" borderId="9" xfId="0" applyNumberFormat="1" applyFont="1" applyFill="1" applyBorder="1" applyProtection="1"/>
    <xf numFmtId="0" fontId="0" fillId="6" borderId="9" xfId="0" applyFont="1" applyFill="1" applyBorder="1" applyProtection="1">
      <protection locked="0"/>
    </xf>
    <xf numFmtId="0" fontId="19" fillId="9" borderId="0" xfId="0" applyFont="1" applyFill="1" applyBorder="1" applyAlignment="1" applyProtection="1">
      <alignment horizontal="left" vertical="top"/>
    </xf>
    <xf numFmtId="0" fontId="24" fillId="6" borderId="0" xfId="0" applyFont="1" applyFill="1" applyProtection="1"/>
    <xf numFmtId="0" fontId="4" fillId="10" borderId="0" xfId="0" applyFont="1" applyFill="1" applyProtection="1"/>
    <xf numFmtId="0" fontId="0" fillId="9" borderId="0" xfId="0" applyFont="1" applyFill="1" applyBorder="1" applyAlignment="1" applyProtection="1">
      <alignment horizontal="left" vertical="top" wrapText="1"/>
      <protection locked="0"/>
    </xf>
    <xf numFmtId="0" fontId="0" fillId="6" borderId="9" xfId="0" applyFont="1" applyFill="1" applyBorder="1" applyAlignment="1" applyProtection="1">
      <alignment horizontal="center"/>
      <protection locked="0"/>
    </xf>
    <xf numFmtId="0" fontId="0" fillId="5" borderId="0" xfId="0" applyFont="1" applyFill="1" applyBorder="1" applyAlignment="1" applyProtection="1">
      <alignment horizontal="left" wrapText="1"/>
    </xf>
    <xf numFmtId="0" fontId="0" fillId="10" borderId="0" xfId="0" applyFont="1" applyFill="1" applyBorder="1" applyAlignment="1" applyProtection="1">
      <alignment horizontal="left" wrapText="1"/>
    </xf>
    <xf numFmtId="0" fontId="0" fillId="9" borderId="0" xfId="7" applyFont="1" applyFill="1" applyBorder="1" applyProtection="1"/>
    <xf numFmtId="0" fontId="0" fillId="5" borderId="1" xfId="0" applyFont="1" applyFill="1" applyBorder="1" applyAlignment="1" applyProtection="1">
      <alignment horizontal="left" vertical="top"/>
    </xf>
    <xf numFmtId="0" fontId="0" fillId="8" borderId="0" xfId="0" applyFont="1" applyFill="1" applyBorder="1" applyProtection="1"/>
    <xf numFmtId="0" fontId="31" fillId="0" borderId="0" xfId="0" applyFont="1"/>
    <xf numFmtId="0" fontId="0" fillId="6" borderId="0" xfId="0" applyFont="1" applyFill="1" applyBorder="1" applyAlignment="1" applyProtection="1"/>
    <xf numFmtId="0" fontId="17" fillId="6" borderId="0" xfId="0" applyFont="1" applyFill="1" applyAlignment="1" applyProtection="1">
      <alignment vertical="top" wrapText="1"/>
    </xf>
    <xf numFmtId="0" fontId="17" fillId="5" borderId="0" xfId="0" applyFont="1" applyFill="1" applyBorder="1" applyAlignment="1" applyProtection="1">
      <alignment horizontal="left"/>
    </xf>
    <xf numFmtId="0" fontId="0" fillId="12" borderId="0" xfId="0" applyFont="1" applyFill="1" applyAlignment="1" applyProtection="1">
      <alignment vertical="top" wrapText="1"/>
    </xf>
    <xf numFmtId="0" fontId="0" fillId="12" borderId="0" xfId="0" applyFont="1" applyFill="1" applyAlignment="1" applyProtection="1">
      <alignment vertical="top"/>
    </xf>
    <xf numFmtId="0" fontId="21" fillId="6" borderId="0" xfId="0" applyFont="1" applyFill="1" applyAlignment="1" applyProtection="1">
      <alignment vertical="top"/>
    </xf>
    <xf numFmtId="0" fontId="24" fillId="10" borderId="0" xfId="7" applyFont="1" applyFill="1" applyBorder="1" applyProtection="1"/>
    <xf numFmtId="0" fontId="0" fillId="11" borderId="0" xfId="0" applyFont="1" applyFill="1" applyAlignment="1" applyProtection="1">
      <alignment vertical="top"/>
    </xf>
    <xf numFmtId="0" fontId="0" fillId="10" borderId="0" xfId="7" applyFont="1" applyFill="1" applyBorder="1" applyProtection="1"/>
    <xf numFmtId="0" fontId="0" fillId="6" borderId="0" xfId="0" applyNumberFormat="1" applyFont="1" applyFill="1" applyProtection="1"/>
    <xf numFmtId="0" fontId="21" fillId="6" borderId="0" xfId="0" applyNumberFormat="1" applyFont="1" applyFill="1" applyProtection="1"/>
    <xf numFmtId="0" fontId="13" fillId="9" borderId="9" xfId="1" applyNumberFormat="1" applyFont="1" applyFill="1" applyBorder="1" applyAlignment="1" applyProtection="1">
      <alignment horizontal="left" vertical="top" wrapText="1"/>
    </xf>
    <xf numFmtId="0" fontId="0" fillId="0" borderId="9" xfId="0" applyNumberFormat="1" applyFont="1" applyBorder="1" applyAlignment="1" applyProtection="1">
      <alignment wrapText="1"/>
      <protection locked="0"/>
    </xf>
    <xf numFmtId="0" fontId="0" fillId="12" borderId="0" xfId="0" applyNumberFormat="1" applyFont="1" applyFill="1" applyProtection="1"/>
    <xf numFmtId="168" fontId="0" fillId="10" borderId="9" xfId="0" applyNumberFormat="1" applyFont="1" applyFill="1" applyBorder="1" applyProtection="1"/>
    <xf numFmtId="0" fontId="0" fillId="5" borderId="6" xfId="0" applyFont="1" applyFill="1" applyBorder="1" applyAlignment="1" applyProtection="1">
      <alignment horizontal="left"/>
    </xf>
    <xf numFmtId="0" fontId="24" fillId="0" borderId="0" xfId="0" applyFont="1" applyAlignment="1" applyProtection="1"/>
    <xf numFmtId="0" fontId="0" fillId="6" borderId="0" xfId="0" applyFill="1"/>
    <xf numFmtId="0" fontId="17" fillId="6" borderId="0" xfId="0" applyFont="1" applyFill="1"/>
    <xf numFmtId="0" fontId="17" fillId="6" borderId="0" xfId="0" applyFont="1" applyFill="1" applyBorder="1" applyAlignment="1">
      <alignment vertical="top"/>
    </xf>
    <xf numFmtId="0" fontId="17" fillId="6" borderId="0" xfId="0" applyFont="1" applyFill="1" applyBorder="1" applyAlignment="1">
      <alignment horizontal="left" vertical="top" wrapText="1"/>
    </xf>
    <xf numFmtId="0" fontId="17" fillId="10" borderId="8" xfId="0" applyFont="1" applyFill="1" applyBorder="1"/>
    <xf numFmtId="0" fontId="17" fillId="10" borderId="3" xfId="0" applyFont="1" applyFill="1" applyBorder="1"/>
    <xf numFmtId="0" fontId="17" fillId="10" borderId="5" xfId="0" applyFont="1" applyFill="1" applyBorder="1"/>
    <xf numFmtId="0" fontId="17" fillId="10" borderId="1" xfId="0" applyFont="1" applyFill="1" applyBorder="1"/>
    <xf numFmtId="0" fontId="22" fillId="10" borderId="0" xfId="0" applyFont="1" applyFill="1" applyBorder="1"/>
    <xf numFmtId="0" fontId="17" fillId="10" borderId="0" xfId="0" applyFont="1" applyFill="1" applyBorder="1"/>
    <xf numFmtId="0" fontId="17" fillId="10" borderId="2" xfId="0" applyFont="1" applyFill="1" applyBorder="1"/>
    <xf numFmtId="0" fontId="22" fillId="10" borderId="4" xfId="0" applyFont="1" applyFill="1" applyBorder="1" applyAlignment="1">
      <alignment horizontal="left" wrapText="1"/>
    </xf>
    <xf numFmtId="0" fontId="21" fillId="10" borderId="0" xfId="0" applyFont="1" applyFill="1" applyBorder="1"/>
    <xf numFmtId="0" fontId="22" fillId="10" borderId="0" xfId="0" applyFont="1" applyFill="1" applyBorder="1" applyAlignment="1">
      <alignment horizontal="left" wrapText="1"/>
    </xf>
    <xf numFmtId="0" fontId="17" fillId="10" borderId="2" xfId="0" applyFont="1" applyFill="1" applyBorder="1" applyAlignment="1">
      <alignment vertical="top" wrapText="1"/>
    </xf>
    <xf numFmtId="0" fontId="24" fillId="10" borderId="0" xfId="0" applyFont="1" applyFill="1" applyBorder="1" applyAlignment="1">
      <alignment horizontal="left" vertical="top" wrapText="1"/>
    </xf>
    <xf numFmtId="0" fontId="17" fillId="10" borderId="6" xfId="0" applyFont="1" applyFill="1" applyBorder="1"/>
    <xf numFmtId="0" fontId="17" fillId="10" borderId="4" xfId="0" applyFont="1" applyFill="1" applyBorder="1"/>
    <xf numFmtId="0" fontId="17" fillId="10" borderId="7" xfId="0" applyFont="1" applyFill="1" applyBorder="1"/>
    <xf numFmtId="0" fontId="23" fillId="0" borderId="0" xfId="4" applyFont="1" applyFill="1" applyBorder="1" applyProtection="1">
      <protection locked="0"/>
    </xf>
    <xf numFmtId="0" fontId="19" fillId="10" borderId="2" xfId="0" applyFont="1" applyFill="1" applyBorder="1" applyAlignment="1" applyProtection="1">
      <alignment horizontal="left"/>
    </xf>
    <xf numFmtId="0" fontId="0" fillId="9" borderId="0" xfId="7" quotePrefix="1" applyFont="1" applyFill="1" applyBorder="1" applyAlignment="1" applyProtection="1">
      <alignment horizontal="left" vertical="top" wrapText="1"/>
    </xf>
    <xf numFmtId="0" fontId="24" fillId="9" borderId="0" xfId="7" applyFont="1" applyFill="1" applyBorder="1" applyAlignment="1" applyProtection="1">
      <alignment horizontal="left" vertical="top" wrapText="1"/>
    </xf>
    <xf numFmtId="0" fontId="24" fillId="6" borderId="0" xfId="14" applyFont="1" applyFill="1" applyBorder="1" applyProtection="1"/>
    <xf numFmtId="0" fontId="24" fillId="0" borderId="0" xfId="14" applyFont="1" applyBorder="1" applyProtection="1"/>
    <xf numFmtId="0" fontId="4" fillId="0" borderId="0" xfId="0" applyFont="1" applyProtection="1"/>
    <xf numFmtId="0" fontId="4" fillId="0" borderId="0" xfId="0" applyFont="1" applyFill="1" applyAlignment="1" applyProtection="1">
      <alignment horizontal="right"/>
    </xf>
    <xf numFmtId="0" fontId="4" fillId="0" borderId="0" xfId="0" applyFont="1" applyFill="1" applyProtection="1"/>
    <xf numFmtId="0" fontId="4" fillId="0" borderId="0" xfId="0" applyFont="1" applyAlignment="1" applyProtection="1">
      <alignment horizontal="right"/>
    </xf>
    <xf numFmtId="0" fontId="4" fillId="0" borderId="0" xfId="0" applyFont="1" applyAlignment="1" applyProtection="1"/>
    <xf numFmtId="0" fontId="4" fillId="0" borderId="0" xfId="0" applyFont="1" applyFill="1" applyAlignment="1" applyProtection="1"/>
    <xf numFmtId="0" fontId="0" fillId="0" borderId="0" xfId="0" applyFont="1" applyProtection="1"/>
    <xf numFmtId="0" fontId="0" fillId="10" borderId="1" xfId="0" applyFont="1" applyFill="1" applyBorder="1" applyProtection="1"/>
    <xf numFmtId="0" fontId="0" fillId="10" borderId="0" xfId="0" applyFont="1" applyFill="1" applyBorder="1" applyProtection="1"/>
    <xf numFmtId="0" fontId="0" fillId="10" borderId="2" xfId="0" applyFont="1" applyFill="1" applyBorder="1" applyProtection="1"/>
    <xf numFmtId="0" fontId="19" fillId="10" borderId="0" xfId="0" applyFont="1" applyFill="1" applyBorder="1" applyAlignment="1" applyProtection="1">
      <alignment horizontal="left"/>
    </xf>
    <xf numFmtId="0" fontId="21" fillId="0" borderId="0" xfId="0" applyFont="1" applyProtection="1"/>
    <xf numFmtId="0" fontId="25" fillId="0" borderId="0" xfId="0" applyFont="1" applyProtection="1"/>
    <xf numFmtId="0" fontId="0" fillId="10" borderId="0" xfId="0" applyFont="1" applyFill="1" applyBorder="1" applyAlignment="1" applyProtection="1">
      <alignment horizontal="left"/>
    </xf>
    <xf numFmtId="0" fontId="0" fillId="10" borderId="0" xfId="0" applyFont="1" applyFill="1" applyBorder="1" applyAlignment="1" applyProtection="1">
      <alignment horizontal="center"/>
    </xf>
    <xf numFmtId="0" fontId="0" fillId="10" borderId="0" xfId="0" applyFont="1" applyFill="1" applyBorder="1" applyAlignment="1" applyProtection="1">
      <alignment horizontal="left" vertical="top" wrapText="1"/>
    </xf>
    <xf numFmtId="0" fontId="27" fillId="0" borderId="0" xfId="0" applyFont="1" applyBorder="1" applyProtection="1"/>
    <xf numFmtId="0" fontId="27" fillId="10" borderId="1" xfId="0" applyFont="1" applyFill="1" applyBorder="1" applyProtection="1"/>
    <xf numFmtId="0" fontId="27" fillId="5" borderId="0" xfId="0" applyFont="1" applyFill="1" applyBorder="1" applyProtection="1"/>
    <xf numFmtId="0" fontId="29" fillId="0" borderId="0" xfId="0" applyFont="1" applyAlignment="1" applyProtection="1">
      <alignment vertical="top" wrapText="1"/>
    </xf>
    <xf numFmtId="0" fontId="0" fillId="10" borderId="3" xfId="0" applyFont="1" applyFill="1" applyBorder="1" applyProtection="1"/>
    <xf numFmtId="0" fontId="0" fillId="10" borderId="5" xfId="0" applyFont="1" applyFill="1" applyBorder="1" applyProtection="1"/>
    <xf numFmtId="0" fontId="0" fillId="10" borderId="4" xfId="0" applyFont="1" applyFill="1" applyBorder="1" applyProtection="1"/>
    <xf numFmtId="0" fontId="0" fillId="10" borderId="7" xfId="0" applyFont="1" applyFill="1" applyBorder="1" applyProtection="1"/>
    <xf numFmtId="0" fontId="19" fillId="10" borderId="0" xfId="0" applyFont="1" applyFill="1" applyBorder="1" applyAlignment="1" applyProtection="1">
      <alignment horizontal="left" wrapText="1"/>
    </xf>
    <xf numFmtId="0" fontId="0" fillId="10" borderId="8" xfId="0" applyFont="1" applyFill="1" applyBorder="1" applyProtection="1"/>
    <xf numFmtId="0" fontId="0" fillId="10" borderId="6" xfId="0" applyFont="1" applyFill="1" applyBorder="1" applyProtection="1"/>
    <xf numFmtId="0" fontId="0" fillId="0" borderId="0" xfId="0" applyFont="1" applyFill="1" applyAlignment="1" applyProtection="1">
      <alignment vertical="top" wrapText="1"/>
    </xf>
    <xf numFmtId="0" fontId="19" fillId="10" borderId="3" xfId="0" applyFont="1" applyFill="1" applyBorder="1" applyAlignment="1" applyProtection="1">
      <alignment horizontal="left" wrapText="1"/>
    </xf>
    <xf numFmtId="0" fontId="19" fillId="10" borderId="0" xfId="0" applyFont="1" applyFill="1" applyBorder="1" applyAlignment="1" applyProtection="1">
      <alignment horizontal="center" wrapText="1"/>
    </xf>
    <xf numFmtId="0" fontId="19" fillId="10" borderId="0" xfId="0" applyFont="1" applyFill="1" applyBorder="1" applyAlignment="1" applyProtection="1">
      <alignment horizontal="right" wrapText="1"/>
    </xf>
    <xf numFmtId="0" fontId="0" fillId="10" borderId="0" xfId="0" applyFont="1" applyFill="1" applyBorder="1" applyAlignment="1" applyProtection="1"/>
    <xf numFmtId="0" fontId="0" fillId="10" borderId="0" xfId="0" applyFont="1" applyFill="1" applyBorder="1" applyAlignment="1" applyProtection="1">
      <alignment horizontal="right"/>
    </xf>
    <xf numFmtId="0" fontId="0" fillId="10" borderId="0" xfId="0" applyFont="1" applyFill="1" applyBorder="1" applyAlignment="1" applyProtection="1">
      <alignment horizontal="center" wrapText="1"/>
    </xf>
    <xf numFmtId="0" fontId="4" fillId="10" borderId="1" xfId="0" applyFont="1" applyFill="1" applyBorder="1" applyProtection="1"/>
    <xf numFmtId="0" fontId="0" fillId="10" borderId="0" xfId="0" applyFont="1" applyFill="1" applyBorder="1" applyAlignment="1" applyProtection="1">
      <alignment horizontal="left" wrapText="1"/>
    </xf>
    <xf numFmtId="0" fontId="19" fillId="10" borderId="3" xfId="0" applyFont="1" applyFill="1" applyBorder="1" applyAlignment="1" applyProtection="1">
      <alignment horizontal="left"/>
    </xf>
    <xf numFmtId="49" fontId="0" fillId="10" borderId="0" xfId="0" applyNumberFormat="1" applyFont="1" applyFill="1" applyBorder="1" applyAlignment="1" applyProtection="1">
      <alignment horizontal="left" vertical="top" wrapText="1"/>
    </xf>
    <xf numFmtId="49" fontId="0" fillId="10" borderId="4" xfId="0" applyNumberFormat="1" applyFont="1" applyFill="1" applyBorder="1" applyAlignment="1" applyProtection="1">
      <alignment horizontal="left" vertical="top" wrapText="1"/>
    </xf>
    <xf numFmtId="0" fontId="0" fillId="12" borderId="9" xfId="0" applyFont="1" applyFill="1" applyBorder="1" applyAlignment="1" applyProtection="1">
      <alignment horizontal="center" wrapText="1"/>
      <protection locked="0"/>
    </xf>
    <xf numFmtId="0" fontId="4" fillId="0" borderId="0" xfId="0" applyFont="1" applyFill="1" applyAlignment="1" applyProtection="1">
      <alignment horizontal="center"/>
    </xf>
    <xf numFmtId="0" fontId="19" fillId="10" borderId="3" xfId="0" applyFont="1" applyFill="1" applyBorder="1" applyAlignment="1" applyProtection="1">
      <alignment horizontal="center" wrapText="1"/>
    </xf>
    <xf numFmtId="0" fontId="0" fillId="0" borderId="9" xfId="0" applyFont="1" applyFill="1" applyBorder="1" applyAlignment="1" applyProtection="1">
      <alignment horizontal="center"/>
      <protection locked="0"/>
    </xf>
    <xf numFmtId="0" fontId="0" fillId="10" borderId="4" xfId="0" applyFont="1" applyFill="1" applyBorder="1" applyAlignment="1" applyProtection="1">
      <alignment horizontal="center"/>
    </xf>
    <xf numFmtId="0" fontId="4" fillId="0" borderId="0" xfId="0" applyFont="1" applyAlignment="1" applyProtection="1">
      <alignment horizontal="center"/>
    </xf>
    <xf numFmtId="0" fontId="20" fillId="10" borderId="0" xfId="0" applyFont="1" applyFill="1" applyBorder="1" applyAlignment="1" applyProtection="1">
      <alignment horizontal="right" wrapText="1"/>
    </xf>
    <xf numFmtId="9" fontId="0" fillId="0" borderId="9" xfId="0" applyNumberFormat="1" applyFont="1" applyFill="1" applyBorder="1" applyAlignment="1" applyProtection="1">
      <alignment horizontal="center"/>
      <protection locked="0"/>
    </xf>
    <xf numFmtId="0" fontId="13" fillId="10" borderId="0" xfId="0" applyFont="1" applyFill="1" applyBorder="1" applyAlignment="1">
      <alignment vertical="center"/>
    </xf>
    <xf numFmtId="0" fontId="32" fillId="10" borderId="0" xfId="0" applyFont="1" applyFill="1" applyBorder="1" applyAlignment="1" applyProtection="1"/>
    <xf numFmtId="0" fontId="32" fillId="10" borderId="0" xfId="0" applyFont="1" applyFill="1" applyBorder="1" applyProtection="1"/>
    <xf numFmtId="0" fontId="32" fillId="10" borderId="0" xfId="0" applyFont="1" applyFill="1" applyBorder="1" applyAlignment="1" applyProtection="1">
      <alignment horizontal="right"/>
    </xf>
    <xf numFmtId="0" fontId="4" fillId="10" borderId="0" xfId="0" applyFont="1" applyFill="1" applyBorder="1" applyProtection="1"/>
    <xf numFmtId="0" fontId="4" fillId="10" borderId="2" xfId="0" applyFont="1" applyFill="1" applyBorder="1" applyProtection="1"/>
    <xf numFmtId="0" fontId="4" fillId="10" borderId="0" xfId="0" applyFont="1" applyFill="1" applyBorder="1" applyAlignment="1" applyProtection="1"/>
    <xf numFmtId="0" fontId="4" fillId="10" borderId="0" xfId="0" applyFont="1" applyFill="1" applyBorder="1" applyAlignment="1" applyProtection="1">
      <alignment horizontal="right"/>
    </xf>
    <xf numFmtId="0" fontId="27" fillId="10" borderId="0" xfId="0" applyFont="1" applyFill="1" applyBorder="1" applyAlignment="1">
      <alignment vertical="center"/>
    </xf>
    <xf numFmtId="0" fontId="27" fillId="10" borderId="0" xfId="0" applyFont="1" applyFill="1" applyBorder="1" applyAlignment="1" applyProtection="1">
      <alignment horizontal="left" vertical="top" wrapText="1"/>
      <protection locked="0"/>
    </xf>
    <xf numFmtId="0" fontId="0" fillId="6" borderId="0" xfId="14" applyFont="1" applyFill="1" applyBorder="1" applyProtection="1"/>
    <xf numFmtId="0" fontId="6" fillId="16" borderId="0" xfId="0" applyFont="1" applyFill="1"/>
    <xf numFmtId="0" fontId="20" fillId="9" borderId="0" xfId="7" applyFont="1" applyFill="1" applyBorder="1" applyProtection="1"/>
    <xf numFmtId="0" fontId="20" fillId="0" borderId="0" xfId="0" applyFont="1" applyBorder="1" applyProtection="1"/>
    <xf numFmtId="0" fontId="21" fillId="12" borderId="0" xfId="0" applyFont="1" applyFill="1" applyBorder="1" applyAlignment="1" applyProtection="1">
      <alignment horizontal="left" vertical="top" wrapText="1"/>
    </xf>
    <xf numFmtId="0" fontId="0" fillId="12" borderId="0" xfId="0" applyFont="1" applyFill="1" applyBorder="1" applyAlignment="1" applyProtection="1">
      <alignment horizontal="left" vertical="top" wrapText="1"/>
    </xf>
    <xf numFmtId="0" fontId="0" fillId="6" borderId="0" xfId="7" applyFont="1" applyFill="1" applyBorder="1" applyProtection="1"/>
    <xf numFmtId="9" fontId="6" fillId="16" borderId="0" xfId="0" applyNumberFormat="1" applyFont="1" applyFill="1"/>
    <xf numFmtId="0" fontId="0" fillId="5" borderId="1" xfId="0" applyFont="1" applyFill="1" applyBorder="1" applyAlignment="1" applyProtection="1">
      <alignment horizontal="left" wrapText="1"/>
    </xf>
    <xf numFmtId="0" fontId="0" fillId="5" borderId="1" xfId="0" applyFont="1" applyFill="1" applyBorder="1" applyAlignment="1" applyProtection="1">
      <alignment horizontal="left" vertical="top" wrapText="1"/>
    </xf>
    <xf numFmtId="0" fontId="0" fillId="5" borderId="0" xfId="0" applyFont="1" applyFill="1" applyBorder="1" applyAlignment="1" applyProtection="1">
      <alignment horizontal="left" vertical="top" wrapText="1"/>
    </xf>
    <xf numFmtId="0" fontId="0" fillId="5" borderId="2" xfId="0" applyFont="1" applyFill="1" applyBorder="1" applyAlignment="1" applyProtection="1">
      <alignment horizontal="left" vertical="top" wrapText="1"/>
    </xf>
    <xf numFmtId="0" fontId="35" fillId="0" borderId="0" xfId="0" applyFont="1" applyAlignment="1">
      <alignment horizontal="left" vertical="center" indent="1"/>
    </xf>
    <xf numFmtId="0" fontId="0" fillId="5" borderId="0" xfId="12" applyFont="1" applyFill="1" applyBorder="1" applyProtection="1"/>
    <xf numFmtId="0" fontId="10" fillId="0" borderId="0" xfId="4" applyAlignment="1">
      <alignment horizontal="left" vertical="center" indent="1"/>
    </xf>
    <xf numFmtId="0" fontId="0" fillId="5" borderId="2" xfId="12" applyFont="1" applyFill="1" applyBorder="1" applyProtection="1"/>
    <xf numFmtId="0" fontId="0" fillId="0" borderId="0" xfId="12" applyFont="1" applyProtection="1"/>
    <xf numFmtId="0" fontId="0" fillId="10" borderId="0" xfId="12" applyFont="1" applyFill="1" applyBorder="1" applyProtection="1"/>
    <xf numFmtId="0" fontId="21" fillId="0" borderId="0" xfId="12" applyFont="1" applyBorder="1" applyAlignment="1" applyProtection="1">
      <alignment wrapText="1"/>
    </xf>
    <xf numFmtId="0" fontId="0" fillId="5" borderId="1" xfId="12" applyFont="1" applyFill="1" applyBorder="1" applyAlignment="1" applyProtection="1">
      <alignment vertical="top"/>
    </xf>
    <xf numFmtId="0" fontId="0" fillId="0" borderId="0" xfId="12" applyFont="1" applyBorder="1" applyProtection="1"/>
    <xf numFmtId="0" fontId="0" fillId="5" borderId="1" xfId="12" applyFont="1" applyFill="1" applyBorder="1" applyProtection="1"/>
    <xf numFmtId="0" fontId="0" fillId="5" borderId="0" xfId="12" applyFont="1" applyFill="1" applyBorder="1" applyAlignment="1" applyProtection="1">
      <alignment vertical="top"/>
    </xf>
    <xf numFmtId="0" fontId="0" fillId="5" borderId="2" xfId="12" applyFont="1" applyFill="1" applyBorder="1" applyAlignment="1" applyProtection="1">
      <alignment vertical="top"/>
    </xf>
    <xf numFmtId="0" fontId="0" fillId="0" borderId="0" xfId="12" applyFont="1" applyBorder="1" applyAlignment="1" applyProtection="1">
      <alignment vertical="top"/>
    </xf>
    <xf numFmtId="0" fontId="0" fillId="0" borderId="0" xfId="12" applyFont="1" applyAlignment="1" applyProtection="1">
      <alignment vertical="top"/>
    </xf>
    <xf numFmtId="0" fontId="0" fillId="9" borderId="1" xfId="0" applyFont="1" applyFill="1" applyBorder="1" applyAlignment="1" applyProtection="1">
      <alignment horizontal="left"/>
    </xf>
    <xf numFmtId="0" fontId="0" fillId="9" borderId="1" xfId="0" applyFont="1" applyFill="1" applyBorder="1" applyAlignment="1" applyProtection="1"/>
    <xf numFmtId="0" fontId="0" fillId="6" borderId="0" xfId="0" applyFont="1" applyFill="1" applyProtection="1"/>
    <xf numFmtId="0" fontId="24" fillId="6" borderId="0" xfId="0" applyFont="1" applyFill="1" applyBorder="1" applyAlignment="1">
      <alignment horizontal="left" vertical="top" wrapText="1"/>
    </xf>
    <xf numFmtId="0" fontId="24" fillId="6" borderId="0" xfId="0" applyFont="1" applyFill="1" applyAlignment="1">
      <alignment horizontal="left" vertical="top" wrapText="1"/>
    </xf>
    <xf numFmtId="0" fontId="19" fillId="10" borderId="2" xfId="0" applyFont="1" applyFill="1" applyBorder="1" applyAlignment="1" applyProtection="1">
      <alignment horizontal="left"/>
    </xf>
    <xf numFmtId="0" fontId="0" fillId="6" borderId="0" xfId="14" applyFont="1" applyFill="1" applyBorder="1" applyAlignment="1" applyProtection="1">
      <alignment horizontal="left" wrapText="1"/>
    </xf>
    <xf numFmtId="0" fontId="24" fillId="6" borderId="0" xfId="14" applyFont="1" applyFill="1" applyBorder="1" applyAlignment="1" applyProtection="1">
      <alignment horizontal="left" wrapText="1"/>
    </xf>
    <xf numFmtId="0" fontId="0" fillId="6" borderId="0" xfId="14" applyFont="1" applyFill="1" applyBorder="1" applyAlignment="1" applyProtection="1">
      <alignment wrapText="1"/>
    </xf>
    <xf numFmtId="0" fontId="0" fillId="0" borderId="0" xfId="0" applyAlignment="1"/>
    <xf numFmtId="0" fontId="0" fillId="9" borderId="0" xfId="7" quotePrefix="1" applyFont="1" applyFill="1" applyBorder="1" applyAlignment="1" applyProtection="1">
      <alignment horizontal="left" vertical="top" wrapText="1"/>
    </xf>
    <xf numFmtId="0" fontId="24" fillId="9" borderId="0" xfId="7" applyFont="1" applyFill="1" applyBorder="1" applyAlignment="1" applyProtection="1">
      <alignment horizontal="left" vertical="top" wrapText="1"/>
    </xf>
    <xf numFmtId="0" fontId="0" fillId="6" borderId="0" xfId="14" applyFont="1" applyFill="1" applyBorder="1" applyAlignment="1" applyProtection="1">
      <alignment vertical="top" wrapText="1"/>
    </xf>
    <xf numFmtId="0" fontId="0" fillId="6" borderId="0" xfId="0" applyFill="1" applyAlignment="1">
      <alignment vertical="top" wrapText="1"/>
    </xf>
    <xf numFmtId="0" fontId="0" fillId="0" borderId="0" xfId="0" applyAlignment="1">
      <alignment vertical="top" wrapText="1"/>
    </xf>
    <xf numFmtId="0" fontId="24" fillId="0" borderId="0" xfId="7" applyFont="1" applyFill="1" applyBorder="1" applyAlignment="1" applyProtection="1">
      <alignment horizontal="right"/>
    </xf>
    <xf numFmtId="0" fontId="0" fillId="9" borderId="0" xfId="7" applyFont="1" applyFill="1" applyBorder="1" applyAlignment="1" applyProtection="1">
      <alignment horizontal="left" vertical="top" wrapText="1"/>
    </xf>
    <xf numFmtId="0" fontId="24" fillId="9" borderId="0" xfId="7" applyFont="1" applyFill="1" applyBorder="1" applyAlignment="1" applyProtection="1">
      <alignment horizontal="right"/>
    </xf>
    <xf numFmtId="0" fontId="19" fillId="9" borderId="0" xfId="7" applyFont="1" applyFill="1" applyBorder="1" applyAlignment="1" applyProtection="1">
      <alignment horizontal="center"/>
    </xf>
    <xf numFmtId="0" fontId="19" fillId="9" borderId="0" xfId="14" applyFont="1" applyFill="1" applyBorder="1" applyAlignment="1" applyProtection="1">
      <alignment horizontal="center"/>
    </xf>
    <xf numFmtId="0" fontId="6" fillId="0" borderId="0" xfId="0" applyFont="1" applyAlignment="1">
      <alignment horizontal="center"/>
    </xf>
    <xf numFmtId="0" fontId="23" fillId="8" borderId="10" xfId="4" applyFont="1" applyFill="1" applyBorder="1" applyAlignment="1" applyProtection="1">
      <alignment horizontal="center"/>
      <protection locked="0"/>
    </xf>
    <xf numFmtId="0" fontId="23" fillId="8" borderId="11" xfId="4" applyFont="1" applyFill="1" applyBorder="1" applyAlignment="1" applyProtection="1">
      <alignment horizontal="center"/>
      <protection locked="0"/>
    </xf>
    <xf numFmtId="0" fontId="23" fillId="8" borderId="12" xfId="4" applyFont="1" applyFill="1" applyBorder="1" applyAlignment="1" applyProtection="1">
      <alignment horizontal="center"/>
      <protection locked="0"/>
    </xf>
    <xf numFmtId="0" fontId="19" fillId="10" borderId="1" xfId="0" applyFont="1" applyFill="1" applyBorder="1" applyAlignment="1" applyProtection="1">
      <alignment horizontal="left"/>
    </xf>
    <xf numFmtId="0" fontId="19" fillId="10" borderId="0" xfId="0" applyFont="1" applyFill="1" applyBorder="1" applyAlignment="1" applyProtection="1">
      <alignment horizontal="left"/>
    </xf>
    <xf numFmtId="0" fontId="19" fillId="10" borderId="2" xfId="0" applyFont="1" applyFill="1" applyBorder="1" applyAlignment="1" applyProtection="1">
      <alignment horizontal="left"/>
    </xf>
    <xf numFmtId="0" fontId="0" fillId="7" borderId="11" xfId="0" applyFont="1" applyFill="1" applyBorder="1" applyAlignment="1" applyProtection="1">
      <alignment horizontal="right"/>
    </xf>
    <xf numFmtId="0" fontId="0" fillId="5" borderId="1" xfId="0" applyFont="1" applyFill="1" applyBorder="1" applyAlignment="1" applyProtection="1">
      <alignment horizontal="left" vertical="top"/>
    </xf>
    <xf numFmtId="0" fontId="0" fillId="5" borderId="0" xfId="0" applyFont="1" applyFill="1" applyBorder="1" applyAlignment="1" applyProtection="1">
      <alignment horizontal="left" vertical="top"/>
    </xf>
    <xf numFmtId="0" fontId="0" fillId="5" borderId="2" xfId="0" applyFont="1" applyFill="1" applyBorder="1" applyAlignment="1" applyProtection="1">
      <alignment horizontal="left" vertical="top"/>
    </xf>
    <xf numFmtId="0" fontId="0" fillId="6" borderId="10" xfId="0" applyFont="1" applyFill="1" applyBorder="1" applyAlignment="1" applyProtection="1">
      <alignment horizontal="center" vertical="top" wrapText="1"/>
      <protection locked="0"/>
    </xf>
    <xf numFmtId="0" fontId="0" fillId="6" borderId="11" xfId="0" applyFont="1" applyFill="1" applyBorder="1" applyAlignment="1" applyProtection="1">
      <alignment horizontal="center" vertical="top" wrapText="1"/>
      <protection locked="0"/>
    </xf>
    <xf numFmtId="0" fontId="0" fillId="6" borderId="12" xfId="0" applyFont="1" applyFill="1" applyBorder="1" applyAlignment="1" applyProtection="1">
      <alignment horizontal="center" vertical="top" wrapText="1"/>
      <protection locked="0"/>
    </xf>
    <xf numFmtId="0" fontId="5" fillId="0" borderId="8" xfId="10" applyBorder="1" applyAlignment="1">
      <alignment horizontal="center"/>
    </xf>
    <xf numFmtId="0" fontId="5" fillId="0" borderId="3" xfId="10" applyBorder="1" applyAlignment="1">
      <alignment horizontal="center"/>
    </xf>
    <xf numFmtId="0" fontId="5" fillId="0" borderId="5" xfId="10" applyBorder="1" applyAlignment="1">
      <alignment horizontal="center"/>
    </xf>
    <xf numFmtId="0" fontId="0" fillId="0" borderId="1" xfId="0" applyFont="1" applyBorder="1" applyAlignment="1">
      <alignment horizontal="center"/>
    </xf>
    <xf numFmtId="0" fontId="0" fillId="0" borderId="0" xfId="0" applyFont="1" applyBorder="1" applyAlignment="1">
      <alignment horizontal="center"/>
    </xf>
    <xf numFmtId="0" fontId="0" fillId="0" borderId="2" xfId="0" applyFont="1" applyBorder="1" applyAlignment="1">
      <alignment horizontal="center"/>
    </xf>
    <xf numFmtId="167" fontId="0" fillId="6" borderId="10" xfId="0" applyNumberFormat="1" applyFont="1" applyFill="1" applyBorder="1" applyAlignment="1" applyProtection="1">
      <alignment horizontal="center" vertical="top" wrapText="1"/>
      <protection locked="0"/>
    </xf>
    <xf numFmtId="167" fontId="0" fillId="6" borderId="11" xfId="0" applyNumberFormat="1" applyFont="1" applyFill="1" applyBorder="1" applyAlignment="1" applyProtection="1">
      <alignment horizontal="center" vertical="top" wrapText="1"/>
      <protection locked="0"/>
    </xf>
    <xf numFmtId="167" fontId="0" fillId="6" borderId="12" xfId="0" applyNumberFormat="1" applyFont="1" applyFill="1" applyBorder="1" applyAlignment="1" applyProtection="1">
      <alignment horizontal="center" vertical="top" wrapText="1"/>
      <protection locked="0"/>
    </xf>
    <xf numFmtId="166" fontId="0" fillId="6" borderId="10" xfId="0" applyNumberFormat="1" applyFont="1" applyFill="1" applyBorder="1" applyAlignment="1" applyProtection="1">
      <alignment horizontal="center" vertical="top" wrapText="1"/>
      <protection locked="0"/>
    </xf>
    <xf numFmtId="166" fontId="0" fillId="6" borderId="11" xfId="0" applyNumberFormat="1" applyFont="1" applyFill="1" applyBorder="1" applyAlignment="1" applyProtection="1">
      <alignment horizontal="center" vertical="top" wrapText="1"/>
      <protection locked="0"/>
    </xf>
    <xf numFmtId="166" fontId="0" fillId="6" borderId="12" xfId="0" applyNumberFormat="1" applyFont="1" applyFill="1" applyBorder="1" applyAlignment="1" applyProtection="1">
      <alignment horizontal="center" vertical="top" wrapText="1"/>
      <protection locked="0"/>
    </xf>
    <xf numFmtId="167" fontId="0" fillId="6" borderId="9" xfId="0" applyNumberFormat="1" applyFont="1" applyFill="1" applyBorder="1" applyAlignment="1" applyProtection="1">
      <alignment horizontal="center" vertical="top" wrapText="1"/>
      <protection locked="0"/>
    </xf>
    <xf numFmtId="0" fontId="0" fillId="6" borderId="9" xfId="0" applyFont="1" applyFill="1" applyBorder="1" applyAlignment="1" applyProtection="1">
      <alignment horizontal="center" vertical="top" wrapText="1"/>
      <protection locked="0"/>
    </xf>
    <xf numFmtId="0" fontId="0" fillId="11" borderId="0" xfId="0" applyFont="1" applyFill="1" applyAlignment="1" applyProtection="1">
      <alignment horizontal="left" vertical="top" wrapText="1"/>
    </xf>
    <xf numFmtId="0" fontId="0" fillId="11" borderId="0" xfId="0" applyFont="1" applyFill="1" applyAlignment="1" applyProtection="1">
      <alignment horizontal="left" wrapText="1"/>
    </xf>
    <xf numFmtId="166" fontId="0" fillId="6" borderId="9" xfId="0" applyNumberFormat="1" applyFont="1" applyFill="1" applyBorder="1" applyAlignment="1" applyProtection="1">
      <alignment horizontal="center" vertical="top" wrapText="1"/>
      <protection locked="0"/>
    </xf>
    <xf numFmtId="0" fontId="0" fillId="11" borderId="0" xfId="0" applyFont="1" applyFill="1" applyBorder="1" applyAlignment="1" applyProtection="1">
      <alignment horizontal="left" vertical="top" wrapText="1"/>
    </xf>
    <xf numFmtId="2" fontId="0" fillId="6" borderId="10" xfId="0" applyNumberFormat="1" applyFont="1" applyFill="1" applyBorder="1" applyAlignment="1" applyProtection="1">
      <alignment horizontal="left" vertical="top" wrapText="1"/>
      <protection locked="0"/>
    </xf>
    <xf numFmtId="2" fontId="0" fillId="6" borderId="11" xfId="0" applyNumberFormat="1" applyFont="1" applyFill="1" applyBorder="1" applyAlignment="1" applyProtection="1">
      <alignment horizontal="left" vertical="top" wrapText="1"/>
      <protection locked="0"/>
    </xf>
    <xf numFmtId="2" fontId="0" fillId="6" borderId="12" xfId="0" applyNumberFormat="1" applyFont="1" applyFill="1" applyBorder="1" applyAlignment="1" applyProtection="1">
      <alignment horizontal="left" vertical="top" wrapText="1"/>
      <protection locked="0"/>
    </xf>
    <xf numFmtId="0" fontId="0" fillId="6" borderId="10" xfId="0" applyFont="1" applyFill="1" applyBorder="1" applyAlignment="1" applyProtection="1">
      <alignment horizontal="left" vertical="top" wrapText="1"/>
      <protection locked="0"/>
    </xf>
    <xf numFmtId="0" fontId="0" fillId="6" borderId="11" xfId="0" applyFont="1" applyFill="1" applyBorder="1" applyAlignment="1" applyProtection="1">
      <alignment horizontal="left" vertical="top" wrapText="1"/>
      <protection locked="0"/>
    </xf>
    <xf numFmtId="0" fontId="0" fillId="6" borderId="12" xfId="0" applyFont="1" applyFill="1" applyBorder="1" applyAlignment="1" applyProtection="1">
      <alignment horizontal="left" vertical="top" wrapText="1"/>
      <protection locked="0"/>
    </xf>
    <xf numFmtId="14" fontId="0" fillId="6" borderId="10" xfId="0" applyNumberFormat="1" applyFont="1" applyFill="1" applyBorder="1" applyAlignment="1" applyProtection="1">
      <alignment horizontal="left" vertical="top" wrapText="1"/>
      <protection locked="0"/>
    </xf>
    <xf numFmtId="0" fontId="0" fillId="5" borderId="1" xfId="0" applyFont="1" applyFill="1" applyBorder="1" applyAlignment="1" applyProtection="1">
      <alignment horizontal="left" wrapText="1"/>
    </xf>
    <xf numFmtId="0" fontId="0" fillId="5" borderId="0" xfId="0" applyFont="1" applyFill="1" applyBorder="1" applyAlignment="1" applyProtection="1">
      <alignment horizontal="left" wrapText="1"/>
    </xf>
    <xf numFmtId="0" fontId="0" fillId="5" borderId="2" xfId="0" applyFont="1" applyFill="1" applyBorder="1" applyAlignment="1" applyProtection="1">
      <alignment horizontal="left" wrapText="1"/>
    </xf>
    <xf numFmtId="0" fontId="21" fillId="0" borderId="0" xfId="0" applyFont="1" applyAlignment="1" applyProtection="1">
      <alignment horizontal="left" vertical="top" wrapText="1"/>
    </xf>
    <xf numFmtId="0" fontId="0" fillId="14" borderId="0" xfId="0" applyFont="1" applyFill="1" applyAlignment="1" applyProtection="1">
      <alignment horizontal="left" vertical="top" wrapText="1"/>
    </xf>
    <xf numFmtId="0" fontId="0" fillId="14" borderId="0" xfId="0" applyFill="1" applyAlignment="1">
      <alignment horizontal="left" vertical="top" wrapText="1"/>
    </xf>
    <xf numFmtId="0" fontId="0" fillId="0" borderId="0" xfId="0" applyAlignment="1">
      <alignment horizontal="left" vertical="top" wrapText="1"/>
    </xf>
    <xf numFmtId="0" fontId="0" fillId="5" borderId="1" xfId="0" applyFont="1" applyFill="1" applyBorder="1" applyAlignment="1" applyProtection="1">
      <alignment horizontal="left" vertical="top" wrapText="1"/>
    </xf>
    <xf numFmtId="0" fontId="0" fillId="5" borderId="0" xfId="0" applyFont="1" applyFill="1" applyBorder="1" applyAlignment="1" applyProtection="1">
      <alignment horizontal="left" vertical="top" wrapText="1"/>
    </xf>
    <xf numFmtId="0" fontId="0" fillId="5" borderId="2" xfId="0" applyFont="1" applyFill="1" applyBorder="1" applyAlignment="1" applyProtection="1">
      <alignment horizontal="left" vertical="top" wrapText="1"/>
    </xf>
    <xf numFmtId="0" fontId="0" fillId="6" borderId="10" xfId="0" applyFont="1" applyFill="1" applyBorder="1" applyAlignment="1" applyProtection="1">
      <alignment horizontal="center" wrapText="1"/>
      <protection locked="0"/>
    </xf>
    <xf numFmtId="0" fontId="0" fillId="6" borderId="11" xfId="0" applyFont="1" applyFill="1" applyBorder="1" applyAlignment="1" applyProtection="1">
      <alignment horizontal="center" wrapText="1"/>
      <protection locked="0"/>
    </xf>
    <xf numFmtId="0" fontId="0" fillId="6" borderId="12" xfId="0" applyFont="1" applyFill="1" applyBorder="1" applyAlignment="1" applyProtection="1">
      <alignment horizontal="center" wrapText="1"/>
      <protection locked="0"/>
    </xf>
    <xf numFmtId="49" fontId="0" fillId="6" borderId="10" xfId="0" applyNumberFormat="1" applyFont="1" applyFill="1" applyBorder="1" applyAlignment="1" applyProtection="1">
      <alignment horizontal="left" vertical="top" wrapText="1"/>
      <protection locked="0"/>
    </xf>
    <xf numFmtId="49" fontId="0" fillId="6" borderId="11" xfId="0" applyNumberFormat="1" applyFont="1" applyFill="1" applyBorder="1" applyAlignment="1" applyProtection="1">
      <alignment horizontal="left" vertical="top" wrapText="1"/>
      <protection locked="0"/>
    </xf>
    <xf numFmtId="49" fontId="0" fillId="6" borderId="12" xfId="0" applyNumberFormat="1" applyFont="1" applyFill="1" applyBorder="1" applyAlignment="1" applyProtection="1">
      <alignment horizontal="left" vertical="top" wrapText="1"/>
      <protection locked="0"/>
    </xf>
    <xf numFmtId="3" fontId="0" fillId="6" borderId="10" xfId="0" applyNumberFormat="1" applyFont="1" applyFill="1" applyBorder="1" applyAlignment="1" applyProtection="1">
      <alignment horizontal="left" vertical="top" wrapText="1"/>
      <protection locked="0"/>
    </xf>
    <xf numFmtId="3" fontId="0" fillId="6" borderId="11" xfId="0" applyNumberFormat="1" applyFont="1" applyFill="1" applyBorder="1" applyAlignment="1" applyProtection="1">
      <alignment horizontal="left" vertical="top" wrapText="1"/>
      <protection locked="0"/>
    </xf>
    <xf numFmtId="3" fontId="0" fillId="6" borderId="12" xfId="0" applyNumberFormat="1" applyFont="1" applyFill="1" applyBorder="1" applyAlignment="1" applyProtection="1">
      <alignment horizontal="left" vertical="top" wrapText="1"/>
      <protection locked="0"/>
    </xf>
    <xf numFmtId="0" fontId="0" fillId="6" borderId="10" xfId="4" applyFont="1" applyFill="1" applyBorder="1" applyAlignment="1" applyProtection="1">
      <alignment horizontal="left" vertical="top"/>
      <protection locked="0"/>
    </xf>
    <xf numFmtId="0" fontId="0" fillId="6" borderId="11" xfId="4" applyFont="1" applyFill="1" applyBorder="1" applyAlignment="1" applyProtection="1">
      <alignment horizontal="left" vertical="top"/>
      <protection locked="0"/>
    </xf>
    <xf numFmtId="0" fontId="0" fillId="6" borderId="12" xfId="4" applyFont="1" applyFill="1" applyBorder="1" applyAlignment="1" applyProtection="1">
      <alignment horizontal="left" vertical="top"/>
      <protection locked="0"/>
    </xf>
    <xf numFmtId="0" fontId="0" fillId="6" borderId="10" xfId="4" applyFont="1" applyFill="1" applyBorder="1" applyAlignment="1" applyProtection="1">
      <alignment horizontal="left" vertical="top" wrapText="1"/>
      <protection locked="0"/>
    </xf>
    <xf numFmtId="0" fontId="0" fillId="6" borderId="11" xfId="4" applyFont="1" applyFill="1" applyBorder="1" applyAlignment="1" applyProtection="1">
      <alignment horizontal="left" vertical="top" wrapText="1"/>
      <protection locked="0"/>
    </xf>
    <xf numFmtId="0" fontId="0" fillId="6" borderId="12" xfId="4" applyFont="1" applyFill="1" applyBorder="1" applyAlignment="1" applyProtection="1">
      <alignment horizontal="left" vertical="top" wrapText="1"/>
      <protection locked="0"/>
    </xf>
    <xf numFmtId="49" fontId="0" fillId="6" borderId="10" xfId="4" applyNumberFormat="1" applyFont="1" applyFill="1" applyBorder="1" applyAlignment="1" applyProtection="1">
      <alignment horizontal="left" vertical="top"/>
      <protection locked="0"/>
    </xf>
    <xf numFmtId="49" fontId="0" fillId="6" borderId="11" xfId="4" applyNumberFormat="1" applyFont="1" applyFill="1" applyBorder="1" applyAlignment="1" applyProtection="1">
      <alignment horizontal="left" vertical="top"/>
      <protection locked="0"/>
    </xf>
    <xf numFmtId="49" fontId="0" fillId="6" borderId="12" xfId="4" applyNumberFormat="1" applyFont="1" applyFill="1" applyBorder="1" applyAlignment="1" applyProtection="1">
      <alignment horizontal="left" vertical="top"/>
      <protection locked="0"/>
    </xf>
    <xf numFmtId="2" fontId="0" fillId="6" borderId="10" xfId="0" applyNumberFormat="1" applyFont="1" applyFill="1" applyBorder="1" applyAlignment="1" applyProtection="1">
      <alignment horizontal="center" vertical="top" wrapText="1"/>
      <protection locked="0"/>
    </xf>
    <xf numFmtId="2" fontId="0" fillId="6" borderId="11" xfId="0" applyNumberFormat="1" applyFont="1" applyFill="1" applyBorder="1" applyAlignment="1" applyProtection="1">
      <alignment horizontal="center" vertical="top" wrapText="1"/>
      <protection locked="0"/>
    </xf>
    <xf numFmtId="2" fontId="0" fillId="6" borderId="12" xfId="0" applyNumberFormat="1" applyFont="1" applyFill="1" applyBorder="1" applyAlignment="1" applyProtection="1">
      <alignment horizontal="center" vertical="top" wrapText="1"/>
      <protection locked="0"/>
    </xf>
    <xf numFmtId="0" fontId="0" fillId="8" borderId="0" xfId="0" applyFont="1" applyFill="1" applyAlignment="1" applyProtection="1">
      <alignment horizontal="left" wrapText="1"/>
    </xf>
    <xf numFmtId="0" fontId="17" fillId="8" borderId="0" xfId="0" applyFont="1" applyFill="1" applyAlignment="1" applyProtection="1">
      <alignment horizontal="left" vertical="top" wrapText="1"/>
    </xf>
    <xf numFmtId="0" fontId="17" fillId="10" borderId="1" xfId="0" applyFont="1" applyFill="1" applyBorder="1" applyAlignment="1" applyProtection="1">
      <alignment horizontal="left" vertical="top" wrapText="1"/>
    </xf>
    <xf numFmtId="0" fontId="17" fillId="10" borderId="0" xfId="0" applyFont="1" applyFill="1" applyBorder="1" applyAlignment="1" applyProtection="1">
      <alignment horizontal="left" vertical="top" wrapText="1"/>
    </xf>
    <xf numFmtId="0" fontId="17" fillId="10" borderId="2" xfId="0" applyFont="1" applyFill="1" applyBorder="1" applyAlignment="1" applyProtection="1">
      <alignment horizontal="left" vertical="top" wrapText="1"/>
    </xf>
    <xf numFmtId="0" fontId="0" fillId="8" borderId="0" xfId="0" applyFont="1" applyFill="1" applyBorder="1" applyAlignment="1" applyProtection="1">
      <alignment horizontal="left" vertical="top" wrapText="1"/>
    </xf>
    <xf numFmtId="0" fontId="21" fillId="6" borderId="0" xfId="0" applyFont="1" applyFill="1" applyAlignment="1" applyProtection="1">
      <alignment vertical="top" wrapText="1"/>
    </xf>
    <xf numFmtId="0" fontId="0" fillId="6" borderId="0" xfId="0" applyFont="1" applyFill="1" applyAlignment="1" applyProtection="1">
      <alignment vertical="top"/>
    </xf>
    <xf numFmtId="0" fontId="22" fillId="10" borderId="8" xfId="0" applyFont="1" applyFill="1" applyBorder="1" applyAlignment="1" applyProtection="1">
      <alignment horizontal="left" vertical="top" wrapText="1"/>
    </xf>
    <xf numFmtId="0" fontId="22" fillId="10" borderId="3" xfId="0" applyFont="1" applyFill="1" applyBorder="1" applyAlignment="1" applyProtection="1">
      <alignment horizontal="left" vertical="top" wrapText="1"/>
    </xf>
    <xf numFmtId="0" fontId="22" fillId="10" borderId="5" xfId="0" applyFont="1" applyFill="1" applyBorder="1" applyAlignment="1" applyProtection="1">
      <alignment horizontal="left" vertical="top" wrapText="1"/>
    </xf>
    <xf numFmtId="0" fontId="0" fillId="12" borderId="0" xfId="0" applyFont="1" applyFill="1" applyAlignment="1" applyProtection="1">
      <alignment horizontal="left" wrapText="1"/>
    </xf>
    <xf numFmtId="0" fontId="0" fillId="0" borderId="10" xfId="0" applyFont="1" applyBorder="1" applyAlignment="1" applyProtection="1">
      <alignment horizontal="left" vertical="top" wrapText="1"/>
      <protection locked="0"/>
    </xf>
    <xf numFmtId="0" fontId="0" fillId="0" borderId="11" xfId="0" applyFont="1" applyBorder="1" applyAlignment="1" applyProtection="1">
      <alignment horizontal="left" vertical="top" wrapText="1"/>
      <protection locked="0"/>
    </xf>
    <xf numFmtId="0" fontId="0" fillId="0" borderId="12" xfId="0" applyFont="1" applyBorder="1" applyAlignment="1" applyProtection="1">
      <alignment horizontal="left" vertical="top" wrapText="1"/>
      <protection locked="0"/>
    </xf>
    <xf numFmtId="0" fontId="0" fillId="12" borderId="0" xfId="0" applyFont="1" applyFill="1" applyAlignment="1" applyProtection="1">
      <alignment horizontal="left" vertical="top" wrapText="1"/>
    </xf>
    <xf numFmtId="0" fontId="0" fillId="6" borderId="9" xfId="4" applyFont="1" applyFill="1" applyBorder="1" applyAlignment="1" applyProtection="1">
      <alignment horizontal="left" vertical="top" wrapText="1"/>
      <protection locked="0"/>
    </xf>
    <xf numFmtId="0" fontId="23" fillId="6" borderId="9" xfId="4" applyFont="1" applyFill="1" applyBorder="1" applyAlignment="1" applyProtection="1">
      <alignment horizontal="left" vertical="top" wrapText="1"/>
      <protection locked="0"/>
    </xf>
    <xf numFmtId="0" fontId="0" fillId="0" borderId="9" xfId="0" applyFont="1" applyBorder="1" applyAlignment="1" applyProtection="1">
      <alignment horizontal="left" vertical="top" wrapText="1"/>
      <protection locked="0"/>
    </xf>
    <xf numFmtId="0" fontId="23" fillId="6" borderId="11" xfId="4" applyFont="1" applyFill="1" applyBorder="1" applyAlignment="1" applyProtection="1">
      <alignment horizontal="left" vertical="top" wrapText="1"/>
      <protection locked="0"/>
    </xf>
    <xf numFmtId="0" fontId="23" fillId="6" borderId="12" xfId="4" applyFont="1" applyFill="1" applyBorder="1" applyAlignment="1" applyProtection="1">
      <alignment horizontal="left" vertical="top" wrapText="1"/>
      <protection locked="0"/>
    </xf>
    <xf numFmtId="0" fontId="0" fillId="6" borderId="9" xfId="0" applyFont="1" applyFill="1" applyBorder="1" applyAlignment="1" applyProtection="1">
      <alignment horizontal="left" vertical="top" wrapText="1"/>
      <protection locked="0"/>
    </xf>
    <xf numFmtId="0" fontId="24" fillId="12" borderId="0" xfId="0" applyFont="1" applyFill="1" applyAlignment="1" applyProtection="1">
      <alignment horizontal="left" vertical="top" wrapText="1"/>
    </xf>
    <xf numFmtId="0" fontId="17" fillId="5" borderId="0" xfId="0" applyFont="1" applyFill="1" applyBorder="1" applyAlignment="1" applyProtection="1">
      <alignment horizontal="left" vertical="top" wrapText="1"/>
    </xf>
    <xf numFmtId="0" fontId="0" fillId="10" borderId="0" xfId="0" applyFont="1" applyFill="1" applyBorder="1" applyAlignment="1" applyProtection="1">
      <alignment horizontal="left" vertical="top" wrapText="1"/>
    </xf>
    <xf numFmtId="0" fontId="0" fillId="0" borderId="0" xfId="0" applyFont="1" applyAlignment="1" applyProtection="1">
      <alignment horizontal="left" vertical="top" wrapText="1"/>
    </xf>
    <xf numFmtId="14" fontId="0" fillId="6" borderId="9" xfId="0" applyNumberFormat="1" applyFont="1" applyFill="1" applyBorder="1" applyAlignment="1" applyProtection="1">
      <alignment horizontal="left" vertical="top" wrapText="1"/>
      <protection locked="0"/>
    </xf>
    <xf numFmtId="0" fontId="24" fillId="0" borderId="0" xfId="0" applyFont="1" applyFill="1" applyAlignment="1" applyProtection="1">
      <alignment horizontal="left" vertical="top" wrapText="1"/>
    </xf>
    <xf numFmtId="0" fontId="0" fillId="5" borderId="4" xfId="0" applyFont="1" applyFill="1" applyBorder="1" applyAlignment="1" applyProtection="1">
      <alignment horizontal="left" wrapText="1"/>
    </xf>
    <xf numFmtId="0" fontId="17" fillId="6" borderId="0" xfId="0" applyFont="1" applyFill="1" applyAlignment="1" applyProtection="1">
      <alignment horizontal="left" vertical="top" wrapText="1"/>
    </xf>
    <xf numFmtId="0" fontId="0" fillId="10" borderId="3" xfId="0" applyFont="1" applyFill="1" applyBorder="1" applyAlignment="1" applyProtection="1">
      <alignment horizontal="left" wrapText="1"/>
    </xf>
    <xf numFmtId="0" fontId="0" fillId="6" borderId="10" xfId="0" applyFont="1" applyFill="1" applyBorder="1" applyAlignment="1" applyProtection="1">
      <alignment horizontal="left" wrapText="1"/>
      <protection locked="0"/>
    </xf>
    <xf numFmtId="0" fontId="0" fillId="6" borderId="11" xfId="0" applyFont="1" applyFill="1" applyBorder="1" applyAlignment="1" applyProtection="1">
      <alignment horizontal="left" wrapText="1"/>
      <protection locked="0"/>
    </xf>
    <xf numFmtId="0" fontId="0" fillId="6" borderId="12" xfId="0" applyFont="1" applyFill="1" applyBorder="1" applyAlignment="1" applyProtection="1">
      <alignment horizontal="left" wrapText="1"/>
      <protection locked="0"/>
    </xf>
    <xf numFmtId="0" fontId="24" fillId="11" borderId="0" xfId="0" applyFont="1" applyFill="1" applyAlignment="1" applyProtection="1">
      <alignment horizontal="left" vertical="top" wrapText="1"/>
    </xf>
    <xf numFmtId="0" fontId="0" fillId="8" borderId="0" xfId="0" applyFont="1" applyFill="1" applyAlignment="1" applyProtection="1">
      <alignment horizontal="left" vertical="top" wrapText="1"/>
    </xf>
    <xf numFmtId="0" fontId="24" fillId="8" borderId="0" xfId="0" applyFont="1" applyFill="1" applyAlignment="1" applyProtection="1">
      <alignment horizontal="left" vertical="top" wrapText="1"/>
    </xf>
    <xf numFmtId="0" fontId="24" fillId="6" borderId="0" xfId="0" applyFont="1" applyFill="1" applyAlignment="1" applyProtection="1">
      <alignment horizontal="left" vertical="top" wrapText="1"/>
    </xf>
    <xf numFmtId="0" fontId="17" fillId="11" borderId="0" xfId="0" applyFont="1" applyFill="1" applyAlignment="1" applyProtection="1">
      <alignment horizontal="left" vertical="top" wrapText="1"/>
    </xf>
    <xf numFmtId="0" fontId="0" fillId="9" borderId="0" xfId="0" applyFont="1" applyFill="1" applyBorder="1" applyAlignment="1" applyProtection="1">
      <alignment horizontal="left" vertical="top" wrapText="1"/>
    </xf>
    <xf numFmtId="0" fontId="27" fillId="6" borderId="0" xfId="0" applyFont="1" applyFill="1" applyBorder="1" applyAlignment="1" applyProtection="1">
      <alignment horizontal="left" vertical="top" wrapText="1"/>
    </xf>
    <xf numFmtId="0" fontId="27" fillId="6" borderId="0" xfId="0" applyFont="1" applyFill="1" applyAlignment="1" applyProtection="1">
      <alignment horizontal="left" vertical="top" wrapText="1"/>
    </xf>
    <xf numFmtId="0" fontId="27" fillId="5" borderId="0" xfId="0" applyFont="1" applyFill="1" applyBorder="1" applyAlignment="1" applyProtection="1">
      <alignment horizontal="left" vertical="top" wrapText="1"/>
    </xf>
    <xf numFmtId="0" fontId="27" fillId="5" borderId="2" xfId="0" applyFont="1" applyFill="1" applyBorder="1" applyAlignment="1" applyProtection="1">
      <alignment horizontal="left" vertical="top" wrapText="1"/>
    </xf>
    <xf numFmtId="0" fontId="27" fillId="6" borderId="9" xfId="0" applyFont="1" applyFill="1" applyBorder="1" applyAlignment="1" applyProtection="1">
      <alignment horizontal="left" vertical="top" wrapText="1"/>
      <protection locked="0"/>
    </xf>
    <xf numFmtId="0" fontId="27" fillId="6" borderId="10" xfId="0" applyFont="1" applyFill="1" applyBorder="1" applyAlignment="1" applyProtection="1">
      <alignment horizontal="left" vertical="top" wrapText="1"/>
      <protection locked="0"/>
    </xf>
    <xf numFmtId="0" fontId="27" fillId="6" borderId="11" xfId="0" applyFont="1" applyFill="1" applyBorder="1" applyAlignment="1" applyProtection="1">
      <alignment horizontal="left" vertical="top" wrapText="1"/>
      <protection locked="0"/>
    </xf>
    <xf numFmtId="0" fontId="27" fillId="6" borderId="12" xfId="0" applyFont="1" applyFill="1" applyBorder="1" applyAlignment="1" applyProtection="1">
      <alignment horizontal="left" vertical="top" wrapText="1"/>
      <protection locked="0"/>
    </xf>
    <xf numFmtId="0" fontId="28" fillId="8" borderId="10" xfId="4" applyFont="1" applyFill="1" applyBorder="1" applyAlignment="1" applyProtection="1">
      <alignment horizontal="center"/>
      <protection locked="0"/>
    </xf>
    <xf numFmtId="0" fontId="28" fillId="8" borderId="11" xfId="4" applyFont="1" applyFill="1" applyBorder="1" applyAlignment="1" applyProtection="1">
      <alignment horizontal="center"/>
      <protection locked="0"/>
    </xf>
    <xf numFmtId="0" fontId="28" fillId="8" borderId="12" xfId="4" applyFont="1" applyFill="1" applyBorder="1" applyAlignment="1" applyProtection="1">
      <alignment horizontal="center"/>
      <protection locked="0"/>
    </xf>
    <xf numFmtId="0" fontId="27" fillId="11" borderId="0" xfId="0" applyFont="1" applyFill="1" applyBorder="1" applyAlignment="1" applyProtection="1">
      <alignment horizontal="left" vertical="top" wrapText="1"/>
    </xf>
    <xf numFmtId="0" fontId="27" fillId="12" borderId="10" xfId="0" applyFont="1" applyFill="1" applyBorder="1" applyAlignment="1" applyProtection="1">
      <alignment horizontal="left" vertical="top" wrapText="1"/>
      <protection locked="0"/>
    </xf>
    <xf numFmtId="0" fontId="27" fillId="12" borderId="11" xfId="0" applyFont="1" applyFill="1" applyBorder="1" applyAlignment="1" applyProtection="1">
      <alignment horizontal="left" vertical="top" wrapText="1"/>
      <protection locked="0"/>
    </xf>
    <xf numFmtId="0" fontId="27" fillId="12" borderId="12" xfId="0" applyFont="1" applyFill="1" applyBorder="1" applyAlignment="1" applyProtection="1">
      <alignment horizontal="left" vertical="top" wrapText="1"/>
      <protection locked="0"/>
    </xf>
    <xf numFmtId="49" fontId="0" fillId="10" borderId="0" xfId="0" applyNumberFormat="1" applyFont="1" applyFill="1" applyBorder="1" applyAlignment="1" applyProtection="1">
      <alignment horizontal="left" vertical="top" wrapText="1"/>
    </xf>
    <xf numFmtId="49" fontId="0" fillId="10" borderId="4" xfId="0" applyNumberFormat="1" applyFont="1" applyFill="1" applyBorder="1" applyAlignment="1" applyProtection="1">
      <alignment horizontal="left" vertical="top" wrapText="1"/>
    </xf>
    <xf numFmtId="0" fontId="0" fillId="0" borderId="0" xfId="0" applyFont="1" applyFill="1" applyAlignment="1" applyProtection="1">
      <alignment horizontal="left" vertical="top" wrapText="1"/>
    </xf>
    <xf numFmtId="0" fontId="19" fillId="10" borderId="3" xfId="0" applyFont="1" applyFill="1" applyBorder="1" applyAlignment="1" applyProtection="1">
      <alignment horizontal="left"/>
    </xf>
    <xf numFmtId="0" fontId="0" fillId="10" borderId="0" xfId="0" applyFont="1" applyFill="1" applyBorder="1" applyAlignment="1" applyProtection="1">
      <alignment horizontal="left" wrapText="1"/>
    </xf>
    <xf numFmtId="0" fontId="17" fillId="8" borderId="0" xfId="0" applyFont="1" applyFill="1" applyBorder="1" applyAlignment="1">
      <alignment horizontal="left" vertical="top" wrapText="1"/>
    </xf>
    <xf numFmtId="0" fontId="22" fillId="10" borderId="0" xfId="0" applyFont="1" applyFill="1" applyBorder="1" applyAlignment="1">
      <alignment horizontal="left" vertical="top" wrapText="1"/>
    </xf>
    <xf numFmtId="0" fontId="22" fillId="10" borderId="2" xfId="0" applyFont="1" applyFill="1" applyBorder="1" applyAlignment="1">
      <alignment horizontal="left" vertical="top" wrapText="1"/>
    </xf>
    <xf numFmtId="0" fontId="24" fillId="10" borderId="0" xfId="0" applyFont="1" applyFill="1" applyBorder="1" applyAlignment="1">
      <alignment horizontal="left" vertical="top" wrapText="1"/>
    </xf>
    <xf numFmtId="0" fontId="22" fillId="10" borderId="0" xfId="0" applyFont="1" applyFill="1" applyBorder="1" applyAlignment="1">
      <alignment horizontal="left" wrapText="1"/>
    </xf>
    <xf numFmtId="0" fontId="21" fillId="6" borderId="0" xfId="0" applyFont="1" applyFill="1" applyBorder="1" applyAlignment="1">
      <alignment horizontal="left" wrapText="1"/>
    </xf>
    <xf numFmtId="0" fontId="21" fillId="6" borderId="0" xfId="0" applyFont="1" applyFill="1" applyAlignment="1">
      <alignment horizontal="left" wrapText="1"/>
    </xf>
    <xf numFmtId="0" fontId="17" fillId="10" borderId="0" xfId="0" applyFont="1" applyFill="1" applyBorder="1" applyAlignment="1">
      <alignment horizontal="left" wrapText="1"/>
    </xf>
    <xf numFmtId="0" fontId="17" fillId="10" borderId="2" xfId="0" applyFont="1" applyFill="1" applyBorder="1" applyAlignment="1">
      <alignment horizontal="left" wrapText="1"/>
    </xf>
    <xf numFmtId="0" fontId="24" fillId="6" borderId="0" xfId="0" applyFont="1" applyFill="1" applyBorder="1" applyAlignment="1">
      <alignment horizontal="left" vertical="top" wrapText="1"/>
    </xf>
    <xf numFmtId="0" fontId="24" fillId="6" borderId="0" xfId="0" applyFont="1" applyFill="1" applyAlignment="1">
      <alignment horizontal="left" vertical="top" wrapText="1"/>
    </xf>
    <xf numFmtId="0" fontId="17" fillId="10" borderId="0" xfId="0" applyFont="1" applyFill="1" applyBorder="1" applyAlignment="1">
      <alignment horizontal="left" vertical="top" wrapText="1"/>
    </xf>
    <xf numFmtId="0" fontId="17" fillId="10" borderId="2" xfId="0" applyFont="1" applyFill="1" applyBorder="1" applyAlignment="1">
      <alignment horizontal="left" vertical="top" wrapText="1"/>
    </xf>
    <xf numFmtId="0" fontId="0" fillId="0" borderId="0" xfId="0" applyAlignment="1">
      <alignment horizontal="left" wrapText="1"/>
    </xf>
    <xf numFmtId="0" fontId="0" fillId="0" borderId="2" xfId="0" applyBorder="1" applyAlignment="1">
      <alignment horizontal="left" wrapText="1"/>
    </xf>
    <xf numFmtId="0" fontId="0" fillId="11" borderId="0" xfId="0" applyFont="1" applyFill="1" applyAlignment="1" applyProtection="1">
      <alignment vertical="top" wrapText="1"/>
    </xf>
    <xf numFmtId="0" fontId="23" fillId="8" borderId="10" xfId="4" applyFont="1" applyFill="1" applyBorder="1" applyAlignment="1" applyProtection="1">
      <alignment horizontal="center"/>
    </xf>
    <xf numFmtId="0" fontId="23" fillId="8" borderId="11" xfId="4" applyFont="1" applyFill="1" applyBorder="1" applyAlignment="1" applyProtection="1">
      <alignment horizontal="center"/>
    </xf>
    <xf numFmtId="0" fontId="23" fillId="8" borderId="12" xfId="4" applyFont="1" applyFill="1" applyBorder="1" applyAlignment="1" applyProtection="1">
      <alignment horizontal="center"/>
    </xf>
    <xf numFmtId="0" fontId="19" fillId="5" borderId="3" xfId="0" applyFont="1" applyFill="1" applyBorder="1" applyAlignment="1" applyProtection="1">
      <alignment horizontal="left" wrapText="1"/>
    </xf>
    <xf numFmtId="0" fontId="19" fillId="5" borderId="5" xfId="0" applyFont="1" applyFill="1" applyBorder="1" applyAlignment="1" applyProtection="1">
      <alignment horizontal="left" wrapText="1"/>
    </xf>
    <xf numFmtId="0" fontId="0" fillId="0" borderId="10" xfId="0" applyFont="1" applyFill="1" applyBorder="1" applyAlignment="1" applyProtection="1">
      <alignment horizontal="center"/>
      <protection locked="0"/>
    </xf>
    <xf numFmtId="0" fontId="0" fillId="0" borderId="11" xfId="0" applyFont="1" applyFill="1" applyBorder="1" applyAlignment="1" applyProtection="1">
      <alignment horizontal="center"/>
      <protection locked="0"/>
    </xf>
    <xf numFmtId="0" fontId="0" fillId="0" borderId="12" xfId="0" applyFont="1" applyFill="1" applyBorder="1" applyAlignment="1" applyProtection="1">
      <alignment horizontal="center"/>
      <protection locked="0"/>
    </xf>
    <xf numFmtId="0" fontId="0" fillId="6" borderId="9" xfId="0" applyFont="1" applyFill="1" applyBorder="1" applyProtection="1">
      <protection locked="0"/>
    </xf>
    <xf numFmtId="0" fontId="0" fillId="9" borderId="1" xfId="0" applyFont="1" applyFill="1" applyBorder="1" applyAlignment="1" applyProtection="1">
      <alignment horizontal="center" wrapText="1"/>
    </xf>
    <xf numFmtId="0" fontId="0" fillId="9" borderId="2" xfId="0" applyFont="1" applyFill="1" applyBorder="1" applyAlignment="1" applyProtection="1">
      <alignment horizontal="center" wrapText="1"/>
    </xf>
    <xf numFmtId="0" fontId="0" fillId="9" borderId="10" xfId="0" applyFont="1" applyFill="1" applyBorder="1" applyAlignment="1" applyProtection="1">
      <alignment horizontal="left"/>
    </xf>
    <xf numFmtId="0" fontId="0" fillId="9" borderId="12" xfId="0" applyFont="1" applyFill="1" applyBorder="1" applyAlignment="1" applyProtection="1">
      <alignment horizontal="left"/>
    </xf>
    <xf numFmtId="0" fontId="0" fillId="6" borderId="10" xfId="0" applyFont="1" applyFill="1" applyBorder="1" applyAlignment="1" applyProtection="1">
      <alignment horizontal="left"/>
      <protection locked="0"/>
    </xf>
    <xf numFmtId="0" fontId="0" fillId="6" borderId="12" xfId="0" applyFont="1" applyFill="1" applyBorder="1" applyAlignment="1" applyProtection="1">
      <alignment horizontal="left"/>
      <protection locked="0"/>
    </xf>
    <xf numFmtId="0" fontId="13" fillId="9" borderId="10" xfId="2" applyNumberFormat="1" applyFont="1" applyFill="1" applyBorder="1" applyAlignment="1" applyProtection="1">
      <alignment horizontal="left" vertical="top"/>
    </xf>
    <xf numFmtId="0" fontId="13" fillId="9" borderId="11" xfId="2" applyNumberFormat="1" applyFont="1" applyFill="1" applyBorder="1" applyAlignment="1" applyProtection="1">
      <alignment horizontal="left" vertical="top"/>
    </xf>
    <xf numFmtId="0" fontId="13" fillId="9" borderId="12" xfId="2" applyNumberFormat="1" applyFont="1" applyFill="1" applyBorder="1" applyAlignment="1" applyProtection="1">
      <alignment horizontal="left" vertical="top"/>
    </xf>
    <xf numFmtId="0" fontId="0" fillId="12" borderId="0" xfId="0" applyFont="1" applyFill="1" applyBorder="1" applyAlignment="1" applyProtection="1">
      <alignment horizontal="center" vertical="top"/>
    </xf>
    <xf numFmtId="0" fontId="0" fillId="12" borderId="0" xfId="0" applyFont="1" applyFill="1" applyBorder="1" applyAlignment="1" applyProtection="1">
      <alignment horizontal="center" wrapText="1"/>
    </xf>
    <xf numFmtId="49" fontId="13" fillId="12" borderId="0" xfId="1" applyNumberFormat="1" applyFont="1" applyFill="1" applyBorder="1" applyAlignment="1" applyProtection="1">
      <alignment horizontal="left" vertical="top"/>
    </xf>
    <xf numFmtId="0" fontId="0" fillId="11" borderId="0" xfId="0" applyFont="1" applyFill="1" applyAlignment="1" applyProtection="1">
      <alignment horizontal="left" vertical="center" wrapText="1"/>
    </xf>
    <xf numFmtId="0" fontId="23" fillId="11" borderId="10" xfId="4" applyFont="1" applyFill="1" applyBorder="1" applyAlignment="1" applyProtection="1">
      <alignment horizontal="center"/>
      <protection locked="0"/>
    </xf>
    <xf numFmtId="0" fontId="23" fillId="11" borderId="11" xfId="4" applyFont="1" applyFill="1" applyBorder="1" applyAlignment="1" applyProtection="1">
      <alignment horizontal="center"/>
      <protection locked="0"/>
    </xf>
    <xf numFmtId="0" fontId="23" fillId="11" borderId="12" xfId="4" applyFont="1" applyFill="1" applyBorder="1" applyAlignment="1" applyProtection="1">
      <alignment horizontal="center"/>
      <protection locked="0"/>
    </xf>
    <xf numFmtId="0" fontId="0" fillId="9" borderId="11" xfId="0" applyFont="1" applyFill="1" applyBorder="1" applyAlignment="1" applyProtection="1">
      <alignment horizontal="center"/>
    </xf>
    <xf numFmtId="0" fontId="0" fillId="9" borderId="12" xfId="0" applyFont="1" applyFill="1" applyBorder="1" applyAlignment="1" applyProtection="1">
      <alignment horizontal="center"/>
    </xf>
    <xf numFmtId="0" fontId="19" fillId="13" borderId="10" xfId="2" applyNumberFormat="1" applyFont="1" applyFill="1" applyBorder="1" applyAlignment="1" applyProtection="1">
      <alignment horizontal="left" wrapText="1"/>
    </xf>
    <xf numFmtId="0" fontId="19" fillId="13" borderId="11" xfId="2" applyNumberFormat="1" applyFont="1" applyFill="1" applyBorder="1" applyAlignment="1" applyProtection="1">
      <alignment horizontal="left" wrapText="1"/>
    </xf>
    <xf numFmtId="0" fontId="0" fillId="12" borderId="0" xfId="0" applyFont="1" applyFill="1" applyBorder="1" applyAlignment="1" applyProtection="1">
      <alignment horizontal="left" vertical="top" wrapText="1"/>
    </xf>
    <xf numFmtId="0" fontId="19" fillId="13" borderId="10" xfId="2" applyNumberFormat="1" applyFont="1" applyFill="1" applyBorder="1" applyAlignment="1" applyProtection="1">
      <alignment horizontal="left" vertical="top" wrapText="1"/>
    </xf>
    <xf numFmtId="0" fontId="19" fillId="13" borderId="11" xfId="2" applyNumberFormat="1" applyFont="1" applyFill="1" applyBorder="1" applyAlignment="1" applyProtection="1">
      <alignment horizontal="left" vertical="top" wrapText="1"/>
    </xf>
    <xf numFmtId="0" fontId="23" fillId="14" borderId="10" xfId="4" applyFont="1" applyFill="1" applyBorder="1" applyAlignment="1" applyProtection="1">
      <alignment horizontal="center"/>
      <protection locked="0"/>
    </xf>
    <xf numFmtId="0" fontId="23" fillId="14" borderId="11" xfId="4" applyFont="1" applyFill="1" applyBorder="1" applyAlignment="1" applyProtection="1">
      <alignment horizontal="center"/>
      <protection locked="0"/>
    </xf>
    <xf numFmtId="0" fontId="23" fillId="14" borderId="12" xfId="4" applyFont="1" applyFill="1" applyBorder="1" applyAlignment="1" applyProtection="1">
      <alignment horizontal="center"/>
      <protection locked="0"/>
    </xf>
    <xf numFmtId="0" fontId="0" fillId="6" borderId="13" xfId="0" applyFont="1" applyFill="1" applyBorder="1" applyAlignment="1" applyProtection="1">
      <alignment horizontal="left"/>
      <protection locked="0"/>
    </xf>
    <xf numFmtId="0" fontId="0" fillId="6" borderId="6" xfId="0" applyFont="1" applyFill="1" applyBorder="1" applyAlignment="1" applyProtection="1">
      <alignment horizontal="left"/>
      <protection locked="0"/>
    </xf>
    <xf numFmtId="0" fontId="19" fillId="9" borderId="1" xfId="0" applyFont="1" applyFill="1" applyBorder="1" applyAlignment="1" applyProtection="1">
      <alignment horizontal="right"/>
    </xf>
    <xf numFmtId="0" fontId="19" fillId="9" borderId="0" xfId="0" applyFont="1" applyFill="1" applyBorder="1" applyAlignment="1" applyProtection="1">
      <alignment horizontal="right"/>
    </xf>
    <xf numFmtId="0" fontId="19" fillId="9" borderId="6" xfId="0" applyFont="1" applyFill="1" applyBorder="1" applyAlignment="1" applyProtection="1">
      <alignment horizontal="right"/>
    </xf>
    <xf numFmtId="0" fontId="19" fillId="9" borderId="4" xfId="0" applyFont="1" applyFill="1" applyBorder="1" applyAlignment="1" applyProtection="1">
      <alignment horizontal="right"/>
    </xf>
    <xf numFmtId="0" fontId="19" fillId="9" borderId="8" xfId="0" applyFont="1" applyFill="1" applyBorder="1" applyAlignment="1" applyProtection="1">
      <alignment horizontal="center" vertical="center" wrapText="1"/>
    </xf>
    <xf numFmtId="0" fontId="19" fillId="9" borderId="5" xfId="0" applyFont="1" applyFill="1" applyBorder="1" applyAlignment="1" applyProtection="1">
      <alignment horizontal="center" vertical="center" wrapText="1"/>
    </xf>
    <xf numFmtId="0" fontId="19" fillId="9" borderId="1" xfId="0" applyFont="1" applyFill="1" applyBorder="1" applyAlignment="1" applyProtection="1">
      <alignment horizontal="center" vertical="center" wrapText="1"/>
    </xf>
    <xf numFmtId="0" fontId="19" fillId="9" borderId="2" xfId="0" applyFont="1" applyFill="1" applyBorder="1" applyAlignment="1" applyProtection="1">
      <alignment horizontal="center" vertical="center" wrapText="1"/>
    </xf>
    <xf numFmtId="0" fontId="19" fillId="9" borderId="8" xfId="0" applyFont="1" applyFill="1" applyBorder="1" applyAlignment="1" applyProtection="1">
      <alignment horizontal="center" vertical="center"/>
    </xf>
    <xf numFmtId="0" fontId="19" fillId="9" borderId="5" xfId="0" applyFont="1" applyFill="1" applyBorder="1" applyAlignment="1" applyProtection="1">
      <alignment horizontal="center" vertical="center"/>
    </xf>
    <xf numFmtId="0" fontId="19" fillId="9" borderId="1" xfId="0" applyFont="1" applyFill="1" applyBorder="1" applyAlignment="1" applyProtection="1">
      <alignment horizontal="center" vertical="center"/>
    </xf>
    <xf numFmtId="0" fontId="19" fillId="9" borderId="2" xfId="0" applyFont="1" applyFill="1" applyBorder="1" applyAlignment="1" applyProtection="1">
      <alignment horizontal="center" vertical="center"/>
    </xf>
    <xf numFmtId="0" fontId="19" fillId="9" borderId="6" xfId="0" applyFont="1" applyFill="1" applyBorder="1" applyAlignment="1" applyProtection="1">
      <alignment horizontal="center" vertical="center"/>
    </xf>
    <xf numFmtId="0" fontId="19" fillId="9" borderId="7" xfId="0" applyFont="1" applyFill="1" applyBorder="1" applyAlignment="1" applyProtection="1">
      <alignment horizontal="center" vertical="center"/>
    </xf>
    <xf numFmtId="0" fontId="6" fillId="6" borderId="0" xfId="0" applyFont="1" applyFill="1" applyAlignment="1" applyProtection="1">
      <alignment horizontal="left" vertical="top" wrapText="1"/>
    </xf>
    <xf numFmtId="167" fontId="0" fillId="0" borderId="6" xfId="9" applyNumberFormat="1" applyFont="1" applyBorder="1" applyAlignment="1" applyProtection="1">
      <alignment horizontal="center"/>
      <protection locked="0"/>
    </xf>
    <xf numFmtId="167" fontId="0" fillId="0" borderId="7" xfId="9" applyNumberFormat="1" applyFont="1" applyBorder="1" applyAlignment="1" applyProtection="1">
      <alignment horizontal="center"/>
      <protection locked="0"/>
    </xf>
    <xf numFmtId="0" fontId="0" fillId="6" borderId="0" xfId="0" applyFont="1" applyFill="1" applyBorder="1" applyAlignment="1" applyProtection="1">
      <alignment horizontal="left" vertical="top" wrapText="1"/>
      <protection locked="0"/>
    </xf>
    <xf numFmtId="14" fontId="0" fillId="6" borderId="0" xfId="0" applyNumberFormat="1" applyFont="1" applyFill="1" applyBorder="1" applyAlignment="1" applyProtection="1">
      <alignment vertical="top" wrapText="1"/>
      <protection locked="0"/>
    </xf>
    <xf numFmtId="0" fontId="0" fillId="6" borderId="0" xfId="12" applyFont="1" applyFill="1" applyBorder="1" applyAlignment="1" applyProtection="1">
      <alignment horizontal="left" vertical="top" wrapText="1"/>
      <protection locked="0"/>
    </xf>
    <xf numFmtId="0" fontId="0" fillId="6" borderId="0" xfId="0" applyFont="1" applyFill="1" applyBorder="1" applyAlignment="1" applyProtection="1">
      <alignment horizontal="right"/>
    </xf>
    <xf numFmtId="0" fontId="19" fillId="5" borderId="1" xfId="0" applyFont="1" applyFill="1" applyBorder="1" applyAlignment="1" applyProtection="1">
      <alignment horizontal="left" vertical="top" wrapText="1"/>
    </xf>
    <xf numFmtId="0" fontId="19" fillId="5" borderId="0" xfId="0" applyFont="1" applyFill="1" applyBorder="1" applyAlignment="1" applyProtection="1">
      <alignment horizontal="left" vertical="top" wrapText="1"/>
    </xf>
    <xf numFmtId="0" fontId="19" fillId="5" borderId="2" xfId="0" applyFont="1" applyFill="1" applyBorder="1" applyAlignment="1" applyProtection="1">
      <alignment horizontal="left" vertical="top" wrapText="1"/>
    </xf>
  </cellXfs>
  <cellStyles count="27">
    <cellStyle name="60 % - Aksentti3" xfId="1" builtinId="40"/>
    <cellStyle name="Aksentti3" xfId="2" builtinId="37"/>
    <cellStyle name="Huono" xfId="3" builtinId="27"/>
    <cellStyle name="Hyperlink 2" xfId="8" xr:uid="{00000000-0005-0000-0000-000003000000}"/>
    <cellStyle name="Hyperlinkki" xfId="4" builtinId="8"/>
    <cellStyle name="Normaali" xfId="0" builtinId="0" customBuiltin="1"/>
    <cellStyle name="Normaali 2" xfId="5" xr:uid="{00000000-0005-0000-0000-000006000000}"/>
    <cellStyle name="Normaali 2 2" xfId="12" xr:uid="{00000000-0005-0000-0000-000006000000}"/>
    <cellStyle name="Normaali 3" xfId="11" xr:uid="{00000000-0005-0000-0000-000007000000}"/>
    <cellStyle name="Normaali 3 2" xfId="16" xr:uid="{00000000-0005-0000-0000-000007000000}"/>
    <cellStyle name="Normaali 3 2 2" xfId="25" xr:uid="{00000000-0005-0000-0000-000007000000}"/>
    <cellStyle name="Normaali 3 2 3" xfId="21" xr:uid="{00000000-0005-0000-0000-000007000000}"/>
    <cellStyle name="Normaali 3 3" xfId="23" xr:uid="{00000000-0005-0000-0000-000007000000}"/>
    <cellStyle name="Normaali 3 4" xfId="19" xr:uid="{00000000-0005-0000-0000-000007000000}"/>
    <cellStyle name="Normal 2" xfId="7" xr:uid="{00000000-0005-0000-0000-000008000000}"/>
    <cellStyle name="Normal 2 2" xfId="14" xr:uid="{00000000-0005-0000-0000-000008000000}"/>
    <cellStyle name="Prosenttia" xfId="6" builtinId="5"/>
    <cellStyle name="Prosenttia 2" xfId="13" xr:uid="{00000000-0005-0000-0000-000039000000}"/>
    <cellStyle name="Sivun otsikko" xfId="10" xr:uid="{00000000-0005-0000-0000-00000A000000}"/>
    <cellStyle name="Valuutta" xfId="9" builtinId="4"/>
    <cellStyle name="Valuutta 2" xfId="15" xr:uid="{00000000-0005-0000-0000-00003A000000}"/>
    <cellStyle name="Valuutta 2 2" xfId="24" xr:uid="{00000000-0005-0000-0000-00003A000000}"/>
    <cellStyle name="Valuutta 2 3" xfId="20" xr:uid="{00000000-0005-0000-0000-00003A000000}"/>
    <cellStyle name="Valuutta 3" xfId="17" xr:uid="{00000000-0005-0000-0000-00003B000000}"/>
    <cellStyle name="Valuutta 3 2" xfId="26" xr:uid="{00000000-0005-0000-0000-00003B000000}"/>
    <cellStyle name="Valuutta 4" xfId="22" xr:uid="{00000000-0005-0000-0000-00003D000000}"/>
    <cellStyle name="Valuutta 5" xfId="18" xr:uid="{00000000-0005-0000-0000-000040000000}"/>
  </cellStyles>
  <dxfs count="10">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s>
  <tableStyles count="0" defaultTableStyle="TableStyleMedium9" defaultPivotStyle="PivotStyleLight16"/>
  <colors>
    <mruColors>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1590675</xdr:colOff>
      <xdr:row>0</xdr:row>
      <xdr:rowOff>133350</xdr:rowOff>
    </xdr:from>
    <xdr:to>
      <xdr:col>7</xdr:col>
      <xdr:colOff>0</xdr:colOff>
      <xdr:row>0</xdr:row>
      <xdr:rowOff>780969</xdr:rowOff>
    </xdr:to>
    <xdr:pic>
      <xdr:nvPicPr>
        <xdr:cNvPr id="2" name="Kuva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0660"/>
        <a:stretch/>
      </xdr:blipFill>
      <xdr:spPr>
        <a:xfrm>
          <a:off x="2133600" y="133350"/>
          <a:ext cx="2724150" cy="647619"/>
        </a:xfrm>
        <a:prstGeom prst="rect">
          <a:avLst/>
        </a:prstGeom>
      </xdr:spPr>
    </xdr:pic>
    <xdr:clientData/>
  </xdr:twoCellAnchor>
  <xdr:twoCellAnchor editAs="oneCell">
    <xdr:from>
      <xdr:col>1</xdr:col>
      <xdr:colOff>28575</xdr:colOff>
      <xdr:row>0</xdr:row>
      <xdr:rowOff>133350</xdr:rowOff>
    </xdr:from>
    <xdr:to>
      <xdr:col>2</xdr:col>
      <xdr:colOff>1352169</xdr:colOff>
      <xdr:row>0</xdr:row>
      <xdr:rowOff>783717</xdr:rowOff>
    </xdr:to>
    <xdr:pic>
      <xdr:nvPicPr>
        <xdr:cNvPr id="3" name="Kuva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7175" y="133350"/>
          <a:ext cx="1645539" cy="65608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152400</xdr:colOff>
          <xdr:row>2</xdr:row>
          <xdr:rowOff>1041400</xdr:rowOff>
        </xdr:from>
        <xdr:to>
          <xdr:col>5</xdr:col>
          <xdr:colOff>457200</xdr:colOff>
          <xdr:row>3</xdr:row>
          <xdr:rowOff>209550</xdr:rowOff>
        </xdr:to>
        <xdr:sp macro="" textlink="">
          <xdr:nvSpPr>
            <xdr:cNvPr id="184321" name="Check Box 1" hidden="1">
              <a:extLst>
                <a:ext uri="{63B3BB69-23CF-44E3-9099-C40C66FF867C}">
                  <a14:compatExt spid="_x0000_s184321"/>
                </a:ext>
                <a:ext uri="{FF2B5EF4-FFF2-40B4-BE49-F238E27FC236}">
                  <a16:creationId xmlns:a16="http://schemas.microsoft.com/office/drawing/2014/main" id="{00000000-0008-0000-1300-000001D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241300</xdr:colOff>
          <xdr:row>12</xdr:row>
          <xdr:rowOff>184150</xdr:rowOff>
        </xdr:from>
        <xdr:to>
          <xdr:col>1</xdr:col>
          <xdr:colOff>514350</xdr:colOff>
          <xdr:row>13</xdr:row>
          <xdr:rowOff>184150</xdr:rowOff>
        </xdr:to>
        <xdr:sp macro="" textlink="">
          <xdr:nvSpPr>
            <xdr:cNvPr id="187393" name="Check Box 1" hidden="1">
              <a:extLst>
                <a:ext uri="{63B3BB69-23CF-44E3-9099-C40C66FF867C}">
                  <a14:compatExt spid="_x0000_s187393"/>
                </a:ext>
                <a:ext uri="{FF2B5EF4-FFF2-40B4-BE49-F238E27FC236}">
                  <a16:creationId xmlns:a16="http://schemas.microsoft.com/office/drawing/2014/main" id="{00000000-0008-0000-1A00-000001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304800</xdr:colOff>
          <xdr:row>26</xdr:row>
          <xdr:rowOff>171450</xdr:rowOff>
        </xdr:from>
        <xdr:to>
          <xdr:col>1</xdr:col>
          <xdr:colOff>609600</xdr:colOff>
          <xdr:row>28</xdr:row>
          <xdr:rowOff>0</xdr:rowOff>
        </xdr:to>
        <xdr:sp macro="" textlink="">
          <xdr:nvSpPr>
            <xdr:cNvPr id="187394" name="Check Box 2" hidden="1">
              <a:extLst>
                <a:ext uri="{63B3BB69-23CF-44E3-9099-C40C66FF867C}">
                  <a14:compatExt spid="_x0000_s187394"/>
                </a:ext>
                <a:ext uri="{FF2B5EF4-FFF2-40B4-BE49-F238E27FC236}">
                  <a16:creationId xmlns:a16="http://schemas.microsoft.com/office/drawing/2014/main" id="{00000000-0008-0000-1A00-000002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279400</xdr:colOff>
          <xdr:row>14</xdr:row>
          <xdr:rowOff>184150</xdr:rowOff>
        </xdr:from>
        <xdr:to>
          <xdr:col>1</xdr:col>
          <xdr:colOff>552450</xdr:colOff>
          <xdr:row>16</xdr:row>
          <xdr:rowOff>0</xdr:rowOff>
        </xdr:to>
        <xdr:sp macro="" textlink="">
          <xdr:nvSpPr>
            <xdr:cNvPr id="187395" name="Check Box 3" hidden="1">
              <a:extLst>
                <a:ext uri="{63B3BB69-23CF-44E3-9099-C40C66FF867C}">
                  <a14:compatExt spid="_x0000_s187395"/>
                </a:ext>
                <a:ext uri="{FF2B5EF4-FFF2-40B4-BE49-F238E27FC236}">
                  <a16:creationId xmlns:a16="http://schemas.microsoft.com/office/drawing/2014/main" id="{00000000-0008-0000-1A00-000003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17</xdr:row>
          <xdr:rowOff>12700</xdr:rowOff>
        </xdr:from>
        <xdr:to>
          <xdr:col>1</xdr:col>
          <xdr:colOff>552450</xdr:colOff>
          <xdr:row>17</xdr:row>
          <xdr:rowOff>209550</xdr:rowOff>
        </xdr:to>
        <xdr:sp macro="" textlink="">
          <xdr:nvSpPr>
            <xdr:cNvPr id="187396" name="Check Box 4" hidden="1">
              <a:extLst>
                <a:ext uri="{63B3BB69-23CF-44E3-9099-C40C66FF867C}">
                  <a14:compatExt spid="_x0000_s187396"/>
                </a:ext>
                <a:ext uri="{FF2B5EF4-FFF2-40B4-BE49-F238E27FC236}">
                  <a16:creationId xmlns:a16="http://schemas.microsoft.com/office/drawing/2014/main" id="{00000000-0008-0000-1A00-000004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24</xdr:row>
          <xdr:rowOff>171450</xdr:rowOff>
        </xdr:from>
        <xdr:to>
          <xdr:col>1</xdr:col>
          <xdr:colOff>571500</xdr:colOff>
          <xdr:row>25</xdr:row>
          <xdr:rowOff>165100</xdr:rowOff>
        </xdr:to>
        <xdr:sp macro="" textlink="">
          <xdr:nvSpPr>
            <xdr:cNvPr id="187397" name="Check Box 5" hidden="1">
              <a:extLst>
                <a:ext uri="{63B3BB69-23CF-44E3-9099-C40C66FF867C}">
                  <a14:compatExt spid="_x0000_s187397"/>
                </a:ext>
                <a:ext uri="{FF2B5EF4-FFF2-40B4-BE49-F238E27FC236}">
                  <a16:creationId xmlns:a16="http://schemas.microsoft.com/office/drawing/2014/main" id="{00000000-0008-0000-1A00-000005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19</xdr:row>
          <xdr:rowOff>12700</xdr:rowOff>
        </xdr:from>
        <xdr:to>
          <xdr:col>1</xdr:col>
          <xdr:colOff>590550</xdr:colOff>
          <xdr:row>19</xdr:row>
          <xdr:rowOff>247650</xdr:rowOff>
        </xdr:to>
        <xdr:sp macro="" textlink="">
          <xdr:nvSpPr>
            <xdr:cNvPr id="187398" name="Check Box 6" hidden="1">
              <a:extLst>
                <a:ext uri="{63B3BB69-23CF-44E3-9099-C40C66FF867C}">
                  <a14:compatExt spid="_x0000_s187398"/>
                </a:ext>
                <a:ext uri="{FF2B5EF4-FFF2-40B4-BE49-F238E27FC236}">
                  <a16:creationId xmlns:a16="http://schemas.microsoft.com/office/drawing/2014/main" id="{00000000-0008-0000-1A00-000006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21</xdr:row>
          <xdr:rowOff>12700</xdr:rowOff>
        </xdr:from>
        <xdr:to>
          <xdr:col>1</xdr:col>
          <xdr:colOff>590550</xdr:colOff>
          <xdr:row>21</xdr:row>
          <xdr:rowOff>209550</xdr:rowOff>
        </xdr:to>
        <xdr:sp macro="" textlink="">
          <xdr:nvSpPr>
            <xdr:cNvPr id="187399" name="Check Box 7" hidden="1">
              <a:extLst>
                <a:ext uri="{63B3BB69-23CF-44E3-9099-C40C66FF867C}">
                  <a14:compatExt spid="_x0000_s187399"/>
                </a:ext>
                <a:ext uri="{FF2B5EF4-FFF2-40B4-BE49-F238E27FC236}">
                  <a16:creationId xmlns:a16="http://schemas.microsoft.com/office/drawing/2014/main" id="{00000000-0008-0000-1A00-000007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298450</xdr:colOff>
          <xdr:row>23</xdr:row>
          <xdr:rowOff>12700</xdr:rowOff>
        </xdr:from>
        <xdr:to>
          <xdr:col>1</xdr:col>
          <xdr:colOff>590550</xdr:colOff>
          <xdr:row>23</xdr:row>
          <xdr:rowOff>209550</xdr:rowOff>
        </xdr:to>
        <xdr:sp macro="" textlink="">
          <xdr:nvSpPr>
            <xdr:cNvPr id="187400" name="Check Box 8" hidden="1">
              <a:extLst>
                <a:ext uri="{63B3BB69-23CF-44E3-9099-C40C66FF867C}">
                  <a14:compatExt spid="_x0000_s187400"/>
                </a:ext>
                <a:ext uri="{FF2B5EF4-FFF2-40B4-BE49-F238E27FC236}">
                  <a16:creationId xmlns:a16="http://schemas.microsoft.com/office/drawing/2014/main" id="{00000000-0008-0000-1A00-000008D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133350</xdr:colOff>
          <xdr:row>4</xdr:row>
          <xdr:rowOff>190500</xdr:rowOff>
        </xdr:from>
        <xdr:to>
          <xdr:col>2</xdr:col>
          <xdr:colOff>438150</xdr:colOff>
          <xdr:row>6</xdr:row>
          <xdr:rowOff>19050</xdr:rowOff>
        </xdr:to>
        <xdr:sp macro="" textlink="">
          <xdr:nvSpPr>
            <xdr:cNvPr id="1028" name="UusiHakemus" hidden="1">
              <a:extLst>
                <a:ext uri="{63B3BB69-23CF-44E3-9099-C40C66FF867C}">
                  <a14:compatExt spid="_x0000_s1028"/>
                </a:ext>
                <a:ext uri="{FF2B5EF4-FFF2-40B4-BE49-F238E27FC236}">
                  <a16:creationId xmlns:a16="http://schemas.microsoft.com/office/drawing/2014/main" id="{00000000-0008-0000-02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5</xdr:row>
          <xdr:rowOff>0</xdr:rowOff>
        </xdr:from>
        <xdr:to>
          <xdr:col>8</xdr:col>
          <xdr:colOff>361950</xdr:colOff>
          <xdr:row>6</xdr:row>
          <xdr:rowOff>19050</xdr:rowOff>
        </xdr:to>
        <xdr:sp macro="" textlink="">
          <xdr:nvSpPr>
            <xdr:cNvPr id="1029" name="KorjattuHakemus" hidden="1">
              <a:extLst>
                <a:ext uri="{63B3BB69-23CF-44E3-9099-C40C66FF867C}">
                  <a14:compatExt spid="_x0000_s1029"/>
                </a:ext>
                <a:ext uri="{FF2B5EF4-FFF2-40B4-BE49-F238E27FC236}">
                  <a16:creationId xmlns:a16="http://schemas.microsoft.com/office/drawing/2014/main" id="{00000000-0008-0000-02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400050</xdr:colOff>
          <xdr:row>25</xdr:row>
          <xdr:rowOff>184150</xdr:rowOff>
        </xdr:from>
        <xdr:to>
          <xdr:col>1</xdr:col>
          <xdr:colOff>685800</xdr:colOff>
          <xdr:row>27</xdr:row>
          <xdr:rowOff>0</xdr:rowOff>
        </xdr:to>
        <xdr:sp macro="" textlink="">
          <xdr:nvSpPr>
            <xdr:cNvPr id="1066" name="HaettuMuutaEUKYLLÄ" hidden="1">
              <a:extLst>
                <a:ext uri="{63B3BB69-23CF-44E3-9099-C40C66FF867C}">
                  <a14:compatExt spid="_x0000_s1066"/>
                </a:ext>
                <a:ext uri="{FF2B5EF4-FFF2-40B4-BE49-F238E27FC236}">
                  <a16:creationId xmlns:a16="http://schemas.microsoft.com/office/drawing/2014/main" id="{00000000-0008-0000-02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247650</xdr:colOff>
          <xdr:row>26</xdr:row>
          <xdr:rowOff>0</xdr:rowOff>
        </xdr:from>
        <xdr:to>
          <xdr:col>5</xdr:col>
          <xdr:colOff>133350</xdr:colOff>
          <xdr:row>27</xdr:row>
          <xdr:rowOff>19050</xdr:rowOff>
        </xdr:to>
        <xdr:sp macro="" textlink="">
          <xdr:nvSpPr>
            <xdr:cNvPr id="1067" name="HaettuMuutaEUEI" hidden="1">
              <a:extLst>
                <a:ext uri="{63B3BB69-23CF-44E3-9099-C40C66FF867C}">
                  <a14:compatExt spid="_x0000_s1067"/>
                </a:ext>
                <a:ext uri="{FF2B5EF4-FFF2-40B4-BE49-F238E27FC236}">
                  <a16:creationId xmlns:a16="http://schemas.microsoft.com/office/drawing/2014/main" id="{00000000-0008-0000-02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412750</xdr:colOff>
          <xdr:row>74</xdr:row>
          <xdr:rowOff>0</xdr:rowOff>
        </xdr:from>
        <xdr:to>
          <xdr:col>1</xdr:col>
          <xdr:colOff>704850</xdr:colOff>
          <xdr:row>75</xdr:row>
          <xdr:rowOff>19050</xdr:rowOff>
        </xdr:to>
        <xdr:sp macro="" textlink="">
          <xdr:nvSpPr>
            <xdr:cNvPr id="1083" name="SähköpostiosoitettaKYLLÄ" hidden="1">
              <a:extLst>
                <a:ext uri="{63B3BB69-23CF-44E3-9099-C40C66FF867C}">
                  <a14:compatExt spid="_x0000_s1083"/>
                </a:ext>
                <a:ext uri="{FF2B5EF4-FFF2-40B4-BE49-F238E27FC236}">
                  <a16:creationId xmlns:a16="http://schemas.microsoft.com/office/drawing/2014/main" id="{00000000-0008-0000-02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412750</xdr:colOff>
          <xdr:row>74</xdr:row>
          <xdr:rowOff>0</xdr:rowOff>
        </xdr:from>
        <xdr:to>
          <xdr:col>5</xdr:col>
          <xdr:colOff>285750</xdr:colOff>
          <xdr:row>75</xdr:row>
          <xdr:rowOff>19050</xdr:rowOff>
        </xdr:to>
        <xdr:sp macro="" textlink="">
          <xdr:nvSpPr>
            <xdr:cNvPr id="1084" name="SähköpostiosoitettaEI" hidden="1">
              <a:extLst>
                <a:ext uri="{63B3BB69-23CF-44E3-9099-C40C66FF867C}">
                  <a14:compatExt spid="_x0000_s1084"/>
                </a:ext>
                <a:ext uri="{FF2B5EF4-FFF2-40B4-BE49-F238E27FC236}">
                  <a16:creationId xmlns:a16="http://schemas.microsoft.com/office/drawing/2014/main" id="{00000000-0008-0000-02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412750</xdr:colOff>
          <xdr:row>82</xdr:row>
          <xdr:rowOff>190500</xdr:rowOff>
        </xdr:from>
        <xdr:to>
          <xdr:col>1</xdr:col>
          <xdr:colOff>704850</xdr:colOff>
          <xdr:row>84</xdr:row>
          <xdr:rowOff>19050</xdr:rowOff>
        </xdr:to>
        <xdr:sp macro="" textlink="">
          <xdr:nvSpPr>
            <xdr:cNvPr id="1087" name="SähköpostiosoitettaVaraEI" hidden="1">
              <a:extLst>
                <a:ext uri="{63B3BB69-23CF-44E3-9099-C40C66FF867C}">
                  <a14:compatExt spid="_x0000_s1087"/>
                </a:ext>
                <a:ext uri="{FF2B5EF4-FFF2-40B4-BE49-F238E27FC236}">
                  <a16:creationId xmlns:a16="http://schemas.microsoft.com/office/drawing/2014/main" id="{00000000-0008-0000-02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412750</xdr:colOff>
          <xdr:row>82</xdr:row>
          <xdr:rowOff>190500</xdr:rowOff>
        </xdr:from>
        <xdr:to>
          <xdr:col>5</xdr:col>
          <xdr:colOff>285750</xdr:colOff>
          <xdr:row>84</xdr:row>
          <xdr:rowOff>19050</xdr:rowOff>
        </xdr:to>
        <xdr:sp macro="" textlink="">
          <xdr:nvSpPr>
            <xdr:cNvPr id="1088" name="SähköpostiosoitettaVaraKYLLÄ" hidden="1">
              <a:extLst>
                <a:ext uri="{63B3BB69-23CF-44E3-9099-C40C66FF867C}">
                  <a14:compatExt spid="_x0000_s1088"/>
                </a:ext>
                <a:ext uri="{FF2B5EF4-FFF2-40B4-BE49-F238E27FC236}">
                  <a16:creationId xmlns:a16="http://schemas.microsoft.com/office/drawing/2014/main" id="{00000000-0008-0000-02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412750</xdr:colOff>
          <xdr:row>11</xdr:row>
          <xdr:rowOff>190500</xdr:rowOff>
        </xdr:from>
        <xdr:to>
          <xdr:col>1</xdr:col>
          <xdr:colOff>704850</xdr:colOff>
          <xdr:row>13</xdr:row>
          <xdr:rowOff>19050</xdr:rowOff>
        </xdr:to>
        <xdr:sp macro="" textlink="">
          <xdr:nvSpPr>
            <xdr:cNvPr id="1089" name="MyönnettuMuutaEUKYLLÄ" hidden="1">
              <a:extLst>
                <a:ext uri="{63B3BB69-23CF-44E3-9099-C40C66FF867C}">
                  <a14:compatExt spid="_x0000_s1089"/>
                </a:ext>
                <a:ext uri="{FF2B5EF4-FFF2-40B4-BE49-F238E27FC236}">
                  <a16:creationId xmlns:a16="http://schemas.microsoft.com/office/drawing/2014/main" id="{00000000-0008-0000-02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260350</xdr:colOff>
          <xdr:row>11</xdr:row>
          <xdr:rowOff>190500</xdr:rowOff>
        </xdr:from>
        <xdr:to>
          <xdr:col>5</xdr:col>
          <xdr:colOff>146050</xdr:colOff>
          <xdr:row>13</xdr:row>
          <xdr:rowOff>0</xdr:rowOff>
        </xdr:to>
        <xdr:sp macro="" textlink="">
          <xdr:nvSpPr>
            <xdr:cNvPr id="1090" name="MyönnettyMuutaEUEI" hidden="1">
              <a:extLst>
                <a:ext uri="{63B3BB69-23CF-44E3-9099-C40C66FF867C}">
                  <a14:compatExt spid="_x0000_s1090"/>
                </a:ext>
                <a:ext uri="{FF2B5EF4-FFF2-40B4-BE49-F238E27FC236}">
                  <a16:creationId xmlns:a16="http://schemas.microsoft.com/office/drawing/2014/main" id="{00000000-0008-0000-02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412750</xdr:colOff>
          <xdr:row>45</xdr:row>
          <xdr:rowOff>190500</xdr:rowOff>
        </xdr:from>
        <xdr:to>
          <xdr:col>1</xdr:col>
          <xdr:colOff>704850</xdr:colOff>
          <xdr:row>47</xdr:row>
          <xdr:rowOff>19050</xdr:rowOff>
        </xdr:to>
        <xdr:sp macro="" textlink="">
          <xdr:nvSpPr>
            <xdr:cNvPr id="1098" name="EUrahoitusKYLLÄ" hidden="1">
              <a:extLst>
                <a:ext uri="{63B3BB69-23CF-44E3-9099-C40C66FF867C}">
                  <a14:compatExt spid="_x0000_s1098"/>
                </a:ext>
                <a:ext uri="{FF2B5EF4-FFF2-40B4-BE49-F238E27FC236}">
                  <a16:creationId xmlns:a16="http://schemas.microsoft.com/office/drawing/2014/main" id="{00000000-0008-0000-02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260350</xdr:colOff>
          <xdr:row>45</xdr:row>
          <xdr:rowOff>190500</xdr:rowOff>
        </xdr:from>
        <xdr:to>
          <xdr:col>5</xdr:col>
          <xdr:colOff>146050</xdr:colOff>
          <xdr:row>47</xdr:row>
          <xdr:rowOff>0</xdr:rowOff>
        </xdr:to>
        <xdr:sp macro="" textlink="">
          <xdr:nvSpPr>
            <xdr:cNvPr id="1099" name="EUrahoitusEI" hidden="1">
              <a:extLst>
                <a:ext uri="{63B3BB69-23CF-44E3-9099-C40C66FF867C}">
                  <a14:compatExt spid="_x0000_s1099"/>
                </a:ext>
                <a:ext uri="{FF2B5EF4-FFF2-40B4-BE49-F238E27FC236}">
                  <a16:creationId xmlns:a16="http://schemas.microsoft.com/office/drawing/2014/main" id="{00000000-0008-0000-02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412750</xdr:colOff>
          <xdr:row>88</xdr:row>
          <xdr:rowOff>190500</xdr:rowOff>
        </xdr:from>
        <xdr:to>
          <xdr:col>1</xdr:col>
          <xdr:colOff>704850</xdr:colOff>
          <xdr:row>90</xdr:row>
          <xdr:rowOff>19050</xdr:rowOff>
        </xdr:to>
        <xdr:sp macro="" textlink="">
          <xdr:nvSpPr>
            <xdr:cNvPr id="1100" name="SiirronsaajatKYLLÄ" hidden="1">
              <a:extLst>
                <a:ext uri="{63B3BB69-23CF-44E3-9099-C40C66FF867C}">
                  <a14:compatExt spid="_x0000_s1100"/>
                </a:ext>
                <a:ext uri="{FF2B5EF4-FFF2-40B4-BE49-F238E27FC236}">
                  <a16:creationId xmlns:a16="http://schemas.microsoft.com/office/drawing/2014/main" id="{00000000-0008-0000-02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412750</xdr:colOff>
          <xdr:row>88</xdr:row>
          <xdr:rowOff>190500</xdr:rowOff>
        </xdr:from>
        <xdr:to>
          <xdr:col>5</xdr:col>
          <xdr:colOff>285750</xdr:colOff>
          <xdr:row>90</xdr:row>
          <xdr:rowOff>19050</xdr:rowOff>
        </xdr:to>
        <xdr:sp macro="" textlink="">
          <xdr:nvSpPr>
            <xdr:cNvPr id="1101" name="SiirronsaajatEI" hidden="1">
              <a:extLst>
                <a:ext uri="{63B3BB69-23CF-44E3-9099-C40C66FF867C}">
                  <a14:compatExt spid="_x0000_s1101"/>
                </a:ext>
                <a:ext uri="{FF2B5EF4-FFF2-40B4-BE49-F238E27FC236}">
                  <a16:creationId xmlns:a16="http://schemas.microsoft.com/office/drawing/2014/main" id="{00000000-0008-0000-02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412750</xdr:colOff>
          <xdr:row>113</xdr:row>
          <xdr:rowOff>190500</xdr:rowOff>
        </xdr:from>
        <xdr:to>
          <xdr:col>1</xdr:col>
          <xdr:colOff>704850</xdr:colOff>
          <xdr:row>115</xdr:row>
          <xdr:rowOff>19050</xdr:rowOff>
        </xdr:to>
        <xdr:sp macro="" textlink="">
          <xdr:nvSpPr>
            <xdr:cNvPr id="1102" name="YhteistyötahoKYLLÄ" hidden="1">
              <a:extLst>
                <a:ext uri="{63B3BB69-23CF-44E3-9099-C40C66FF867C}">
                  <a14:compatExt spid="_x0000_s1102"/>
                </a:ext>
                <a:ext uri="{FF2B5EF4-FFF2-40B4-BE49-F238E27FC236}">
                  <a16:creationId xmlns:a16="http://schemas.microsoft.com/office/drawing/2014/main" id="{00000000-0008-0000-02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412750</xdr:colOff>
          <xdr:row>113</xdr:row>
          <xdr:rowOff>190500</xdr:rowOff>
        </xdr:from>
        <xdr:to>
          <xdr:col>5</xdr:col>
          <xdr:colOff>285750</xdr:colOff>
          <xdr:row>115</xdr:row>
          <xdr:rowOff>19050</xdr:rowOff>
        </xdr:to>
        <xdr:sp macro="" textlink="">
          <xdr:nvSpPr>
            <xdr:cNvPr id="1103" name="YhteistyötahoEI" hidden="1">
              <a:extLst>
                <a:ext uri="{63B3BB69-23CF-44E3-9099-C40C66FF867C}">
                  <a14:compatExt spid="_x0000_s1103"/>
                </a:ext>
                <a:ext uri="{FF2B5EF4-FFF2-40B4-BE49-F238E27FC236}">
                  <a16:creationId xmlns:a16="http://schemas.microsoft.com/office/drawing/2014/main" id="{00000000-0008-0000-02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981075</xdr:colOff>
      <xdr:row>0</xdr:row>
      <xdr:rowOff>0</xdr:rowOff>
    </xdr:from>
    <xdr:to>
      <xdr:col>7</xdr:col>
      <xdr:colOff>238125</xdr:colOff>
      <xdr:row>0</xdr:row>
      <xdr:rowOff>655239</xdr:rowOff>
    </xdr:to>
    <xdr:pic>
      <xdr:nvPicPr>
        <xdr:cNvPr id="18" name="Kuva 17">
          <a:extLst>
            <a:ext uri="{FF2B5EF4-FFF2-40B4-BE49-F238E27FC236}">
              <a16:creationId xmlns:a16="http://schemas.microsoft.com/office/drawing/2014/main" id="{00000000-0008-0000-0200-00001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0660"/>
        <a:stretch/>
      </xdr:blipFill>
      <xdr:spPr>
        <a:xfrm>
          <a:off x="2190750" y="0"/>
          <a:ext cx="2735580" cy="655239"/>
        </a:xfrm>
        <a:prstGeom prst="rect">
          <a:avLst/>
        </a:prstGeom>
      </xdr:spPr>
    </xdr:pic>
    <xdr:clientData/>
  </xdr:twoCellAnchor>
  <xdr:twoCellAnchor editAs="oneCell">
    <xdr:from>
      <xdr:col>1</xdr:col>
      <xdr:colOff>0</xdr:colOff>
      <xdr:row>0</xdr:row>
      <xdr:rowOff>0</xdr:rowOff>
    </xdr:from>
    <xdr:to>
      <xdr:col>2</xdr:col>
      <xdr:colOff>748284</xdr:colOff>
      <xdr:row>0</xdr:row>
      <xdr:rowOff>650367</xdr:rowOff>
    </xdr:to>
    <xdr:pic>
      <xdr:nvPicPr>
        <xdr:cNvPr id="19" name="Kuva 18">
          <a:extLst>
            <a:ext uri="{FF2B5EF4-FFF2-40B4-BE49-F238E27FC236}">
              <a16:creationId xmlns:a16="http://schemas.microsoft.com/office/drawing/2014/main" id="{00000000-0008-0000-0200-00001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4325" y="0"/>
          <a:ext cx="1643634" cy="6503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146050</xdr:colOff>
          <xdr:row>9</xdr:row>
          <xdr:rowOff>190500</xdr:rowOff>
        </xdr:from>
        <xdr:to>
          <xdr:col>3</xdr:col>
          <xdr:colOff>0</xdr:colOff>
          <xdr:row>10</xdr:row>
          <xdr:rowOff>209550</xdr:rowOff>
        </xdr:to>
        <xdr:sp macro="" textlink="">
          <xdr:nvSpPr>
            <xdr:cNvPr id="34821" name="Kotouttamistoimenpiteet" hidden="1">
              <a:extLst>
                <a:ext uri="{63B3BB69-23CF-44E3-9099-C40C66FF867C}">
                  <a14:compatExt spid="_x0000_s34821"/>
                </a:ext>
                <a:ext uri="{FF2B5EF4-FFF2-40B4-BE49-F238E27FC236}">
                  <a16:creationId xmlns:a16="http://schemas.microsoft.com/office/drawing/2014/main" id="{00000000-0008-0000-0600-00000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146050</xdr:colOff>
          <xdr:row>11</xdr:row>
          <xdr:rowOff>0</xdr:rowOff>
        </xdr:from>
        <xdr:to>
          <xdr:col>3</xdr:col>
          <xdr:colOff>0</xdr:colOff>
          <xdr:row>11</xdr:row>
          <xdr:rowOff>222250</xdr:rowOff>
        </xdr:to>
        <xdr:sp macro="" textlink="">
          <xdr:nvSpPr>
            <xdr:cNvPr id="34847" name="Säilöönoton vaihtoehdot" hidden="1">
              <a:extLst>
                <a:ext uri="{63B3BB69-23CF-44E3-9099-C40C66FF867C}">
                  <a14:compatExt spid="_x0000_s34847"/>
                </a:ext>
                <a:ext uri="{FF2B5EF4-FFF2-40B4-BE49-F238E27FC236}">
                  <a16:creationId xmlns:a16="http://schemas.microsoft.com/office/drawing/2014/main" id="{00000000-0008-0000-0600-00001F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146050</xdr:colOff>
          <xdr:row>12</xdr:row>
          <xdr:rowOff>190500</xdr:rowOff>
        </xdr:from>
        <xdr:to>
          <xdr:col>3</xdr:col>
          <xdr:colOff>0</xdr:colOff>
          <xdr:row>13</xdr:row>
          <xdr:rowOff>209550</xdr:rowOff>
        </xdr:to>
        <xdr:sp macro="" textlink="">
          <xdr:nvSpPr>
            <xdr:cNvPr id="34848" name="Vapaaehtoinen paluu" hidden="1">
              <a:extLst>
                <a:ext uri="{63B3BB69-23CF-44E3-9099-C40C66FF867C}">
                  <a14:compatExt spid="_x0000_s34848"/>
                </a:ext>
                <a:ext uri="{FF2B5EF4-FFF2-40B4-BE49-F238E27FC236}">
                  <a16:creationId xmlns:a16="http://schemas.microsoft.com/office/drawing/2014/main" id="{00000000-0008-0000-0600-000020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146050</xdr:colOff>
          <xdr:row>14</xdr:row>
          <xdr:rowOff>190500</xdr:rowOff>
        </xdr:from>
        <xdr:to>
          <xdr:col>3</xdr:col>
          <xdr:colOff>0</xdr:colOff>
          <xdr:row>15</xdr:row>
          <xdr:rowOff>209550</xdr:rowOff>
        </xdr:to>
        <xdr:sp macro="" textlink="">
          <xdr:nvSpPr>
            <xdr:cNvPr id="34849" name="Haavoittuvassa asemassa" hidden="1">
              <a:extLst>
                <a:ext uri="{63B3BB69-23CF-44E3-9099-C40C66FF867C}">
                  <a14:compatExt spid="_x0000_s34849"/>
                </a:ext>
                <a:ext uri="{FF2B5EF4-FFF2-40B4-BE49-F238E27FC236}">
                  <a16:creationId xmlns:a16="http://schemas.microsoft.com/office/drawing/2014/main" id="{00000000-0008-0000-0600-00002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127000</xdr:colOff>
          <xdr:row>19</xdr:row>
          <xdr:rowOff>184150</xdr:rowOff>
        </xdr:from>
        <xdr:to>
          <xdr:col>2</xdr:col>
          <xdr:colOff>431800</xdr:colOff>
          <xdr:row>21</xdr:row>
          <xdr:rowOff>19050</xdr:rowOff>
        </xdr:to>
        <xdr:sp macro="" textlink="">
          <xdr:nvSpPr>
            <xdr:cNvPr id="34851" name="Eivät liity mihinkään näistä" hidden="1">
              <a:extLst>
                <a:ext uri="{63B3BB69-23CF-44E3-9099-C40C66FF867C}">
                  <a14:compatExt spid="_x0000_s34851"/>
                </a:ext>
                <a:ext uri="{FF2B5EF4-FFF2-40B4-BE49-F238E27FC236}">
                  <a16:creationId xmlns:a16="http://schemas.microsoft.com/office/drawing/2014/main" id="{00000000-0008-0000-0600-00002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146050</xdr:colOff>
          <xdr:row>17</xdr:row>
          <xdr:rowOff>0</xdr:rowOff>
        </xdr:from>
        <xdr:to>
          <xdr:col>3</xdr:col>
          <xdr:colOff>69850</xdr:colOff>
          <xdr:row>18</xdr:row>
          <xdr:rowOff>19050</xdr:rowOff>
        </xdr:to>
        <xdr:sp macro="" textlink="">
          <xdr:nvSpPr>
            <xdr:cNvPr id="34863" name="Check Box 47" hidden="1">
              <a:extLst>
                <a:ext uri="{63B3BB69-23CF-44E3-9099-C40C66FF867C}">
                  <a14:compatExt spid="_x0000_s34863"/>
                </a:ext>
                <a:ext uri="{FF2B5EF4-FFF2-40B4-BE49-F238E27FC236}">
                  <a16:creationId xmlns:a16="http://schemas.microsoft.com/office/drawing/2014/main" id="{00000000-0008-0000-0600-00002F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142</xdr:row>
          <xdr:rowOff>133350</xdr:rowOff>
        </xdr:from>
        <xdr:to>
          <xdr:col>1</xdr:col>
          <xdr:colOff>304800</xdr:colOff>
          <xdr:row>143</xdr:row>
          <xdr:rowOff>171450</xdr:rowOff>
        </xdr:to>
        <xdr:sp macro="" textlink="">
          <xdr:nvSpPr>
            <xdr:cNvPr id="29697" name="Check Box 1" hidden="1">
              <a:extLst>
                <a:ext uri="{63B3BB69-23CF-44E3-9099-C40C66FF867C}">
                  <a14:compatExt spid="_x0000_s29697"/>
                </a:ext>
                <a:ext uri="{FF2B5EF4-FFF2-40B4-BE49-F238E27FC236}">
                  <a16:creationId xmlns:a16="http://schemas.microsoft.com/office/drawing/2014/main" id="{00000000-0008-0000-0800-00000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143</xdr:row>
          <xdr:rowOff>133350</xdr:rowOff>
        </xdr:from>
        <xdr:to>
          <xdr:col>1</xdr:col>
          <xdr:colOff>304800</xdr:colOff>
          <xdr:row>144</xdr:row>
          <xdr:rowOff>171450</xdr:rowOff>
        </xdr:to>
        <xdr:sp macro="" textlink="">
          <xdr:nvSpPr>
            <xdr:cNvPr id="29698" name="Check Box 2" hidden="1">
              <a:extLst>
                <a:ext uri="{63B3BB69-23CF-44E3-9099-C40C66FF867C}">
                  <a14:compatExt spid="_x0000_s29698"/>
                </a:ext>
                <a:ext uri="{FF2B5EF4-FFF2-40B4-BE49-F238E27FC236}">
                  <a16:creationId xmlns:a16="http://schemas.microsoft.com/office/drawing/2014/main" id="{00000000-0008-0000-0800-00000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147</xdr:row>
          <xdr:rowOff>133350</xdr:rowOff>
        </xdr:from>
        <xdr:to>
          <xdr:col>1</xdr:col>
          <xdr:colOff>323850</xdr:colOff>
          <xdr:row>148</xdr:row>
          <xdr:rowOff>171450</xdr:rowOff>
        </xdr:to>
        <xdr:sp macro="" textlink="">
          <xdr:nvSpPr>
            <xdr:cNvPr id="29699" name="Check Box 3" hidden="1">
              <a:extLst>
                <a:ext uri="{63B3BB69-23CF-44E3-9099-C40C66FF867C}">
                  <a14:compatExt spid="_x0000_s29699"/>
                </a:ext>
                <a:ext uri="{FF2B5EF4-FFF2-40B4-BE49-F238E27FC236}">
                  <a16:creationId xmlns:a16="http://schemas.microsoft.com/office/drawing/2014/main" id="{00000000-0008-0000-0800-00000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145</xdr:row>
          <xdr:rowOff>133350</xdr:rowOff>
        </xdr:from>
        <xdr:to>
          <xdr:col>1</xdr:col>
          <xdr:colOff>304800</xdr:colOff>
          <xdr:row>146</xdr:row>
          <xdr:rowOff>171450</xdr:rowOff>
        </xdr:to>
        <xdr:sp macro="" textlink="">
          <xdr:nvSpPr>
            <xdr:cNvPr id="29700" name="Check Box 4" hidden="1">
              <a:extLst>
                <a:ext uri="{63B3BB69-23CF-44E3-9099-C40C66FF867C}">
                  <a14:compatExt spid="_x0000_s29700"/>
                </a:ext>
                <a:ext uri="{FF2B5EF4-FFF2-40B4-BE49-F238E27FC236}">
                  <a16:creationId xmlns:a16="http://schemas.microsoft.com/office/drawing/2014/main" id="{00000000-0008-0000-0800-00000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148</xdr:row>
          <xdr:rowOff>133350</xdr:rowOff>
        </xdr:from>
        <xdr:to>
          <xdr:col>1</xdr:col>
          <xdr:colOff>323850</xdr:colOff>
          <xdr:row>149</xdr:row>
          <xdr:rowOff>171450</xdr:rowOff>
        </xdr:to>
        <xdr:sp macro="" textlink="">
          <xdr:nvSpPr>
            <xdr:cNvPr id="29701" name="Check Box 5" hidden="1">
              <a:extLst>
                <a:ext uri="{63B3BB69-23CF-44E3-9099-C40C66FF867C}">
                  <a14:compatExt spid="_x0000_s29701"/>
                </a:ext>
                <a:ext uri="{FF2B5EF4-FFF2-40B4-BE49-F238E27FC236}">
                  <a16:creationId xmlns:a16="http://schemas.microsoft.com/office/drawing/2014/main" id="{00000000-0008-0000-0800-00000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152</xdr:row>
          <xdr:rowOff>133350</xdr:rowOff>
        </xdr:from>
        <xdr:to>
          <xdr:col>1</xdr:col>
          <xdr:colOff>323850</xdr:colOff>
          <xdr:row>153</xdr:row>
          <xdr:rowOff>171450</xdr:rowOff>
        </xdr:to>
        <xdr:sp macro="" textlink="">
          <xdr:nvSpPr>
            <xdr:cNvPr id="29702" name="Check Box 6" hidden="1">
              <a:extLst>
                <a:ext uri="{63B3BB69-23CF-44E3-9099-C40C66FF867C}">
                  <a14:compatExt spid="_x0000_s29702"/>
                </a:ext>
                <a:ext uri="{FF2B5EF4-FFF2-40B4-BE49-F238E27FC236}">
                  <a16:creationId xmlns:a16="http://schemas.microsoft.com/office/drawing/2014/main" id="{00000000-0008-0000-0800-00000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151</xdr:row>
          <xdr:rowOff>133350</xdr:rowOff>
        </xdr:from>
        <xdr:to>
          <xdr:col>1</xdr:col>
          <xdr:colOff>323850</xdr:colOff>
          <xdr:row>152</xdr:row>
          <xdr:rowOff>171450</xdr:rowOff>
        </xdr:to>
        <xdr:sp macro="" textlink="">
          <xdr:nvSpPr>
            <xdr:cNvPr id="29703" name="Check Box 7" hidden="1">
              <a:extLst>
                <a:ext uri="{63B3BB69-23CF-44E3-9099-C40C66FF867C}">
                  <a14:compatExt spid="_x0000_s29703"/>
                </a:ext>
                <a:ext uri="{FF2B5EF4-FFF2-40B4-BE49-F238E27FC236}">
                  <a16:creationId xmlns:a16="http://schemas.microsoft.com/office/drawing/2014/main" id="{00000000-0008-0000-0800-00000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144</xdr:row>
          <xdr:rowOff>133350</xdr:rowOff>
        </xdr:from>
        <xdr:to>
          <xdr:col>1</xdr:col>
          <xdr:colOff>323850</xdr:colOff>
          <xdr:row>145</xdr:row>
          <xdr:rowOff>152400</xdr:rowOff>
        </xdr:to>
        <xdr:sp macro="" textlink="">
          <xdr:nvSpPr>
            <xdr:cNvPr id="29704" name="Check Box 8" hidden="1">
              <a:extLst>
                <a:ext uri="{63B3BB69-23CF-44E3-9099-C40C66FF867C}">
                  <a14:compatExt spid="_x0000_s29704"/>
                </a:ext>
                <a:ext uri="{FF2B5EF4-FFF2-40B4-BE49-F238E27FC236}">
                  <a16:creationId xmlns:a16="http://schemas.microsoft.com/office/drawing/2014/main" id="{00000000-0008-0000-0800-00000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150</xdr:row>
          <xdr:rowOff>133350</xdr:rowOff>
        </xdr:from>
        <xdr:to>
          <xdr:col>1</xdr:col>
          <xdr:colOff>323850</xdr:colOff>
          <xdr:row>151</xdr:row>
          <xdr:rowOff>171450</xdr:rowOff>
        </xdr:to>
        <xdr:sp macro="" textlink="">
          <xdr:nvSpPr>
            <xdr:cNvPr id="29705" name="Check Box 9" hidden="1">
              <a:extLst>
                <a:ext uri="{63B3BB69-23CF-44E3-9099-C40C66FF867C}">
                  <a14:compatExt spid="_x0000_s29705"/>
                </a:ext>
                <a:ext uri="{FF2B5EF4-FFF2-40B4-BE49-F238E27FC236}">
                  <a16:creationId xmlns:a16="http://schemas.microsoft.com/office/drawing/2014/main" id="{00000000-0008-0000-0800-000009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88900</xdr:colOff>
          <xdr:row>40</xdr:row>
          <xdr:rowOff>12700</xdr:rowOff>
        </xdr:from>
        <xdr:to>
          <xdr:col>9</xdr:col>
          <xdr:colOff>393700</xdr:colOff>
          <xdr:row>41</xdr:row>
          <xdr:rowOff>31750</xdr:rowOff>
        </xdr:to>
        <xdr:sp macro="" textlink="">
          <xdr:nvSpPr>
            <xdr:cNvPr id="166913" name="Check Box 1" hidden="1">
              <a:extLst>
                <a:ext uri="{63B3BB69-23CF-44E3-9099-C40C66FF867C}">
                  <a14:compatExt spid="_x0000_s166913"/>
                </a:ext>
                <a:ext uri="{FF2B5EF4-FFF2-40B4-BE49-F238E27FC236}">
                  <a16:creationId xmlns:a16="http://schemas.microsoft.com/office/drawing/2014/main" id="{00000000-0008-0000-0900-0000018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88900</xdr:colOff>
          <xdr:row>48</xdr:row>
          <xdr:rowOff>12700</xdr:rowOff>
        </xdr:from>
        <xdr:to>
          <xdr:col>9</xdr:col>
          <xdr:colOff>400050</xdr:colOff>
          <xdr:row>49</xdr:row>
          <xdr:rowOff>19050</xdr:rowOff>
        </xdr:to>
        <xdr:sp macro="" textlink="">
          <xdr:nvSpPr>
            <xdr:cNvPr id="167937" name="Check Box 1" hidden="1">
              <a:extLst>
                <a:ext uri="{63B3BB69-23CF-44E3-9099-C40C66FF867C}">
                  <a14:compatExt spid="_x0000_s167937"/>
                </a:ext>
                <a:ext uri="{FF2B5EF4-FFF2-40B4-BE49-F238E27FC236}">
                  <a16:creationId xmlns:a16="http://schemas.microsoft.com/office/drawing/2014/main" id="{00000000-0008-0000-0A00-0000019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88900</xdr:colOff>
          <xdr:row>52</xdr:row>
          <xdr:rowOff>12700</xdr:rowOff>
        </xdr:from>
        <xdr:to>
          <xdr:col>9</xdr:col>
          <xdr:colOff>400050</xdr:colOff>
          <xdr:row>53</xdr:row>
          <xdr:rowOff>19050</xdr:rowOff>
        </xdr:to>
        <xdr:sp macro="" textlink="">
          <xdr:nvSpPr>
            <xdr:cNvPr id="168961" name="Check Box 1" hidden="1">
              <a:extLst>
                <a:ext uri="{63B3BB69-23CF-44E3-9099-C40C66FF867C}">
                  <a14:compatExt spid="_x0000_s168961"/>
                </a:ext>
                <a:ext uri="{FF2B5EF4-FFF2-40B4-BE49-F238E27FC236}">
                  <a16:creationId xmlns:a16="http://schemas.microsoft.com/office/drawing/2014/main" id="{00000000-0008-0000-0B00-000001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336550</xdr:colOff>
          <xdr:row>8</xdr:row>
          <xdr:rowOff>0</xdr:rowOff>
        </xdr:from>
        <xdr:to>
          <xdr:col>2</xdr:col>
          <xdr:colOff>647700</xdr:colOff>
          <xdr:row>8</xdr:row>
          <xdr:rowOff>241300</xdr:rowOff>
        </xdr:to>
        <xdr:sp macro="" textlink="">
          <xdr:nvSpPr>
            <xdr:cNvPr id="145416" name="Check Box 8" hidden="1">
              <a:extLst>
                <a:ext uri="{63B3BB69-23CF-44E3-9099-C40C66FF867C}">
                  <a14:compatExt spid="_x0000_s145416"/>
                </a:ext>
                <a:ext uri="{FF2B5EF4-FFF2-40B4-BE49-F238E27FC236}">
                  <a16:creationId xmlns:a16="http://schemas.microsoft.com/office/drawing/2014/main" id="{00000000-0008-0000-0C00-0000083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361950</xdr:colOff>
          <xdr:row>5</xdr:row>
          <xdr:rowOff>184150</xdr:rowOff>
        </xdr:from>
        <xdr:to>
          <xdr:col>2</xdr:col>
          <xdr:colOff>590550</xdr:colOff>
          <xdr:row>7</xdr:row>
          <xdr:rowOff>0</xdr:rowOff>
        </xdr:to>
        <xdr:sp macro="" textlink="">
          <xdr:nvSpPr>
            <xdr:cNvPr id="54273" name="Check Box 1" hidden="1">
              <a:extLst>
                <a:ext uri="{63B3BB69-23CF-44E3-9099-C40C66FF867C}">
                  <a14:compatExt spid="_x0000_s54273"/>
                </a:ext>
                <a:ext uri="{FF2B5EF4-FFF2-40B4-BE49-F238E27FC236}">
                  <a16:creationId xmlns:a16="http://schemas.microsoft.com/office/drawing/2014/main" id="{00000000-0008-0000-0D00-000001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5</xdr:row>
          <xdr:rowOff>190500</xdr:rowOff>
        </xdr:from>
        <xdr:to>
          <xdr:col>5</xdr:col>
          <xdr:colOff>514350</xdr:colOff>
          <xdr:row>7</xdr:row>
          <xdr:rowOff>0</xdr:rowOff>
        </xdr:to>
        <xdr:sp macro="" textlink="">
          <xdr:nvSpPr>
            <xdr:cNvPr id="54274" name="Check Box 2" hidden="1">
              <a:extLst>
                <a:ext uri="{63B3BB69-23CF-44E3-9099-C40C66FF867C}">
                  <a14:compatExt spid="_x0000_s54274"/>
                </a:ext>
                <a:ext uri="{FF2B5EF4-FFF2-40B4-BE49-F238E27FC236}">
                  <a16:creationId xmlns:a16="http://schemas.microsoft.com/office/drawing/2014/main" id="{00000000-0008-0000-0D00-000002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8</xdr:row>
          <xdr:rowOff>184150</xdr:rowOff>
        </xdr:from>
        <xdr:to>
          <xdr:col>2</xdr:col>
          <xdr:colOff>590550</xdr:colOff>
          <xdr:row>10</xdr:row>
          <xdr:rowOff>0</xdr:rowOff>
        </xdr:to>
        <xdr:sp macro="" textlink="">
          <xdr:nvSpPr>
            <xdr:cNvPr id="54275" name="Check Box 3" hidden="1">
              <a:extLst>
                <a:ext uri="{63B3BB69-23CF-44E3-9099-C40C66FF867C}">
                  <a14:compatExt spid="_x0000_s54275"/>
                </a:ext>
                <a:ext uri="{FF2B5EF4-FFF2-40B4-BE49-F238E27FC236}">
                  <a16:creationId xmlns:a16="http://schemas.microsoft.com/office/drawing/2014/main" id="{00000000-0008-0000-0D00-000003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8</xdr:row>
          <xdr:rowOff>190500</xdr:rowOff>
        </xdr:from>
        <xdr:to>
          <xdr:col>5</xdr:col>
          <xdr:colOff>514350</xdr:colOff>
          <xdr:row>10</xdr:row>
          <xdr:rowOff>0</xdr:rowOff>
        </xdr:to>
        <xdr:sp macro="" textlink="">
          <xdr:nvSpPr>
            <xdr:cNvPr id="54276" name="Check Box 4" hidden="1">
              <a:extLst>
                <a:ext uri="{63B3BB69-23CF-44E3-9099-C40C66FF867C}">
                  <a14:compatExt spid="_x0000_s54276"/>
                </a:ext>
                <a:ext uri="{FF2B5EF4-FFF2-40B4-BE49-F238E27FC236}">
                  <a16:creationId xmlns:a16="http://schemas.microsoft.com/office/drawing/2014/main" id="{00000000-0008-0000-0D00-000004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11</xdr:row>
          <xdr:rowOff>184150</xdr:rowOff>
        </xdr:from>
        <xdr:to>
          <xdr:col>2</xdr:col>
          <xdr:colOff>590550</xdr:colOff>
          <xdr:row>13</xdr:row>
          <xdr:rowOff>0</xdr:rowOff>
        </xdr:to>
        <xdr:sp macro="" textlink="">
          <xdr:nvSpPr>
            <xdr:cNvPr id="54277" name="Check Box 5" hidden="1">
              <a:extLst>
                <a:ext uri="{63B3BB69-23CF-44E3-9099-C40C66FF867C}">
                  <a14:compatExt spid="_x0000_s54277"/>
                </a:ext>
                <a:ext uri="{FF2B5EF4-FFF2-40B4-BE49-F238E27FC236}">
                  <a16:creationId xmlns:a16="http://schemas.microsoft.com/office/drawing/2014/main" id="{00000000-0008-0000-0D00-000005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11</xdr:row>
          <xdr:rowOff>190500</xdr:rowOff>
        </xdr:from>
        <xdr:to>
          <xdr:col>5</xdr:col>
          <xdr:colOff>514350</xdr:colOff>
          <xdr:row>13</xdr:row>
          <xdr:rowOff>0</xdr:rowOff>
        </xdr:to>
        <xdr:sp macro="" textlink="">
          <xdr:nvSpPr>
            <xdr:cNvPr id="54278" name="Check Box 6" hidden="1">
              <a:extLst>
                <a:ext uri="{63B3BB69-23CF-44E3-9099-C40C66FF867C}">
                  <a14:compatExt spid="_x0000_s54278"/>
                </a:ext>
                <a:ext uri="{FF2B5EF4-FFF2-40B4-BE49-F238E27FC236}">
                  <a16:creationId xmlns:a16="http://schemas.microsoft.com/office/drawing/2014/main" id="{00000000-0008-0000-0D00-000006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25400</xdr:colOff>
          <xdr:row>30</xdr:row>
          <xdr:rowOff>177800</xdr:rowOff>
        </xdr:from>
        <xdr:to>
          <xdr:col>5</xdr:col>
          <xdr:colOff>234950</xdr:colOff>
          <xdr:row>31</xdr:row>
          <xdr:rowOff>196850</xdr:rowOff>
        </xdr:to>
        <xdr:sp macro="" textlink="">
          <xdr:nvSpPr>
            <xdr:cNvPr id="54279" name="Check Box 7" hidden="1">
              <a:extLst>
                <a:ext uri="{63B3BB69-23CF-44E3-9099-C40C66FF867C}">
                  <a14:compatExt spid="_x0000_s54279"/>
                </a:ext>
                <a:ext uri="{FF2B5EF4-FFF2-40B4-BE49-F238E27FC236}">
                  <a16:creationId xmlns:a16="http://schemas.microsoft.com/office/drawing/2014/main" id="{00000000-0008-0000-0D00-000007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31</xdr:row>
          <xdr:rowOff>152400</xdr:rowOff>
        </xdr:from>
        <xdr:to>
          <xdr:col>5</xdr:col>
          <xdr:colOff>228600</xdr:colOff>
          <xdr:row>32</xdr:row>
          <xdr:rowOff>171450</xdr:rowOff>
        </xdr:to>
        <xdr:sp macro="" textlink="">
          <xdr:nvSpPr>
            <xdr:cNvPr id="54280" name="Check Box 8" hidden="1">
              <a:extLst>
                <a:ext uri="{63B3BB69-23CF-44E3-9099-C40C66FF867C}">
                  <a14:compatExt spid="_x0000_s54280"/>
                </a:ext>
                <a:ext uri="{FF2B5EF4-FFF2-40B4-BE49-F238E27FC236}">
                  <a16:creationId xmlns:a16="http://schemas.microsoft.com/office/drawing/2014/main" id="{00000000-0008-0000-0D00-000008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32</xdr:row>
          <xdr:rowOff>152400</xdr:rowOff>
        </xdr:from>
        <xdr:to>
          <xdr:col>5</xdr:col>
          <xdr:colOff>228600</xdr:colOff>
          <xdr:row>33</xdr:row>
          <xdr:rowOff>171450</xdr:rowOff>
        </xdr:to>
        <xdr:sp macro="" textlink="">
          <xdr:nvSpPr>
            <xdr:cNvPr id="54281" name="Check Box 9" hidden="1">
              <a:extLst>
                <a:ext uri="{63B3BB69-23CF-44E3-9099-C40C66FF867C}">
                  <a14:compatExt spid="_x0000_s54281"/>
                </a:ext>
                <a:ext uri="{FF2B5EF4-FFF2-40B4-BE49-F238E27FC236}">
                  <a16:creationId xmlns:a16="http://schemas.microsoft.com/office/drawing/2014/main" id="{00000000-0008-0000-0D00-00000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33</xdr:row>
          <xdr:rowOff>152400</xdr:rowOff>
        </xdr:from>
        <xdr:to>
          <xdr:col>5</xdr:col>
          <xdr:colOff>228600</xdr:colOff>
          <xdr:row>34</xdr:row>
          <xdr:rowOff>171450</xdr:rowOff>
        </xdr:to>
        <xdr:sp macro="" textlink="">
          <xdr:nvSpPr>
            <xdr:cNvPr id="54282" name="Check Box 10" hidden="1">
              <a:extLst>
                <a:ext uri="{63B3BB69-23CF-44E3-9099-C40C66FF867C}">
                  <a14:compatExt spid="_x0000_s54282"/>
                </a:ext>
                <a:ext uri="{FF2B5EF4-FFF2-40B4-BE49-F238E27FC236}">
                  <a16:creationId xmlns:a16="http://schemas.microsoft.com/office/drawing/2014/main" id="{00000000-0008-0000-0D00-00000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34</xdr:row>
          <xdr:rowOff>152400</xdr:rowOff>
        </xdr:from>
        <xdr:to>
          <xdr:col>5</xdr:col>
          <xdr:colOff>228600</xdr:colOff>
          <xdr:row>35</xdr:row>
          <xdr:rowOff>171450</xdr:rowOff>
        </xdr:to>
        <xdr:sp macro="" textlink="">
          <xdr:nvSpPr>
            <xdr:cNvPr id="54283" name="Check Box 11" hidden="1">
              <a:extLst>
                <a:ext uri="{63B3BB69-23CF-44E3-9099-C40C66FF867C}">
                  <a14:compatExt spid="_x0000_s54283"/>
                </a:ext>
                <a:ext uri="{FF2B5EF4-FFF2-40B4-BE49-F238E27FC236}">
                  <a16:creationId xmlns:a16="http://schemas.microsoft.com/office/drawing/2014/main" id="{00000000-0008-0000-0D00-00000B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35</xdr:row>
          <xdr:rowOff>152400</xdr:rowOff>
        </xdr:from>
        <xdr:to>
          <xdr:col>5</xdr:col>
          <xdr:colOff>228600</xdr:colOff>
          <xdr:row>36</xdr:row>
          <xdr:rowOff>171450</xdr:rowOff>
        </xdr:to>
        <xdr:sp macro="" textlink="">
          <xdr:nvSpPr>
            <xdr:cNvPr id="54284" name="Check Box 12" hidden="1">
              <a:extLst>
                <a:ext uri="{63B3BB69-23CF-44E3-9099-C40C66FF867C}">
                  <a14:compatExt spid="_x0000_s54284"/>
                </a:ext>
                <a:ext uri="{FF2B5EF4-FFF2-40B4-BE49-F238E27FC236}">
                  <a16:creationId xmlns:a16="http://schemas.microsoft.com/office/drawing/2014/main" id="{00000000-0008-0000-0D00-00000C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36</xdr:row>
          <xdr:rowOff>152400</xdr:rowOff>
        </xdr:from>
        <xdr:to>
          <xdr:col>5</xdr:col>
          <xdr:colOff>228600</xdr:colOff>
          <xdr:row>37</xdr:row>
          <xdr:rowOff>171450</xdr:rowOff>
        </xdr:to>
        <xdr:sp macro="" textlink="">
          <xdr:nvSpPr>
            <xdr:cNvPr id="54285" name="Check Box 13" hidden="1">
              <a:extLst>
                <a:ext uri="{63B3BB69-23CF-44E3-9099-C40C66FF867C}">
                  <a14:compatExt spid="_x0000_s54285"/>
                </a:ext>
                <a:ext uri="{FF2B5EF4-FFF2-40B4-BE49-F238E27FC236}">
                  <a16:creationId xmlns:a16="http://schemas.microsoft.com/office/drawing/2014/main" id="{00000000-0008-0000-0D00-00000D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37</xdr:row>
          <xdr:rowOff>152400</xdr:rowOff>
        </xdr:from>
        <xdr:to>
          <xdr:col>5</xdr:col>
          <xdr:colOff>228600</xdr:colOff>
          <xdr:row>38</xdr:row>
          <xdr:rowOff>171450</xdr:rowOff>
        </xdr:to>
        <xdr:sp macro="" textlink="">
          <xdr:nvSpPr>
            <xdr:cNvPr id="54286" name="Check Box 14" hidden="1">
              <a:extLst>
                <a:ext uri="{63B3BB69-23CF-44E3-9099-C40C66FF867C}">
                  <a14:compatExt spid="_x0000_s54286"/>
                </a:ext>
                <a:ext uri="{FF2B5EF4-FFF2-40B4-BE49-F238E27FC236}">
                  <a16:creationId xmlns:a16="http://schemas.microsoft.com/office/drawing/2014/main" id="{00000000-0008-0000-0D00-00000E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38</xdr:row>
          <xdr:rowOff>152400</xdr:rowOff>
        </xdr:from>
        <xdr:to>
          <xdr:col>5</xdr:col>
          <xdr:colOff>228600</xdr:colOff>
          <xdr:row>39</xdr:row>
          <xdr:rowOff>171450</xdr:rowOff>
        </xdr:to>
        <xdr:sp macro="" textlink="">
          <xdr:nvSpPr>
            <xdr:cNvPr id="54287" name="Check Box 15" hidden="1">
              <a:extLst>
                <a:ext uri="{63B3BB69-23CF-44E3-9099-C40C66FF867C}">
                  <a14:compatExt spid="_x0000_s54287"/>
                </a:ext>
                <a:ext uri="{FF2B5EF4-FFF2-40B4-BE49-F238E27FC236}">
                  <a16:creationId xmlns:a16="http://schemas.microsoft.com/office/drawing/2014/main" id="{00000000-0008-0000-0D00-00000F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45</xdr:row>
          <xdr:rowOff>184150</xdr:rowOff>
        </xdr:from>
        <xdr:to>
          <xdr:col>2</xdr:col>
          <xdr:colOff>590550</xdr:colOff>
          <xdr:row>47</xdr:row>
          <xdr:rowOff>0</xdr:rowOff>
        </xdr:to>
        <xdr:sp macro="" textlink="">
          <xdr:nvSpPr>
            <xdr:cNvPr id="54292" name="Check Box 20" hidden="1">
              <a:extLst>
                <a:ext uri="{63B3BB69-23CF-44E3-9099-C40C66FF867C}">
                  <a14:compatExt spid="_x0000_s54292"/>
                </a:ext>
                <a:ext uri="{FF2B5EF4-FFF2-40B4-BE49-F238E27FC236}">
                  <a16:creationId xmlns:a16="http://schemas.microsoft.com/office/drawing/2014/main" id="{00000000-0008-0000-0D00-000014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45</xdr:row>
          <xdr:rowOff>190500</xdr:rowOff>
        </xdr:from>
        <xdr:to>
          <xdr:col>5</xdr:col>
          <xdr:colOff>514350</xdr:colOff>
          <xdr:row>47</xdr:row>
          <xdr:rowOff>0</xdr:rowOff>
        </xdr:to>
        <xdr:sp macro="" textlink="">
          <xdr:nvSpPr>
            <xdr:cNvPr id="54293" name="Check Box 21" hidden="1">
              <a:extLst>
                <a:ext uri="{63B3BB69-23CF-44E3-9099-C40C66FF867C}">
                  <a14:compatExt spid="_x0000_s54293"/>
                </a:ext>
                <a:ext uri="{FF2B5EF4-FFF2-40B4-BE49-F238E27FC236}">
                  <a16:creationId xmlns:a16="http://schemas.microsoft.com/office/drawing/2014/main" id="{00000000-0008-0000-0D00-000015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48</xdr:row>
          <xdr:rowOff>184150</xdr:rowOff>
        </xdr:from>
        <xdr:to>
          <xdr:col>2</xdr:col>
          <xdr:colOff>590550</xdr:colOff>
          <xdr:row>50</xdr:row>
          <xdr:rowOff>0</xdr:rowOff>
        </xdr:to>
        <xdr:sp macro="" textlink="">
          <xdr:nvSpPr>
            <xdr:cNvPr id="54294" name="Check Box 22" hidden="1">
              <a:extLst>
                <a:ext uri="{63B3BB69-23CF-44E3-9099-C40C66FF867C}">
                  <a14:compatExt spid="_x0000_s54294"/>
                </a:ext>
                <a:ext uri="{FF2B5EF4-FFF2-40B4-BE49-F238E27FC236}">
                  <a16:creationId xmlns:a16="http://schemas.microsoft.com/office/drawing/2014/main" id="{00000000-0008-0000-0D00-000016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48</xdr:row>
          <xdr:rowOff>190500</xdr:rowOff>
        </xdr:from>
        <xdr:to>
          <xdr:col>5</xdr:col>
          <xdr:colOff>514350</xdr:colOff>
          <xdr:row>50</xdr:row>
          <xdr:rowOff>0</xdr:rowOff>
        </xdr:to>
        <xdr:sp macro="" textlink="">
          <xdr:nvSpPr>
            <xdr:cNvPr id="54295" name="Check Box 23" hidden="1">
              <a:extLst>
                <a:ext uri="{63B3BB69-23CF-44E3-9099-C40C66FF867C}">
                  <a14:compatExt spid="_x0000_s54295"/>
                </a:ext>
                <a:ext uri="{FF2B5EF4-FFF2-40B4-BE49-F238E27FC236}">
                  <a16:creationId xmlns:a16="http://schemas.microsoft.com/office/drawing/2014/main" id="{00000000-0008-0000-0D00-000017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51</xdr:row>
          <xdr:rowOff>184150</xdr:rowOff>
        </xdr:from>
        <xdr:to>
          <xdr:col>2</xdr:col>
          <xdr:colOff>590550</xdr:colOff>
          <xdr:row>53</xdr:row>
          <xdr:rowOff>0</xdr:rowOff>
        </xdr:to>
        <xdr:sp macro="" textlink="">
          <xdr:nvSpPr>
            <xdr:cNvPr id="54296" name="Check Box 24" hidden="1">
              <a:extLst>
                <a:ext uri="{63B3BB69-23CF-44E3-9099-C40C66FF867C}">
                  <a14:compatExt spid="_x0000_s54296"/>
                </a:ext>
                <a:ext uri="{FF2B5EF4-FFF2-40B4-BE49-F238E27FC236}">
                  <a16:creationId xmlns:a16="http://schemas.microsoft.com/office/drawing/2014/main" id="{00000000-0008-0000-0D00-000018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51</xdr:row>
          <xdr:rowOff>190500</xdr:rowOff>
        </xdr:from>
        <xdr:to>
          <xdr:col>5</xdr:col>
          <xdr:colOff>514350</xdr:colOff>
          <xdr:row>53</xdr:row>
          <xdr:rowOff>0</xdr:rowOff>
        </xdr:to>
        <xdr:sp macro="" textlink="">
          <xdr:nvSpPr>
            <xdr:cNvPr id="54297" name="Check Box 25" hidden="1">
              <a:extLst>
                <a:ext uri="{63B3BB69-23CF-44E3-9099-C40C66FF867C}">
                  <a14:compatExt spid="_x0000_s54297"/>
                </a:ext>
                <a:ext uri="{FF2B5EF4-FFF2-40B4-BE49-F238E27FC236}">
                  <a16:creationId xmlns:a16="http://schemas.microsoft.com/office/drawing/2014/main" id="{00000000-0008-0000-0D00-00001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12700</xdr:colOff>
          <xdr:row>70</xdr:row>
          <xdr:rowOff>165100</xdr:rowOff>
        </xdr:from>
        <xdr:to>
          <xdr:col>5</xdr:col>
          <xdr:colOff>222250</xdr:colOff>
          <xdr:row>71</xdr:row>
          <xdr:rowOff>184150</xdr:rowOff>
        </xdr:to>
        <xdr:sp macro="" textlink="">
          <xdr:nvSpPr>
            <xdr:cNvPr id="54298" name="Check Box 26" hidden="1">
              <a:extLst>
                <a:ext uri="{63B3BB69-23CF-44E3-9099-C40C66FF867C}">
                  <a14:compatExt spid="_x0000_s54298"/>
                </a:ext>
                <a:ext uri="{FF2B5EF4-FFF2-40B4-BE49-F238E27FC236}">
                  <a16:creationId xmlns:a16="http://schemas.microsoft.com/office/drawing/2014/main" id="{00000000-0008-0000-0D00-00001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71</xdr:row>
          <xdr:rowOff>152400</xdr:rowOff>
        </xdr:from>
        <xdr:to>
          <xdr:col>5</xdr:col>
          <xdr:colOff>228600</xdr:colOff>
          <xdr:row>72</xdr:row>
          <xdr:rowOff>171450</xdr:rowOff>
        </xdr:to>
        <xdr:sp macro="" textlink="">
          <xdr:nvSpPr>
            <xdr:cNvPr id="54299" name="Check Box 27" hidden="1">
              <a:extLst>
                <a:ext uri="{63B3BB69-23CF-44E3-9099-C40C66FF867C}">
                  <a14:compatExt spid="_x0000_s54299"/>
                </a:ext>
                <a:ext uri="{FF2B5EF4-FFF2-40B4-BE49-F238E27FC236}">
                  <a16:creationId xmlns:a16="http://schemas.microsoft.com/office/drawing/2014/main" id="{00000000-0008-0000-0D00-00001B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72</xdr:row>
          <xdr:rowOff>152400</xdr:rowOff>
        </xdr:from>
        <xdr:to>
          <xdr:col>5</xdr:col>
          <xdr:colOff>228600</xdr:colOff>
          <xdr:row>73</xdr:row>
          <xdr:rowOff>171450</xdr:rowOff>
        </xdr:to>
        <xdr:sp macro="" textlink="">
          <xdr:nvSpPr>
            <xdr:cNvPr id="54300" name="Check Box 28" hidden="1">
              <a:extLst>
                <a:ext uri="{63B3BB69-23CF-44E3-9099-C40C66FF867C}">
                  <a14:compatExt spid="_x0000_s54300"/>
                </a:ext>
                <a:ext uri="{FF2B5EF4-FFF2-40B4-BE49-F238E27FC236}">
                  <a16:creationId xmlns:a16="http://schemas.microsoft.com/office/drawing/2014/main" id="{00000000-0008-0000-0D00-00001C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73</xdr:row>
          <xdr:rowOff>152400</xdr:rowOff>
        </xdr:from>
        <xdr:to>
          <xdr:col>5</xdr:col>
          <xdr:colOff>228600</xdr:colOff>
          <xdr:row>74</xdr:row>
          <xdr:rowOff>171450</xdr:rowOff>
        </xdr:to>
        <xdr:sp macro="" textlink="">
          <xdr:nvSpPr>
            <xdr:cNvPr id="54301" name="Check Box 29" hidden="1">
              <a:extLst>
                <a:ext uri="{63B3BB69-23CF-44E3-9099-C40C66FF867C}">
                  <a14:compatExt spid="_x0000_s54301"/>
                </a:ext>
                <a:ext uri="{FF2B5EF4-FFF2-40B4-BE49-F238E27FC236}">
                  <a16:creationId xmlns:a16="http://schemas.microsoft.com/office/drawing/2014/main" id="{00000000-0008-0000-0D00-00001D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74</xdr:row>
          <xdr:rowOff>152400</xdr:rowOff>
        </xdr:from>
        <xdr:to>
          <xdr:col>5</xdr:col>
          <xdr:colOff>228600</xdr:colOff>
          <xdr:row>75</xdr:row>
          <xdr:rowOff>171450</xdr:rowOff>
        </xdr:to>
        <xdr:sp macro="" textlink="">
          <xdr:nvSpPr>
            <xdr:cNvPr id="54302" name="Check Box 30" hidden="1">
              <a:extLst>
                <a:ext uri="{63B3BB69-23CF-44E3-9099-C40C66FF867C}">
                  <a14:compatExt spid="_x0000_s54302"/>
                </a:ext>
                <a:ext uri="{FF2B5EF4-FFF2-40B4-BE49-F238E27FC236}">
                  <a16:creationId xmlns:a16="http://schemas.microsoft.com/office/drawing/2014/main" id="{00000000-0008-0000-0D00-00001E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75</xdr:row>
          <xdr:rowOff>152400</xdr:rowOff>
        </xdr:from>
        <xdr:to>
          <xdr:col>5</xdr:col>
          <xdr:colOff>228600</xdr:colOff>
          <xdr:row>76</xdr:row>
          <xdr:rowOff>171450</xdr:rowOff>
        </xdr:to>
        <xdr:sp macro="" textlink="">
          <xdr:nvSpPr>
            <xdr:cNvPr id="54303" name="Check Box 31" hidden="1">
              <a:extLst>
                <a:ext uri="{63B3BB69-23CF-44E3-9099-C40C66FF867C}">
                  <a14:compatExt spid="_x0000_s54303"/>
                </a:ext>
                <a:ext uri="{FF2B5EF4-FFF2-40B4-BE49-F238E27FC236}">
                  <a16:creationId xmlns:a16="http://schemas.microsoft.com/office/drawing/2014/main" id="{00000000-0008-0000-0D00-00001F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76</xdr:row>
          <xdr:rowOff>152400</xdr:rowOff>
        </xdr:from>
        <xdr:to>
          <xdr:col>5</xdr:col>
          <xdr:colOff>228600</xdr:colOff>
          <xdr:row>77</xdr:row>
          <xdr:rowOff>171450</xdr:rowOff>
        </xdr:to>
        <xdr:sp macro="" textlink="">
          <xdr:nvSpPr>
            <xdr:cNvPr id="54304" name="Check Box 32" hidden="1">
              <a:extLst>
                <a:ext uri="{63B3BB69-23CF-44E3-9099-C40C66FF867C}">
                  <a14:compatExt spid="_x0000_s54304"/>
                </a:ext>
                <a:ext uri="{FF2B5EF4-FFF2-40B4-BE49-F238E27FC236}">
                  <a16:creationId xmlns:a16="http://schemas.microsoft.com/office/drawing/2014/main" id="{00000000-0008-0000-0D00-000020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77</xdr:row>
          <xdr:rowOff>152400</xdr:rowOff>
        </xdr:from>
        <xdr:to>
          <xdr:col>5</xdr:col>
          <xdr:colOff>228600</xdr:colOff>
          <xdr:row>78</xdr:row>
          <xdr:rowOff>171450</xdr:rowOff>
        </xdr:to>
        <xdr:sp macro="" textlink="">
          <xdr:nvSpPr>
            <xdr:cNvPr id="54305" name="Check Box 33" hidden="1">
              <a:extLst>
                <a:ext uri="{63B3BB69-23CF-44E3-9099-C40C66FF867C}">
                  <a14:compatExt spid="_x0000_s54305"/>
                </a:ext>
                <a:ext uri="{FF2B5EF4-FFF2-40B4-BE49-F238E27FC236}">
                  <a16:creationId xmlns:a16="http://schemas.microsoft.com/office/drawing/2014/main" id="{00000000-0008-0000-0D00-000021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78</xdr:row>
          <xdr:rowOff>152400</xdr:rowOff>
        </xdr:from>
        <xdr:to>
          <xdr:col>5</xdr:col>
          <xdr:colOff>228600</xdr:colOff>
          <xdr:row>79</xdr:row>
          <xdr:rowOff>171450</xdr:rowOff>
        </xdr:to>
        <xdr:sp macro="" textlink="">
          <xdr:nvSpPr>
            <xdr:cNvPr id="54306" name="Check Box 34" hidden="1">
              <a:extLst>
                <a:ext uri="{63B3BB69-23CF-44E3-9099-C40C66FF867C}">
                  <a14:compatExt spid="_x0000_s54306"/>
                </a:ext>
                <a:ext uri="{FF2B5EF4-FFF2-40B4-BE49-F238E27FC236}">
                  <a16:creationId xmlns:a16="http://schemas.microsoft.com/office/drawing/2014/main" id="{00000000-0008-0000-0D00-000022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85</xdr:row>
          <xdr:rowOff>184150</xdr:rowOff>
        </xdr:from>
        <xdr:to>
          <xdr:col>2</xdr:col>
          <xdr:colOff>590550</xdr:colOff>
          <xdr:row>87</xdr:row>
          <xdr:rowOff>0</xdr:rowOff>
        </xdr:to>
        <xdr:sp macro="" textlink="">
          <xdr:nvSpPr>
            <xdr:cNvPr id="54311" name="Check Box 39" hidden="1">
              <a:extLst>
                <a:ext uri="{63B3BB69-23CF-44E3-9099-C40C66FF867C}">
                  <a14:compatExt spid="_x0000_s54311"/>
                </a:ext>
                <a:ext uri="{FF2B5EF4-FFF2-40B4-BE49-F238E27FC236}">
                  <a16:creationId xmlns:a16="http://schemas.microsoft.com/office/drawing/2014/main" id="{00000000-0008-0000-0D00-000027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85</xdr:row>
          <xdr:rowOff>190500</xdr:rowOff>
        </xdr:from>
        <xdr:to>
          <xdr:col>5</xdr:col>
          <xdr:colOff>514350</xdr:colOff>
          <xdr:row>87</xdr:row>
          <xdr:rowOff>0</xdr:rowOff>
        </xdr:to>
        <xdr:sp macro="" textlink="">
          <xdr:nvSpPr>
            <xdr:cNvPr id="54312" name="Check Box 40" hidden="1">
              <a:extLst>
                <a:ext uri="{63B3BB69-23CF-44E3-9099-C40C66FF867C}">
                  <a14:compatExt spid="_x0000_s54312"/>
                </a:ext>
                <a:ext uri="{FF2B5EF4-FFF2-40B4-BE49-F238E27FC236}">
                  <a16:creationId xmlns:a16="http://schemas.microsoft.com/office/drawing/2014/main" id="{00000000-0008-0000-0D00-000028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88</xdr:row>
          <xdr:rowOff>184150</xdr:rowOff>
        </xdr:from>
        <xdr:to>
          <xdr:col>2</xdr:col>
          <xdr:colOff>590550</xdr:colOff>
          <xdr:row>90</xdr:row>
          <xdr:rowOff>0</xdr:rowOff>
        </xdr:to>
        <xdr:sp macro="" textlink="">
          <xdr:nvSpPr>
            <xdr:cNvPr id="54313" name="Check Box 41" hidden="1">
              <a:extLst>
                <a:ext uri="{63B3BB69-23CF-44E3-9099-C40C66FF867C}">
                  <a14:compatExt spid="_x0000_s54313"/>
                </a:ext>
                <a:ext uri="{FF2B5EF4-FFF2-40B4-BE49-F238E27FC236}">
                  <a16:creationId xmlns:a16="http://schemas.microsoft.com/office/drawing/2014/main" id="{00000000-0008-0000-0D00-00002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88</xdr:row>
          <xdr:rowOff>190500</xdr:rowOff>
        </xdr:from>
        <xdr:to>
          <xdr:col>5</xdr:col>
          <xdr:colOff>514350</xdr:colOff>
          <xdr:row>90</xdr:row>
          <xdr:rowOff>0</xdr:rowOff>
        </xdr:to>
        <xdr:sp macro="" textlink="">
          <xdr:nvSpPr>
            <xdr:cNvPr id="54314" name="Check Box 42" hidden="1">
              <a:extLst>
                <a:ext uri="{63B3BB69-23CF-44E3-9099-C40C66FF867C}">
                  <a14:compatExt spid="_x0000_s54314"/>
                </a:ext>
                <a:ext uri="{FF2B5EF4-FFF2-40B4-BE49-F238E27FC236}">
                  <a16:creationId xmlns:a16="http://schemas.microsoft.com/office/drawing/2014/main" id="{00000000-0008-0000-0D00-00002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91</xdr:row>
          <xdr:rowOff>184150</xdr:rowOff>
        </xdr:from>
        <xdr:to>
          <xdr:col>2</xdr:col>
          <xdr:colOff>590550</xdr:colOff>
          <xdr:row>93</xdr:row>
          <xdr:rowOff>0</xdr:rowOff>
        </xdr:to>
        <xdr:sp macro="" textlink="">
          <xdr:nvSpPr>
            <xdr:cNvPr id="54315" name="Check Box 43" hidden="1">
              <a:extLst>
                <a:ext uri="{63B3BB69-23CF-44E3-9099-C40C66FF867C}">
                  <a14:compatExt spid="_x0000_s54315"/>
                </a:ext>
                <a:ext uri="{FF2B5EF4-FFF2-40B4-BE49-F238E27FC236}">
                  <a16:creationId xmlns:a16="http://schemas.microsoft.com/office/drawing/2014/main" id="{00000000-0008-0000-0D00-00002B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91</xdr:row>
          <xdr:rowOff>190500</xdr:rowOff>
        </xdr:from>
        <xdr:to>
          <xdr:col>5</xdr:col>
          <xdr:colOff>514350</xdr:colOff>
          <xdr:row>93</xdr:row>
          <xdr:rowOff>0</xdr:rowOff>
        </xdr:to>
        <xdr:sp macro="" textlink="">
          <xdr:nvSpPr>
            <xdr:cNvPr id="54316" name="Check Box 44" hidden="1">
              <a:extLst>
                <a:ext uri="{63B3BB69-23CF-44E3-9099-C40C66FF867C}">
                  <a14:compatExt spid="_x0000_s54316"/>
                </a:ext>
                <a:ext uri="{FF2B5EF4-FFF2-40B4-BE49-F238E27FC236}">
                  <a16:creationId xmlns:a16="http://schemas.microsoft.com/office/drawing/2014/main" id="{00000000-0008-0000-0D00-00002C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25400</xdr:colOff>
          <xdr:row>110</xdr:row>
          <xdr:rowOff>171450</xdr:rowOff>
        </xdr:from>
        <xdr:to>
          <xdr:col>5</xdr:col>
          <xdr:colOff>234950</xdr:colOff>
          <xdr:row>111</xdr:row>
          <xdr:rowOff>190500</xdr:rowOff>
        </xdr:to>
        <xdr:sp macro="" textlink="">
          <xdr:nvSpPr>
            <xdr:cNvPr id="54317" name="Check Box 45" hidden="1">
              <a:extLst>
                <a:ext uri="{63B3BB69-23CF-44E3-9099-C40C66FF867C}">
                  <a14:compatExt spid="_x0000_s54317"/>
                </a:ext>
                <a:ext uri="{FF2B5EF4-FFF2-40B4-BE49-F238E27FC236}">
                  <a16:creationId xmlns:a16="http://schemas.microsoft.com/office/drawing/2014/main" id="{00000000-0008-0000-0D00-00002D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111</xdr:row>
          <xdr:rowOff>152400</xdr:rowOff>
        </xdr:from>
        <xdr:to>
          <xdr:col>5</xdr:col>
          <xdr:colOff>228600</xdr:colOff>
          <xdr:row>112</xdr:row>
          <xdr:rowOff>171450</xdr:rowOff>
        </xdr:to>
        <xdr:sp macro="" textlink="">
          <xdr:nvSpPr>
            <xdr:cNvPr id="54318" name="Check Box 46" hidden="1">
              <a:extLst>
                <a:ext uri="{63B3BB69-23CF-44E3-9099-C40C66FF867C}">
                  <a14:compatExt spid="_x0000_s54318"/>
                </a:ext>
                <a:ext uri="{FF2B5EF4-FFF2-40B4-BE49-F238E27FC236}">
                  <a16:creationId xmlns:a16="http://schemas.microsoft.com/office/drawing/2014/main" id="{00000000-0008-0000-0D00-00002E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112</xdr:row>
          <xdr:rowOff>152400</xdr:rowOff>
        </xdr:from>
        <xdr:to>
          <xdr:col>5</xdr:col>
          <xdr:colOff>228600</xdr:colOff>
          <xdr:row>113</xdr:row>
          <xdr:rowOff>171450</xdr:rowOff>
        </xdr:to>
        <xdr:sp macro="" textlink="">
          <xdr:nvSpPr>
            <xdr:cNvPr id="54319" name="Check Box 47" hidden="1">
              <a:extLst>
                <a:ext uri="{63B3BB69-23CF-44E3-9099-C40C66FF867C}">
                  <a14:compatExt spid="_x0000_s54319"/>
                </a:ext>
                <a:ext uri="{FF2B5EF4-FFF2-40B4-BE49-F238E27FC236}">
                  <a16:creationId xmlns:a16="http://schemas.microsoft.com/office/drawing/2014/main" id="{00000000-0008-0000-0D00-00002F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113</xdr:row>
          <xdr:rowOff>152400</xdr:rowOff>
        </xdr:from>
        <xdr:to>
          <xdr:col>5</xdr:col>
          <xdr:colOff>228600</xdr:colOff>
          <xdr:row>114</xdr:row>
          <xdr:rowOff>171450</xdr:rowOff>
        </xdr:to>
        <xdr:sp macro="" textlink="">
          <xdr:nvSpPr>
            <xdr:cNvPr id="54320" name="Check Box 48" hidden="1">
              <a:extLst>
                <a:ext uri="{63B3BB69-23CF-44E3-9099-C40C66FF867C}">
                  <a14:compatExt spid="_x0000_s54320"/>
                </a:ext>
                <a:ext uri="{FF2B5EF4-FFF2-40B4-BE49-F238E27FC236}">
                  <a16:creationId xmlns:a16="http://schemas.microsoft.com/office/drawing/2014/main" id="{00000000-0008-0000-0D00-000030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114</xdr:row>
          <xdr:rowOff>152400</xdr:rowOff>
        </xdr:from>
        <xdr:to>
          <xdr:col>5</xdr:col>
          <xdr:colOff>228600</xdr:colOff>
          <xdr:row>115</xdr:row>
          <xdr:rowOff>171450</xdr:rowOff>
        </xdr:to>
        <xdr:sp macro="" textlink="">
          <xdr:nvSpPr>
            <xdr:cNvPr id="54321" name="Check Box 49" hidden="1">
              <a:extLst>
                <a:ext uri="{63B3BB69-23CF-44E3-9099-C40C66FF867C}">
                  <a14:compatExt spid="_x0000_s54321"/>
                </a:ext>
                <a:ext uri="{FF2B5EF4-FFF2-40B4-BE49-F238E27FC236}">
                  <a16:creationId xmlns:a16="http://schemas.microsoft.com/office/drawing/2014/main" id="{00000000-0008-0000-0D00-000031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115</xdr:row>
          <xdr:rowOff>152400</xdr:rowOff>
        </xdr:from>
        <xdr:to>
          <xdr:col>5</xdr:col>
          <xdr:colOff>228600</xdr:colOff>
          <xdr:row>116</xdr:row>
          <xdr:rowOff>171450</xdr:rowOff>
        </xdr:to>
        <xdr:sp macro="" textlink="">
          <xdr:nvSpPr>
            <xdr:cNvPr id="54322" name="Check Box 50" hidden="1">
              <a:extLst>
                <a:ext uri="{63B3BB69-23CF-44E3-9099-C40C66FF867C}">
                  <a14:compatExt spid="_x0000_s54322"/>
                </a:ext>
                <a:ext uri="{FF2B5EF4-FFF2-40B4-BE49-F238E27FC236}">
                  <a16:creationId xmlns:a16="http://schemas.microsoft.com/office/drawing/2014/main" id="{00000000-0008-0000-0D00-000032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116</xdr:row>
          <xdr:rowOff>152400</xdr:rowOff>
        </xdr:from>
        <xdr:to>
          <xdr:col>5</xdr:col>
          <xdr:colOff>228600</xdr:colOff>
          <xdr:row>117</xdr:row>
          <xdr:rowOff>171450</xdr:rowOff>
        </xdr:to>
        <xdr:sp macro="" textlink="">
          <xdr:nvSpPr>
            <xdr:cNvPr id="54323" name="Check Box 51" hidden="1">
              <a:extLst>
                <a:ext uri="{63B3BB69-23CF-44E3-9099-C40C66FF867C}">
                  <a14:compatExt spid="_x0000_s54323"/>
                </a:ext>
                <a:ext uri="{FF2B5EF4-FFF2-40B4-BE49-F238E27FC236}">
                  <a16:creationId xmlns:a16="http://schemas.microsoft.com/office/drawing/2014/main" id="{00000000-0008-0000-0D00-000033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117</xdr:row>
          <xdr:rowOff>152400</xdr:rowOff>
        </xdr:from>
        <xdr:to>
          <xdr:col>5</xdr:col>
          <xdr:colOff>228600</xdr:colOff>
          <xdr:row>118</xdr:row>
          <xdr:rowOff>171450</xdr:rowOff>
        </xdr:to>
        <xdr:sp macro="" textlink="">
          <xdr:nvSpPr>
            <xdr:cNvPr id="54324" name="Check Box 52" hidden="1">
              <a:extLst>
                <a:ext uri="{63B3BB69-23CF-44E3-9099-C40C66FF867C}">
                  <a14:compatExt spid="_x0000_s54324"/>
                </a:ext>
                <a:ext uri="{FF2B5EF4-FFF2-40B4-BE49-F238E27FC236}">
                  <a16:creationId xmlns:a16="http://schemas.microsoft.com/office/drawing/2014/main" id="{00000000-0008-0000-0D00-000034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118</xdr:row>
          <xdr:rowOff>152400</xdr:rowOff>
        </xdr:from>
        <xdr:to>
          <xdr:col>5</xdr:col>
          <xdr:colOff>228600</xdr:colOff>
          <xdr:row>119</xdr:row>
          <xdr:rowOff>171450</xdr:rowOff>
        </xdr:to>
        <xdr:sp macro="" textlink="">
          <xdr:nvSpPr>
            <xdr:cNvPr id="54325" name="Check Box 53" hidden="1">
              <a:extLst>
                <a:ext uri="{63B3BB69-23CF-44E3-9099-C40C66FF867C}">
                  <a14:compatExt spid="_x0000_s54325"/>
                </a:ext>
                <a:ext uri="{FF2B5EF4-FFF2-40B4-BE49-F238E27FC236}">
                  <a16:creationId xmlns:a16="http://schemas.microsoft.com/office/drawing/2014/main" id="{00000000-0008-0000-0D00-000035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125</xdr:row>
          <xdr:rowOff>184150</xdr:rowOff>
        </xdr:from>
        <xdr:to>
          <xdr:col>2</xdr:col>
          <xdr:colOff>590550</xdr:colOff>
          <xdr:row>127</xdr:row>
          <xdr:rowOff>0</xdr:rowOff>
        </xdr:to>
        <xdr:sp macro="" textlink="">
          <xdr:nvSpPr>
            <xdr:cNvPr id="54330" name="Check Box 58" hidden="1">
              <a:extLst>
                <a:ext uri="{63B3BB69-23CF-44E3-9099-C40C66FF867C}">
                  <a14:compatExt spid="_x0000_s54330"/>
                </a:ext>
                <a:ext uri="{FF2B5EF4-FFF2-40B4-BE49-F238E27FC236}">
                  <a16:creationId xmlns:a16="http://schemas.microsoft.com/office/drawing/2014/main" id="{00000000-0008-0000-0D00-00003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125</xdr:row>
          <xdr:rowOff>190500</xdr:rowOff>
        </xdr:from>
        <xdr:to>
          <xdr:col>5</xdr:col>
          <xdr:colOff>514350</xdr:colOff>
          <xdr:row>127</xdr:row>
          <xdr:rowOff>0</xdr:rowOff>
        </xdr:to>
        <xdr:sp macro="" textlink="">
          <xdr:nvSpPr>
            <xdr:cNvPr id="54331" name="Check Box 59" hidden="1">
              <a:extLst>
                <a:ext uri="{63B3BB69-23CF-44E3-9099-C40C66FF867C}">
                  <a14:compatExt spid="_x0000_s54331"/>
                </a:ext>
                <a:ext uri="{FF2B5EF4-FFF2-40B4-BE49-F238E27FC236}">
                  <a16:creationId xmlns:a16="http://schemas.microsoft.com/office/drawing/2014/main" id="{00000000-0008-0000-0D00-00003B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128</xdr:row>
          <xdr:rowOff>184150</xdr:rowOff>
        </xdr:from>
        <xdr:to>
          <xdr:col>2</xdr:col>
          <xdr:colOff>590550</xdr:colOff>
          <xdr:row>130</xdr:row>
          <xdr:rowOff>0</xdr:rowOff>
        </xdr:to>
        <xdr:sp macro="" textlink="">
          <xdr:nvSpPr>
            <xdr:cNvPr id="54332" name="Check Box 60" hidden="1">
              <a:extLst>
                <a:ext uri="{63B3BB69-23CF-44E3-9099-C40C66FF867C}">
                  <a14:compatExt spid="_x0000_s54332"/>
                </a:ext>
                <a:ext uri="{FF2B5EF4-FFF2-40B4-BE49-F238E27FC236}">
                  <a16:creationId xmlns:a16="http://schemas.microsoft.com/office/drawing/2014/main" id="{00000000-0008-0000-0D00-00003C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128</xdr:row>
          <xdr:rowOff>190500</xdr:rowOff>
        </xdr:from>
        <xdr:to>
          <xdr:col>5</xdr:col>
          <xdr:colOff>514350</xdr:colOff>
          <xdr:row>130</xdr:row>
          <xdr:rowOff>0</xdr:rowOff>
        </xdr:to>
        <xdr:sp macro="" textlink="">
          <xdr:nvSpPr>
            <xdr:cNvPr id="54333" name="Check Box 61" hidden="1">
              <a:extLst>
                <a:ext uri="{63B3BB69-23CF-44E3-9099-C40C66FF867C}">
                  <a14:compatExt spid="_x0000_s54333"/>
                </a:ext>
                <a:ext uri="{FF2B5EF4-FFF2-40B4-BE49-F238E27FC236}">
                  <a16:creationId xmlns:a16="http://schemas.microsoft.com/office/drawing/2014/main" id="{00000000-0008-0000-0D00-00003D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131</xdr:row>
          <xdr:rowOff>184150</xdr:rowOff>
        </xdr:from>
        <xdr:to>
          <xdr:col>2</xdr:col>
          <xdr:colOff>590550</xdr:colOff>
          <xdr:row>133</xdr:row>
          <xdr:rowOff>0</xdr:rowOff>
        </xdr:to>
        <xdr:sp macro="" textlink="">
          <xdr:nvSpPr>
            <xdr:cNvPr id="54334" name="Check Box 62" hidden="1">
              <a:extLst>
                <a:ext uri="{63B3BB69-23CF-44E3-9099-C40C66FF867C}">
                  <a14:compatExt spid="_x0000_s54334"/>
                </a:ext>
                <a:ext uri="{FF2B5EF4-FFF2-40B4-BE49-F238E27FC236}">
                  <a16:creationId xmlns:a16="http://schemas.microsoft.com/office/drawing/2014/main" id="{00000000-0008-0000-0D00-00003E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131</xdr:row>
          <xdr:rowOff>190500</xdr:rowOff>
        </xdr:from>
        <xdr:to>
          <xdr:col>5</xdr:col>
          <xdr:colOff>514350</xdr:colOff>
          <xdr:row>133</xdr:row>
          <xdr:rowOff>0</xdr:rowOff>
        </xdr:to>
        <xdr:sp macro="" textlink="">
          <xdr:nvSpPr>
            <xdr:cNvPr id="54335" name="Check Box 63" hidden="1">
              <a:extLst>
                <a:ext uri="{63B3BB69-23CF-44E3-9099-C40C66FF867C}">
                  <a14:compatExt spid="_x0000_s54335"/>
                </a:ext>
                <a:ext uri="{FF2B5EF4-FFF2-40B4-BE49-F238E27FC236}">
                  <a16:creationId xmlns:a16="http://schemas.microsoft.com/office/drawing/2014/main" id="{00000000-0008-0000-0D00-00003F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150</xdr:row>
          <xdr:rowOff>158750</xdr:rowOff>
        </xdr:from>
        <xdr:to>
          <xdr:col>5</xdr:col>
          <xdr:colOff>228600</xdr:colOff>
          <xdr:row>151</xdr:row>
          <xdr:rowOff>177800</xdr:rowOff>
        </xdr:to>
        <xdr:sp macro="" textlink="">
          <xdr:nvSpPr>
            <xdr:cNvPr id="54336" name="Check Box 64" hidden="1">
              <a:extLst>
                <a:ext uri="{63B3BB69-23CF-44E3-9099-C40C66FF867C}">
                  <a14:compatExt spid="_x0000_s54336"/>
                </a:ext>
                <a:ext uri="{FF2B5EF4-FFF2-40B4-BE49-F238E27FC236}">
                  <a16:creationId xmlns:a16="http://schemas.microsoft.com/office/drawing/2014/main" id="{00000000-0008-0000-0D00-000040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151</xdr:row>
          <xdr:rowOff>152400</xdr:rowOff>
        </xdr:from>
        <xdr:to>
          <xdr:col>5</xdr:col>
          <xdr:colOff>228600</xdr:colOff>
          <xdr:row>152</xdr:row>
          <xdr:rowOff>171450</xdr:rowOff>
        </xdr:to>
        <xdr:sp macro="" textlink="">
          <xdr:nvSpPr>
            <xdr:cNvPr id="54337" name="Check Box 65" hidden="1">
              <a:extLst>
                <a:ext uri="{63B3BB69-23CF-44E3-9099-C40C66FF867C}">
                  <a14:compatExt spid="_x0000_s54337"/>
                </a:ext>
                <a:ext uri="{FF2B5EF4-FFF2-40B4-BE49-F238E27FC236}">
                  <a16:creationId xmlns:a16="http://schemas.microsoft.com/office/drawing/2014/main" id="{00000000-0008-0000-0D00-000041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152</xdr:row>
          <xdr:rowOff>152400</xdr:rowOff>
        </xdr:from>
        <xdr:to>
          <xdr:col>5</xdr:col>
          <xdr:colOff>228600</xdr:colOff>
          <xdr:row>153</xdr:row>
          <xdr:rowOff>171450</xdr:rowOff>
        </xdr:to>
        <xdr:sp macro="" textlink="">
          <xdr:nvSpPr>
            <xdr:cNvPr id="54338" name="Check Box 66" hidden="1">
              <a:extLst>
                <a:ext uri="{63B3BB69-23CF-44E3-9099-C40C66FF867C}">
                  <a14:compatExt spid="_x0000_s54338"/>
                </a:ext>
                <a:ext uri="{FF2B5EF4-FFF2-40B4-BE49-F238E27FC236}">
                  <a16:creationId xmlns:a16="http://schemas.microsoft.com/office/drawing/2014/main" id="{00000000-0008-0000-0D00-000042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153</xdr:row>
          <xdr:rowOff>152400</xdr:rowOff>
        </xdr:from>
        <xdr:to>
          <xdr:col>5</xdr:col>
          <xdr:colOff>228600</xdr:colOff>
          <xdr:row>154</xdr:row>
          <xdr:rowOff>171450</xdr:rowOff>
        </xdr:to>
        <xdr:sp macro="" textlink="">
          <xdr:nvSpPr>
            <xdr:cNvPr id="54339" name="Check Box 67" hidden="1">
              <a:extLst>
                <a:ext uri="{63B3BB69-23CF-44E3-9099-C40C66FF867C}">
                  <a14:compatExt spid="_x0000_s54339"/>
                </a:ext>
                <a:ext uri="{FF2B5EF4-FFF2-40B4-BE49-F238E27FC236}">
                  <a16:creationId xmlns:a16="http://schemas.microsoft.com/office/drawing/2014/main" id="{00000000-0008-0000-0D00-000043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154</xdr:row>
          <xdr:rowOff>152400</xdr:rowOff>
        </xdr:from>
        <xdr:to>
          <xdr:col>5</xdr:col>
          <xdr:colOff>228600</xdr:colOff>
          <xdr:row>155</xdr:row>
          <xdr:rowOff>171450</xdr:rowOff>
        </xdr:to>
        <xdr:sp macro="" textlink="">
          <xdr:nvSpPr>
            <xdr:cNvPr id="54340" name="Check Box 68" hidden="1">
              <a:extLst>
                <a:ext uri="{63B3BB69-23CF-44E3-9099-C40C66FF867C}">
                  <a14:compatExt spid="_x0000_s54340"/>
                </a:ext>
                <a:ext uri="{FF2B5EF4-FFF2-40B4-BE49-F238E27FC236}">
                  <a16:creationId xmlns:a16="http://schemas.microsoft.com/office/drawing/2014/main" id="{00000000-0008-0000-0D00-000044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155</xdr:row>
          <xdr:rowOff>152400</xdr:rowOff>
        </xdr:from>
        <xdr:to>
          <xdr:col>5</xdr:col>
          <xdr:colOff>228600</xdr:colOff>
          <xdr:row>156</xdr:row>
          <xdr:rowOff>171450</xdr:rowOff>
        </xdr:to>
        <xdr:sp macro="" textlink="">
          <xdr:nvSpPr>
            <xdr:cNvPr id="54341" name="Check Box 69" hidden="1">
              <a:extLst>
                <a:ext uri="{63B3BB69-23CF-44E3-9099-C40C66FF867C}">
                  <a14:compatExt spid="_x0000_s54341"/>
                </a:ext>
                <a:ext uri="{FF2B5EF4-FFF2-40B4-BE49-F238E27FC236}">
                  <a16:creationId xmlns:a16="http://schemas.microsoft.com/office/drawing/2014/main" id="{00000000-0008-0000-0D00-000045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156</xdr:row>
          <xdr:rowOff>152400</xdr:rowOff>
        </xdr:from>
        <xdr:to>
          <xdr:col>5</xdr:col>
          <xdr:colOff>228600</xdr:colOff>
          <xdr:row>157</xdr:row>
          <xdr:rowOff>171450</xdr:rowOff>
        </xdr:to>
        <xdr:sp macro="" textlink="">
          <xdr:nvSpPr>
            <xdr:cNvPr id="54342" name="Check Box 70" hidden="1">
              <a:extLst>
                <a:ext uri="{63B3BB69-23CF-44E3-9099-C40C66FF867C}">
                  <a14:compatExt spid="_x0000_s54342"/>
                </a:ext>
                <a:ext uri="{FF2B5EF4-FFF2-40B4-BE49-F238E27FC236}">
                  <a16:creationId xmlns:a16="http://schemas.microsoft.com/office/drawing/2014/main" id="{00000000-0008-0000-0D00-000046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157</xdr:row>
          <xdr:rowOff>152400</xdr:rowOff>
        </xdr:from>
        <xdr:to>
          <xdr:col>5</xdr:col>
          <xdr:colOff>228600</xdr:colOff>
          <xdr:row>158</xdr:row>
          <xdr:rowOff>171450</xdr:rowOff>
        </xdr:to>
        <xdr:sp macro="" textlink="">
          <xdr:nvSpPr>
            <xdr:cNvPr id="54343" name="Check Box 71" hidden="1">
              <a:extLst>
                <a:ext uri="{63B3BB69-23CF-44E3-9099-C40C66FF867C}">
                  <a14:compatExt spid="_x0000_s54343"/>
                </a:ext>
                <a:ext uri="{FF2B5EF4-FFF2-40B4-BE49-F238E27FC236}">
                  <a16:creationId xmlns:a16="http://schemas.microsoft.com/office/drawing/2014/main" id="{00000000-0008-0000-0D00-000047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158</xdr:row>
          <xdr:rowOff>152400</xdr:rowOff>
        </xdr:from>
        <xdr:to>
          <xdr:col>5</xdr:col>
          <xdr:colOff>228600</xdr:colOff>
          <xdr:row>159</xdr:row>
          <xdr:rowOff>171450</xdr:rowOff>
        </xdr:to>
        <xdr:sp macro="" textlink="">
          <xdr:nvSpPr>
            <xdr:cNvPr id="54344" name="Check Box 72" hidden="1">
              <a:extLst>
                <a:ext uri="{63B3BB69-23CF-44E3-9099-C40C66FF867C}">
                  <a14:compatExt spid="_x0000_s54344"/>
                </a:ext>
                <a:ext uri="{FF2B5EF4-FFF2-40B4-BE49-F238E27FC236}">
                  <a16:creationId xmlns:a16="http://schemas.microsoft.com/office/drawing/2014/main" id="{00000000-0008-0000-0D00-000048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165</xdr:row>
          <xdr:rowOff>184150</xdr:rowOff>
        </xdr:from>
        <xdr:to>
          <xdr:col>2</xdr:col>
          <xdr:colOff>590550</xdr:colOff>
          <xdr:row>167</xdr:row>
          <xdr:rowOff>0</xdr:rowOff>
        </xdr:to>
        <xdr:sp macro="" textlink="">
          <xdr:nvSpPr>
            <xdr:cNvPr id="54349" name="Check Box 77" hidden="1">
              <a:extLst>
                <a:ext uri="{63B3BB69-23CF-44E3-9099-C40C66FF867C}">
                  <a14:compatExt spid="_x0000_s54349"/>
                </a:ext>
                <a:ext uri="{FF2B5EF4-FFF2-40B4-BE49-F238E27FC236}">
                  <a16:creationId xmlns:a16="http://schemas.microsoft.com/office/drawing/2014/main" id="{00000000-0008-0000-0D00-00004D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165</xdr:row>
          <xdr:rowOff>190500</xdr:rowOff>
        </xdr:from>
        <xdr:to>
          <xdr:col>5</xdr:col>
          <xdr:colOff>514350</xdr:colOff>
          <xdr:row>167</xdr:row>
          <xdr:rowOff>0</xdr:rowOff>
        </xdr:to>
        <xdr:sp macro="" textlink="">
          <xdr:nvSpPr>
            <xdr:cNvPr id="54350" name="Check Box 78" hidden="1">
              <a:extLst>
                <a:ext uri="{63B3BB69-23CF-44E3-9099-C40C66FF867C}">
                  <a14:compatExt spid="_x0000_s54350"/>
                </a:ext>
                <a:ext uri="{FF2B5EF4-FFF2-40B4-BE49-F238E27FC236}">
                  <a16:creationId xmlns:a16="http://schemas.microsoft.com/office/drawing/2014/main" id="{00000000-0008-0000-0D00-00004E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168</xdr:row>
          <xdr:rowOff>184150</xdr:rowOff>
        </xdr:from>
        <xdr:to>
          <xdr:col>2</xdr:col>
          <xdr:colOff>590550</xdr:colOff>
          <xdr:row>170</xdr:row>
          <xdr:rowOff>0</xdr:rowOff>
        </xdr:to>
        <xdr:sp macro="" textlink="">
          <xdr:nvSpPr>
            <xdr:cNvPr id="54351" name="Check Box 79" hidden="1">
              <a:extLst>
                <a:ext uri="{63B3BB69-23CF-44E3-9099-C40C66FF867C}">
                  <a14:compatExt spid="_x0000_s54351"/>
                </a:ext>
                <a:ext uri="{FF2B5EF4-FFF2-40B4-BE49-F238E27FC236}">
                  <a16:creationId xmlns:a16="http://schemas.microsoft.com/office/drawing/2014/main" id="{00000000-0008-0000-0D00-00004F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168</xdr:row>
          <xdr:rowOff>190500</xdr:rowOff>
        </xdr:from>
        <xdr:to>
          <xdr:col>5</xdr:col>
          <xdr:colOff>514350</xdr:colOff>
          <xdr:row>170</xdr:row>
          <xdr:rowOff>0</xdr:rowOff>
        </xdr:to>
        <xdr:sp macro="" textlink="">
          <xdr:nvSpPr>
            <xdr:cNvPr id="54352" name="Check Box 80" hidden="1">
              <a:extLst>
                <a:ext uri="{63B3BB69-23CF-44E3-9099-C40C66FF867C}">
                  <a14:compatExt spid="_x0000_s54352"/>
                </a:ext>
                <a:ext uri="{FF2B5EF4-FFF2-40B4-BE49-F238E27FC236}">
                  <a16:creationId xmlns:a16="http://schemas.microsoft.com/office/drawing/2014/main" id="{00000000-0008-0000-0D00-000050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171</xdr:row>
          <xdr:rowOff>184150</xdr:rowOff>
        </xdr:from>
        <xdr:to>
          <xdr:col>2</xdr:col>
          <xdr:colOff>590550</xdr:colOff>
          <xdr:row>173</xdr:row>
          <xdr:rowOff>0</xdr:rowOff>
        </xdr:to>
        <xdr:sp macro="" textlink="">
          <xdr:nvSpPr>
            <xdr:cNvPr id="54353" name="Check Box 81" hidden="1">
              <a:extLst>
                <a:ext uri="{63B3BB69-23CF-44E3-9099-C40C66FF867C}">
                  <a14:compatExt spid="_x0000_s54353"/>
                </a:ext>
                <a:ext uri="{FF2B5EF4-FFF2-40B4-BE49-F238E27FC236}">
                  <a16:creationId xmlns:a16="http://schemas.microsoft.com/office/drawing/2014/main" id="{00000000-0008-0000-0D00-000051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171</xdr:row>
          <xdr:rowOff>190500</xdr:rowOff>
        </xdr:from>
        <xdr:to>
          <xdr:col>5</xdr:col>
          <xdr:colOff>514350</xdr:colOff>
          <xdr:row>173</xdr:row>
          <xdr:rowOff>0</xdr:rowOff>
        </xdr:to>
        <xdr:sp macro="" textlink="">
          <xdr:nvSpPr>
            <xdr:cNvPr id="54354" name="Check Box 82" hidden="1">
              <a:extLst>
                <a:ext uri="{63B3BB69-23CF-44E3-9099-C40C66FF867C}">
                  <a14:compatExt spid="_x0000_s54354"/>
                </a:ext>
                <a:ext uri="{FF2B5EF4-FFF2-40B4-BE49-F238E27FC236}">
                  <a16:creationId xmlns:a16="http://schemas.microsoft.com/office/drawing/2014/main" id="{00000000-0008-0000-0D00-000052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25400</xdr:colOff>
          <xdr:row>190</xdr:row>
          <xdr:rowOff>165100</xdr:rowOff>
        </xdr:from>
        <xdr:to>
          <xdr:col>5</xdr:col>
          <xdr:colOff>234950</xdr:colOff>
          <xdr:row>191</xdr:row>
          <xdr:rowOff>184150</xdr:rowOff>
        </xdr:to>
        <xdr:sp macro="" textlink="">
          <xdr:nvSpPr>
            <xdr:cNvPr id="54355" name="Check Box 83" hidden="1">
              <a:extLst>
                <a:ext uri="{63B3BB69-23CF-44E3-9099-C40C66FF867C}">
                  <a14:compatExt spid="_x0000_s54355"/>
                </a:ext>
                <a:ext uri="{FF2B5EF4-FFF2-40B4-BE49-F238E27FC236}">
                  <a16:creationId xmlns:a16="http://schemas.microsoft.com/office/drawing/2014/main" id="{00000000-0008-0000-0D00-000053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191</xdr:row>
          <xdr:rowOff>152400</xdr:rowOff>
        </xdr:from>
        <xdr:to>
          <xdr:col>5</xdr:col>
          <xdr:colOff>228600</xdr:colOff>
          <xdr:row>192</xdr:row>
          <xdr:rowOff>171450</xdr:rowOff>
        </xdr:to>
        <xdr:sp macro="" textlink="">
          <xdr:nvSpPr>
            <xdr:cNvPr id="54356" name="Check Box 84" hidden="1">
              <a:extLst>
                <a:ext uri="{63B3BB69-23CF-44E3-9099-C40C66FF867C}">
                  <a14:compatExt spid="_x0000_s54356"/>
                </a:ext>
                <a:ext uri="{FF2B5EF4-FFF2-40B4-BE49-F238E27FC236}">
                  <a16:creationId xmlns:a16="http://schemas.microsoft.com/office/drawing/2014/main" id="{00000000-0008-0000-0D00-000054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192</xdr:row>
          <xdr:rowOff>152400</xdr:rowOff>
        </xdr:from>
        <xdr:to>
          <xdr:col>5</xdr:col>
          <xdr:colOff>228600</xdr:colOff>
          <xdr:row>193</xdr:row>
          <xdr:rowOff>171450</xdr:rowOff>
        </xdr:to>
        <xdr:sp macro="" textlink="">
          <xdr:nvSpPr>
            <xdr:cNvPr id="54357" name="Check Box 85" hidden="1">
              <a:extLst>
                <a:ext uri="{63B3BB69-23CF-44E3-9099-C40C66FF867C}">
                  <a14:compatExt spid="_x0000_s54357"/>
                </a:ext>
                <a:ext uri="{FF2B5EF4-FFF2-40B4-BE49-F238E27FC236}">
                  <a16:creationId xmlns:a16="http://schemas.microsoft.com/office/drawing/2014/main" id="{00000000-0008-0000-0D00-000055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193</xdr:row>
          <xdr:rowOff>152400</xdr:rowOff>
        </xdr:from>
        <xdr:to>
          <xdr:col>5</xdr:col>
          <xdr:colOff>228600</xdr:colOff>
          <xdr:row>194</xdr:row>
          <xdr:rowOff>171450</xdr:rowOff>
        </xdr:to>
        <xdr:sp macro="" textlink="">
          <xdr:nvSpPr>
            <xdr:cNvPr id="54358" name="Check Box 86" hidden="1">
              <a:extLst>
                <a:ext uri="{63B3BB69-23CF-44E3-9099-C40C66FF867C}">
                  <a14:compatExt spid="_x0000_s54358"/>
                </a:ext>
                <a:ext uri="{FF2B5EF4-FFF2-40B4-BE49-F238E27FC236}">
                  <a16:creationId xmlns:a16="http://schemas.microsoft.com/office/drawing/2014/main" id="{00000000-0008-0000-0D00-000056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194</xdr:row>
          <xdr:rowOff>152400</xdr:rowOff>
        </xdr:from>
        <xdr:to>
          <xdr:col>5</xdr:col>
          <xdr:colOff>228600</xdr:colOff>
          <xdr:row>195</xdr:row>
          <xdr:rowOff>171450</xdr:rowOff>
        </xdr:to>
        <xdr:sp macro="" textlink="">
          <xdr:nvSpPr>
            <xdr:cNvPr id="54359" name="Check Box 87" hidden="1">
              <a:extLst>
                <a:ext uri="{63B3BB69-23CF-44E3-9099-C40C66FF867C}">
                  <a14:compatExt spid="_x0000_s54359"/>
                </a:ext>
                <a:ext uri="{FF2B5EF4-FFF2-40B4-BE49-F238E27FC236}">
                  <a16:creationId xmlns:a16="http://schemas.microsoft.com/office/drawing/2014/main" id="{00000000-0008-0000-0D00-000057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195</xdr:row>
          <xdr:rowOff>152400</xdr:rowOff>
        </xdr:from>
        <xdr:to>
          <xdr:col>5</xdr:col>
          <xdr:colOff>228600</xdr:colOff>
          <xdr:row>196</xdr:row>
          <xdr:rowOff>171450</xdr:rowOff>
        </xdr:to>
        <xdr:sp macro="" textlink="">
          <xdr:nvSpPr>
            <xdr:cNvPr id="54360" name="Check Box 88" hidden="1">
              <a:extLst>
                <a:ext uri="{63B3BB69-23CF-44E3-9099-C40C66FF867C}">
                  <a14:compatExt spid="_x0000_s54360"/>
                </a:ext>
                <a:ext uri="{FF2B5EF4-FFF2-40B4-BE49-F238E27FC236}">
                  <a16:creationId xmlns:a16="http://schemas.microsoft.com/office/drawing/2014/main" id="{00000000-0008-0000-0D00-000058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196</xdr:row>
          <xdr:rowOff>152400</xdr:rowOff>
        </xdr:from>
        <xdr:to>
          <xdr:col>5</xdr:col>
          <xdr:colOff>228600</xdr:colOff>
          <xdr:row>197</xdr:row>
          <xdr:rowOff>171450</xdr:rowOff>
        </xdr:to>
        <xdr:sp macro="" textlink="">
          <xdr:nvSpPr>
            <xdr:cNvPr id="54361" name="Check Box 89" hidden="1">
              <a:extLst>
                <a:ext uri="{63B3BB69-23CF-44E3-9099-C40C66FF867C}">
                  <a14:compatExt spid="_x0000_s54361"/>
                </a:ext>
                <a:ext uri="{FF2B5EF4-FFF2-40B4-BE49-F238E27FC236}">
                  <a16:creationId xmlns:a16="http://schemas.microsoft.com/office/drawing/2014/main" id="{00000000-0008-0000-0D00-00005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197</xdr:row>
          <xdr:rowOff>152400</xdr:rowOff>
        </xdr:from>
        <xdr:to>
          <xdr:col>5</xdr:col>
          <xdr:colOff>228600</xdr:colOff>
          <xdr:row>198</xdr:row>
          <xdr:rowOff>171450</xdr:rowOff>
        </xdr:to>
        <xdr:sp macro="" textlink="">
          <xdr:nvSpPr>
            <xdr:cNvPr id="54362" name="Check Box 90" hidden="1">
              <a:extLst>
                <a:ext uri="{63B3BB69-23CF-44E3-9099-C40C66FF867C}">
                  <a14:compatExt spid="_x0000_s54362"/>
                </a:ext>
                <a:ext uri="{FF2B5EF4-FFF2-40B4-BE49-F238E27FC236}">
                  <a16:creationId xmlns:a16="http://schemas.microsoft.com/office/drawing/2014/main" id="{00000000-0008-0000-0D00-00005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198</xdr:row>
          <xdr:rowOff>152400</xdr:rowOff>
        </xdr:from>
        <xdr:to>
          <xdr:col>5</xdr:col>
          <xdr:colOff>228600</xdr:colOff>
          <xdr:row>199</xdr:row>
          <xdr:rowOff>171450</xdr:rowOff>
        </xdr:to>
        <xdr:sp macro="" textlink="">
          <xdr:nvSpPr>
            <xdr:cNvPr id="54363" name="Check Box 91" hidden="1">
              <a:extLst>
                <a:ext uri="{63B3BB69-23CF-44E3-9099-C40C66FF867C}">
                  <a14:compatExt spid="_x0000_s54363"/>
                </a:ext>
                <a:ext uri="{FF2B5EF4-FFF2-40B4-BE49-F238E27FC236}">
                  <a16:creationId xmlns:a16="http://schemas.microsoft.com/office/drawing/2014/main" id="{00000000-0008-0000-0D00-00005B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_Erityistavoitteet" displayName="T_Erityistavoitteet" ref="F4:F7" headerRowCount="0" totalsRowShown="0" headerRowDxfId="9" dataDxfId="8">
  <tableColumns count="1">
    <tableColumn id="1" xr3:uid="{00000000-0010-0000-0000-000001000000}" name="Erityistavoite" headerRowDxfId="7" dataDxfId="6"/>
  </tableColumns>
  <tableStyleInfo name="TableStyleLight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_kustannusmallit" displayName="T_kustannusmallit" ref="N4:N6" headerRowCount="0" totalsRowShown="0" headerRowDxfId="5" dataDxfId="4">
  <tableColumns count="1">
    <tableColumn id="1" xr3:uid="{00000000-0010-0000-0100-000001000000}" name="T_kustannusmallit" headerRowDxfId="3" dataDxfId="2"/>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EUSA">
      <a:dk1>
        <a:sysClr val="windowText" lastClr="000000"/>
      </a:dk1>
      <a:lt1>
        <a:srgbClr val="FFFFFF"/>
      </a:lt1>
      <a:dk2>
        <a:srgbClr val="003399"/>
      </a:dk2>
      <a:lt2>
        <a:srgbClr val="FFFFFF"/>
      </a:lt2>
      <a:accent1>
        <a:srgbClr val="3398CC"/>
      </a:accent1>
      <a:accent2>
        <a:srgbClr val="99CBE5"/>
      </a:accent2>
      <a:accent3>
        <a:srgbClr val="CAE4F2"/>
      </a:accent3>
      <a:accent4>
        <a:srgbClr val="E5F2F8"/>
      </a:accent4>
      <a:accent5>
        <a:srgbClr val="BBBBBB"/>
      </a:accent5>
      <a:accent6>
        <a:srgbClr val="D52A2D"/>
      </a:accent6>
      <a:hlink>
        <a:srgbClr val="000000"/>
      </a:hlink>
      <a:folHlink>
        <a:srgbClr val="000000"/>
      </a:folHlink>
    </a:clrScheme>
    <a:fontScheme name="AMIF">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12.bin"/><Relationship Id="rId4" Type="http://schemas.openxmlformats.org/officeDocument/2006/relationships/ctrlProp" Target="../ctrlProps/ctrlProp32.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13.bin"/><Relationship Id="rId4" Type="http://schemas.openxmlformats.org/officeDocument/2006/relationships/ctrlProp" Target="../ctrlProps/ctrlProp33.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14.bin"/><Relationship Id="rId4" Type="http://schemas.openxmlformats.org/officeDocument/2006/relationships/ctrlProp" Target="../ctrlProps/ctrlProp34.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15.bin"/><Relationship Id="rId4" Type="http://schemas.openxmlformats.org/officeDocument/2006/relationships/ctrlProp" Target="../ctrlProps/ctrlProp35.xml"/></Relationships>
</file>

<file path=xl/worksheets/_rels/sheet14.xml.rels><?xml version="1.0" encoding="UTF-8" standalone="yes"?>
<Relationships xmlns="http://schemas.openxmlformats.org/package/2006/relationships"><Relationship Id="rId13" Type="http://schemas.openxmlformats.org/officeDocument/2006/relationships/ctrlProp" Target="../ctrlProps/ctrlProp45.xml"/><Relationship Id="rId18" Type="http://schemas.openxmlformats.org/officeDocument/2006/relationships/ctrlProp" Target="../ctrlProps/ctrlProp50.xml"/><Relationship Id="rId26" Type="http://schemas.openxmlformats.org/officeDocument/2006/relationships/ctrlProp" Target="../ctrlProps/ctrlProp58.xml"/><Relationship Id="rId39" Type="http://schemas.openxmlformats.org/officeDocument/2006/relationships/ctrlProp" Target="../ctrlProps/ctrlProp71.xml"/><Relationship Id="rId21" Type="http://schemas.openxmlformats.org/officeDocument/2006/relationships/ctrlProp" Target="../ctrlProps/ctrlProp53.xml"/><Relationship Id="rId34" Type="http://schemas.openxmlformats.org/officeDocument/2006/relationships/ctrlProp" Target="../ctrlProps/ctrlProp66.xml"/><Relationship Id="rId42" Type="http://schemas.openxmlformats.org/officeDocument/2006/relationships/ctrlProp" Target="../ctrlProps/ctrlProp74.xml"/><Relationship Id="rId47" Type="http://schemas.openxmlformats.org/officeDocument/2006/relationships/ctrlProp" Target="../ctrlProps/ctrlProp79.xml"/><Relationship Id="rId50" Type="http://schemas.openxmlformats.org/officeDocument/2006/relationships/ctrlProp" Target="../ctrlProps/ctrlProp82.xml"/><Relationship Id="rId55" Type="http://schemas.openxmlformats.org/officeDocument/2006/relationships/ctrlProp" Target="../ctrlProps/ctrlProp87.xml"/><Relationship Id="rId63" Type="http://schemas.openxmlformats.org/officeDocument/2006/relationships/ctrlProp" Target="../ctrlProps/ctrlProp95.xml"/><Relationship Id="rId68" Type="http://schemas.openxmlformats.org/officeDocument/2006/relationships/ctrlProp" Target="../ctrlProps/ctrlProp100.xml"/><Relationship Id="rId76" Type="http://schemas.openxmlformats.org/officeDocument/2006/relationships/ctrlProp" Target="../ctrlProps/ctrlProp108.xml"/><Relationship Id="rId7" Type="http://schemas.openxmlformats.org/officeDocument/2006/relationships/ctrlProp" Target="../ctrlProps/ctrlProp39.xml"/><Relationship Id="rId71" Type="http://schemas.openxmlformats.org/officeDocument/2006/relationships/ctrlProp" Target="../ctrlProps/ctrlProp103.xml"/><Relationship Id="rId2" Type="http://schemas.openxmlformats.org/officeDocument/2006/relationships/drawing" Target="../drawings/drawing9.xml"/><Relationship Id="rId16" Type="http://schemas.openxmlformats.org/officeDocument/2006/relationships/ctrlProp" Target="../ctrlProps/ctrlProp48.xml"/><Relationship Id="rId29" Type="http://schemas.openxmlformats.org/officeDocument/2006/relationships/ctrlProp" Target="../ctrlProps/ctrlProp61.xml"/><Relationship Id="rId11" Type="http://schemas.openxmlformats.org/officeDocument/2006/relationships/ctrlProp" Target="../ctrlProps/ctrlProp43.xml"/><Relationship Id="rId24" Type="http://schemas.openxmlformats.org/officeDocument/2006/relationships/ctrlProp" Target="../ctrlProps/ctrlProp56.xml"/><Relationship Id="rId32" Type="http://schemas.openxmlformats.org/officeDocument/2006/relationships/ctrlProp" Target="../ctrlProps/ctrlProp64.xml"/><Relationship Id="rId37" Type="http://schemas.openxmlformats.org/officeDocument/2006/relationships/ctrlProp" Target="../ctrlProps/ctrlProp69.xml"/><Relationship Id="rId40" Type="http://schemas.openxmlformats.org/officeDocument/2006/relationships/ctrlProp" Target="../ctrlProps/ctrlProp72.xml"/><Relationship Id="rId45" Type="http://schemas.openxmlformats.org/officeDocument/2006/relationships/ctrlProp" Target="../ctrlProps/ctrlProp77.xml"/><Relationship Id="rId53" Type="http://schemas.openxmlformats.org/officeDocument/2006/relationships/ctrlProp" Target="../ctrlProps/ctrlProp85.xml"/><Relationship Id="rId58" Type="http://schemas.openxmlformats.org/officeDocument/2006/relationships/ctrlProp" Target="../ctrlProps/ctrlProp90.xml"/><Relationship Id="rId66" Type="http://schemas.openxmlformats.org/officeDocument/2006/relationships/ctrlProp" Target="../ctrlProps/ctrlProp98.xml"/><Relationship Id="rId74" Type="http://schemas.openxmlformats.org/officeDocument/2006/relationships/ctrlProp" Target="../ctrlProps/ctrlProp106.xml"/><Relationship Id="rId5" Type="http://schemas.openxmlformats.org/officeDocument/2006/relationships/ctrlProp" Target="../ctrlProps/ctrlProp37.xml"/><Relationship Id="rId15" Type="http://schemas.openxmlformats.org/officeDocument/2006/relationships/ctrlProp" Target="../ctrlProps/ctrlProp47.xml"/><Relationship Id="rId23" Type="http://schemas.openxmlformats.org/officeDocument/2006/relationships/ctrlProp" Target="../ctrlProps/ctrlProp55.xml"/><Relationship Id="rId28" Type="http://schemas.openxmlformats.org/officeDocument/2006/relationships/ctrlProp" Target="../ctrlProps/ctrlProp60.xml"/><Relationship Id="rId36" Type="http://schemas.openxmlformats.org/officeDocument/2006/relationships/ctrlProp" Target="../ctrlProps/ctrlProp68.xml"/><Relationship Id="rId49" Type="http://schemas.openxmlformats.org/officeDocument/2006/relationships/ctrlProp" Target="../ctrlProps/ctrlProp81.xml"/><Relationship Id="rId57" Type="http://schemas.openxmlformats.org/officeDocument/2006/relationships/ctrlProp" Target="../ctrlProps/ctrlProp89.xml"/><Relationship Id="rId61" Type="http://schemas.openxmlformats.org/officeDocument/2006/relationships/ctrlProp" Target="../ctrlProps/ctrlProp93.xml"/><Relationship Id="rId10" Type="http://schemas.openxmlformats.org/officeDocument/2006/relationships/ctrlProp" Target="../ctrlProps/ctrlProp42.xml"/><Relationship Id="rId19" Type="http://schemas.openxmlformats.org/officeDocument/2006/relationships/ctrlProp" Target="../ctrlProps/ctrlProp51.xml"/><Relationship Id="rId31" Type="http://schemas.openxmlformats.org/officeDocument/2006/relationships/ctrlProp" Target="../ctrlProps/ctrlProp63.xml"/><Relationship Id="rId44" Type="http://schemas.openxmlformats.org/officeDocument/2006/relationships/ctrlProp" Target="../ctrlProps/ctrlProp76.xml"/><Relationship Id="rId52" Type="http://schemas.openxmlformats.org/officeDocument/2006/relationships/ctrlProp" Target="../ctrlProps/ctrlProp84.xml"/><Relationship Id="rId60" Type="http://schemas.openxmlformats.org/officeDocument/2006/relationships/ctrlProp" Target="../ctrlProps/ctrlProp92.xml"/><Relationship Id="rId65" Type="http://schemas.openxmlformats.org/officeDocument/2006/relationships/ctrlProp" Target="../ctrlProps/ctrlProp97.xml"/><Relationship Id="rId73" Type="http://schemas.openxmlformats.org/officeDocument/2006/relationships/ctrlProp" Target="../ctrlProps/ctrlProp105.xml"/><Relationship Id="rId78" Type="http://schemas.openxmlformats.org/officeDocument/2006/relationships/ctrlProp" Target="../ctrlProps/ctrlProp110.xml"/><Relationship Id="rId4" Type="http://schemas.openxmlformats.org/officeDocument/2006/relationships/ctrlProp" Target="../ctrlProps/ctrlProp36.xml"/><Relationship Id="rId9" Type="http://schemas.openxmlformats.org/officeDocument/2006/relationships/ctrlProp" Target="../ctrlProps/ctrlProp41.xml"/><Relationship Id="rId14" Type="http://schemas.openxmlformats.org/officeDocument/2006/relationships/ctrlProp" Target="../ctrlProps/ctrlProp46.xml"/><Relationship Id="rId22" Type="http://schemas.openxmlformats.org/officeDocument/2006/relationships/ctrlProp" Target="../ctrlProps/ctrlProp54.xml"/><Relationship Id="rId27" Type="http://schemas.openxmlformats.org/officeDocument/2006/relationships/ctrlProp" Target="../ctrlProps/ctrlProp59.xml"/><Relationship Id="rId30" Type="http://schemas.openxmlformats.org/officeDocument/2006/relationships/ctrlProp" Target="../ctrlProps/ctrlProp62.xml"/><Relationship Id="rId35" Type="http://schemas.openxmlformats.org/officeDocument/2006/relationships/ctrlProp" Target="../ctrlProps/ctrlProp67.xml"/><Relationship Id="rId43" Type="http://schemas.openxmlformats.org/officeDocument/2006/relationships/ctrlProp" Target="../ctrlProps/ctrlProp75.xml"/><Relationship Id="rId48" Type="http://schemas.openxmlformats.org/officeDocument/2006/relationships/ctrlProp" Target="../ctrlProps/ctrlProp80.xml"/><Relationship Id="rId56" Type="http://schemas.openxmlformats.org/officeDocument/2006/relationships/ctrlProp" Target="../ctrlProps/ctrlProp88.xml"/><Relationship Id="rId64" Type="http://schemas.openxmlformats.org/officeDocument/2006/relationships/ctrlProp" Target="../ctrlProps/ctrlProp96.xml"/><Relationship Id="rId69" Type="http://schemas.openxmlformats.org/officeDocument/2006/relationships/ctrlProp" Target="../ctrlProps/ctrlProp101.xml"/><Relationship Id="rId77" Type="http://schemas.openxmlformats.org/officeDocument/2006/relationships/ctrlProp" Target="../ctrlProps/ctrlProp109.xml"/><Relationship Id="rId8" Type="http://schemas.openxmlformats.org/officeDocument/2006/relationships/ctrlProp" Target="../ctrlProps/ctrlProp40.xml"/><Relationship Id="rId51" Type="http://schemas.openxmlformats.org/officeDocument/2006/relationships/ctrlProp" Target="../ctrlProps/ctrlProp83.xml"/><Relationship Id="rId72" Type="http://schemas.openxmlformats.org/officeDocument/2006/relationships/ctrlProp" Target="../ctrlProps/ctrlProp104.xml"/><Relationship Id="rId3" Type="http://schemas.openxmlformats.org/officeDocument/2006/relationships/vmlDrawing" Target="../drawings/vmlDrawing8.vml"/><Relationship Id="rId12" Type="http://schemas.openxmlformats.org/officeDocument/2006/relationships/ctrlProp" Target="../ctrlProps/ctrlProp44.xml"/><Relationship Id="rId17" Type="http://schemas.openxmlformats.org/officeDocument/2006/relationships/ctrlProp" Target="../ctrlProps/ctrlProp49.xml"/><Relationship Id="rId25" Type="http://schemas.openxmlformats.org/officeDocument/2006/relationships/ctrlProp" Target="../ctrlProps/ctrlProp57.xml"/><Relationship Id="rId33" Type="http://schemas.openxmlformats.org/officeDocument/2006/relationships/ctrlProp" Target="../ctrlProps/ctrlProp65.xml"/><Relationship Id="rId38" Type="http://schemas.openxmlformats.org/officeDocument/2006/relationships/ctrlProp" Target="../ctrlProps/ctrlProp70.xml"/><Relationship Id="rId46" Type="http://schemas.openxmlformats.org/officeDocument/2006/relationships/ctrlProp" Target="../ctrlProps/ctrlProp78.xml"/><Relationship Id="rId59" Type="http://schemas.openxmlformats.org/officeDocument/2006/relationships/ctrlProp" Target="../ctrlProps/ctrlProp91.xml"/><Relationship Id="rId67" Type="http://schemas.openxmlformats.org/officeDocument/2006/relationships/ctrlProp" Target="../ctrlProps/ctrlProp99.xml"/><Relationship Id="rId20" Type="http://schemas.openxmlformats.org/officeDocument/2006/relationships/ctrlProp" Target="../ctrlProps/ctrlProp52.xml"/><Relationship Id="rId41" Type="http://schemas.openxmlformats.org/officeDocument/2006/relationships/ctrlProp" Target="../ctrlProps/ctrlProp73.xml"/><Relationship Id="rId54" Type="http://schemas.openxmlformats.org/officeDocument/2006/relationships/ctrlProp" Target="../ctrlProps/ctrlProp86.xml"/><Relationship Id="rId62" Type="http://schemas.openxmlformats.org/officeDocument/2006/relationships/ctrlProp" Target="../ctrlProps/ctrlProp94.xml"/><Relationship Id="rId70" Type="http://schemas.openxmlformats.org/officeDocument/2006/relationships/ctrlProp" Target="../ctrlProps/ctrlProp102.xml"/><Relationship Id="rId75" Type="http://schemas.openxmlformats.org/officeDocument/2006/relationships/ctrlProp" Target="../ctrlProps/ctrlProp107.xml"/><Relationship Id="rId1" Type="http://schemas.openxmlformats.org/officeDocument/2006/relationships/printerSettings" Target="../printerSettings/printerSettings16.bin"/><Relationship Id="rId6" Type="http://schemas.openxmlformats.org/officeDocument/2006/relationships/ctrlProp" Target="../ctrlProps/ctrlProp38.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9.vml"/><Relationship Id="rId1" Type="http://schemas.openxmlformats.org/officeDocument/2006/relationships/printerSettings" Target="../printerSettings/printerSettings1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22.bin"/><Relationship Id="rId4" Type="http://schemas.openxmlformats.org/officeDocument/2006/relationships/ctrlProp" Target="../ctrlProps/ctrlProp111.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7.xml.rels><?xml version="1.0" encoding="UTF-8" standalone="yes"?>
<Relationships xmlns="http://schemas.openxmlformats.org/package/2006/relationships"><Relationship Id="rId8" Type="http://schemas.openxmlformats.org/officeDocument/2006/relationships/ctrlProp" Target="../ctrlProps/ctrlProp115.xml"/><Relationship Id="rId3" Type="http://schemas.openxmlformats.org/officeDocument/2006/relationships/drawing" Target="../drawings/drawing11.xml"/><Relationship Id="rId7" Type="http://schemas.openxmlformats.org/officeDocument/2006/relationships/ctrlProp" Target="../ctrlProps/ctrlProp114.xml"/><Relationship Id="rId12" Type="http://schemas.openxmlformats.org/officeDocument/2006/relationships/ctrlProp" Target="../ctrlProps/ctrlProp119.xml"/><Relationship Id="rId2" Type="http://schemas.openxmlformats.org/officeDocument/2006/relationships/printerSettings" Target="../printerSettings/printerSettings29.bin"/><Relationship Id="rId1" Type="http://schemas.openxmlformats.org/officeDocument/2006/relationships/hyperlink" Target="https://eur-lex.europa.eu/legal-content/FI/ALL/?uri=CELEX:32018R1046&amp;qid=1649249922434" TargetMode="External"/><Relationship Id="rId6" Type="http://schemas.openxmlformats.org/officeDocument/2006/relationships/ctrlProp" Target="../ctrlProps/ctrlProp113.xml"/><Relationship Id="rId11" Type="http://schemas.openxmlformats.org/officeDocument/2006/relationships/ctrlProp" Target="../ctrlProps/ctrlProp118.xml"/><Relationship Id="rId5" Type="http://schemas.openxmlformats.org/officeDocument/2006/relationships/ctrlProp" Target="../ctrlProps/ctrlProp112.xml"/><Relationship Id="rId10" Type="http://schemas.openxmlformats.org/officeDocument/2006/relationships/ctrlProp" Target="../ctrlProps/ctrlProp117.xml"/><Relationship Id="rId4" Type="http://schemas.openxmlformats.org/officeDocument/2006/relationships/vmlDrawing" Target="../drawings/vmlDrawing11.vml"/><Relationship Id="rId9" Type="http://schemas.openxmlformats.org/officeDocument/2006/relationships/ctrlProp" Target="../ctrlProps/ctrlProp11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2.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4.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printerSettings" Target="../printerSettings/printerSettings3.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20.xml"/><Relationship Id="rId3" Type="http://schemas.openxmlformats.org/officeDocument/2006/relationships/drawing" Target="../drawings/drawing3.xml"/><Relationship Id="rId7" Type="http://schemas.openxmlformats.org/officeDocument/2006/relationships/ctrlProp" Target="../ctrlProps/ctrlProp19.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ctrlProp" Target="../ctrlProps/ctrlProp18.xml"/><Relationship Id="rId5" Type="http://schemas.openxmlformats.org/officeDocument/2006/relationships/ctrlProp" Target="../ctrlProps/ctrlProp17.xml"/><Relationship Id="rId10" Type="http://schemas.openxmlformats.org/officeDocument/2006/relationships/ctrlProp" Target="../ctrlProps/ctrlProp22.xml"/><Relationship Id="rId4" Type="http://schemas.openxmlformats.org/officeDocument/2006/relationships/vmlDrawing" Target="../drawings/vmlDrawing2.vml"/><Relationship Id="rId9" Type="http://schemas.openxmlformats.org/officeDocument/2006/relationships/ctrlProp" Target="../ctrlProps/ctrlProp2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27.xml"/><Relationship Id="rId3" Type="http://schemas.openxmlformats.org/officeDocument/2006/relationships/vmlDrawing" Target="../drawings/vmlDrawing3.vml"/><Relationship Id="rId7" Type="http://schemas.openxmlformats.org/officeDocument/2006/relationships/ctrlProp" Target="../ctrlProps/ctrlProp26.xml"/><Relationship Id="rId12" Type="http://schemas.openxmlformats.org/officeDocument/2006/relationships/ctrlProp" Target="../ctrlProps/ctrlProp31.xml"/><Relationship Id="rId2" Type="http://schemas.openxmlformats.org/officeDocument/2006/relationships/drawing" Target="../drawings/drawing4.xml"/><Relationship Id="rId1" Type="http://schemas.openxmlformats.org/officeDocument/2006/relationships/printerSettings" Target="../printerSettings/printerSettings11.bin"/><Relationship Id="rId6" Type="http://schemas.openxmlformats.org/officeDocument/2006/relationships/ctrlProp" Target="../ctrlProps/ctrlProp25.xml"/><Relationship Id="rId11" Type="http://schemas.openxmlformats.org/officeDocument/2006/relationships/ctrlProp" Target="../ctrlProps/ctrlProp30.xml"/><Relationship Id="rId5" Type="http://schemas.openxmlformats.org/officeDocument/2006/relationships/ctrlProp" Target="../ctrlProps/ctrlProp24.xml"/><Relationship Id="rId10" Type="http://schemas.openxmlformats.org/officeDocument/2006/relationships/ctrlProp" Target="../ctrlProps/ctrlProp29.xml"/><Relationship Id="rId4" Type="http://schemas.openxmlformats.org/officeDocument/2006/relationships/ctrlProp" Target="../ctrlProps/ctrlProp23.xml"/><Relationship Id="rId9" Type="http://schemas.openxmlformats.org/officeDocument/2006/relationships/ctrlProp" Target="../ctrlProps/ctrlProp2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0"/>
  <dimension ref="A1:AC51"/>
  <sheetViews>
    <sheetView showGridLines="0" tabSelected="1" zoomScaleNormal="100" workbookViewId="0">
      <selection activeCell="N28" sqref="N28"/>
    </sheetView>
  </sheetViews>
  <sheetFormatPr defaultColWidth="9.23046875" defaultRowHeight="15.5" x14ac:dyDescent="0.35"/>
  <cols>
    <col min="1" max="1" width="2.765625" style="360" customWidth="1"/>
    <col min="2" max="2" width="3.765625" style="360" customWidth="1"/>
    <col min="3" max="3" width="19.765625" style="360" customWidth="1"/>
    <col min="4" max="4" width="4.765625" style="360" customWidth="1"/>
    <col min="5" max="5" width="8.765625" style="360" customWidth="1"/>
    <col min="6" max="6" width="9.23046875" style="360"/>
    <col min="7" max="8" width="8.765625" style="360" customWidth="1"/>
    <col min="9" max="9" width="9.23046875" style="360"/>
    <col min="10" max="10" width="8.765625" style="360" customWidth="1"/>
    <col min="11" max="11" width="10.23046875" style="360" customWidth="1"/>
    <col min="12" max="12" width="9.765625" style="360" customWidth="1"/>
    <col min="13" max="16384" width="9.23046875" style="360"/>
  </cols>
  <sheetData>
    <row r="1" spans="1:29" ht="79.150000000000006" customHeight="1" x14ac:dyDescent="0.35">
      <c r="A1" s="359" t="s">
        <v>551</v>
      </c>
      <c r="C1" s="361"/>
      <c r="D1" s="361"/>
      <c r="E1" s="361"/>
      <c r="F1" s="361"/>
      <c r="G1" s="361"/>
      <c r="H1" s="361"/>
      <c r="I1" s="548"/>
      <c r="J1" s="548"/>
      <c r="K1" s="548"/>
      <c r="L1" s="361"/>
      <c r="M1" s="361"/>
      <c r="N1" s="361"/>
      <c r="O1" s="361"/>
      <c r="P1" s="361"/>
      <c r="Q1" s="361"/>
      <c r="R1" s="361"/>
      <c r="S1" s="361"/>
      <c r="T1" s="361"/>
      <c r="U1" s="361"/>
      <c r="V1" s="361"/>
    </row>
    <row r="2" spans="1:29" ht="15" customHeight="1" x14ac:dyDescent="0.35">
      <c r="B2" s="509"/>
      <c r="C2" s="362"/>
      <c r="D2" s="362"/>
      <c r="E2" s="362"/>
      <c r="F2" s="362"/>
      <c r="G2" s="362"/>
      <c r="H2" s="362"/>
      <c r="I2" s="550"/>
      <c r="J2" s="550"/>
      <c r="K2" s="362"/>
      <c r="M2" s="361" t="s">
        <v>280</v>
      </c>
      <c r="N2" s="361"/>
      <c r="O2" s="361"/>
      <c r="P2" s="361"/>
      <c r="Q2" s="361"/>
      <c r="R2" s="361"/>
      <c r="S2" s="361"/>
      <c r="T2" s="361"/>
      <c r="U2" s="361"/>
      <c r="V2" s="361"/>
    </row>
    <row r="3" spans="1:29" x14ac:dyDescent="0.35">
      <c r="B3" s="551" t="s">
        <v>86</v>
      </c>
      <c r="C3" s="551"/>
      <c r="D3" s="551"/>
      <c r="E3" s="551"/>
      <c r="F3" s="551"/>
      <c r="G3" s="551"/>
      <c r="H3" s="551"/>
      <c r="I3" s="551"/>
      <c r="J3" s="551"/>
      <c r="K3" s="551"/>
      <c r="M3" s="361"/>
      <c r="N3" s="361"/>
      <c r="O3" s="361"/>
      <c r="P3" s="361"/>
      <c r="Q3" s="361"/>
      <c r="R3" s="361"/>
      <c r="S3" s="361"/>
      <c r="T3" s="361"/>
      <c r="U3" s="361"/>
      <c r="V3" s="361"/>
    </row>
    <row r="4" spans="1:29" x14ac:dyDescent="0.35">
      <c r="B4" s="552" t="s">
        <v>444</v>
      </c>
      <c r="C4" s="552"/>
      <c r="D4" s="552"/>
      <c r="E4" s="552"/>
      <c r="F4" s="552"/>
      <c r="G4" s="552"/>
      <c r="H4" s="552"/>
      <c r="I4" s="552"/>
      <c r="J4" s="552"/>
      <c r="K4" s="552"/>
      <c r="M4" s="361"/>
      <c r="N4" s="363" t="s">
        <v>313</v>
      </c>
      <c r="O4" s="361"/>
      <c r="P4" s="361"/>
      <c r="Q4" s="363"/>
      <c r="R4" s="361"/>
      <c r="S4" s="361"/>
      <c r="T4" s="361"/>
      <c r="U4" s="361"/>
      <c r="V4" s="361"/>
    </row>
    <row r="5" spans="1:29" x14ac:dyDescent="0.35">
      <c r="B5" s="362"/>
      <c r="C5" s="364"/>
      <c r="D5" s="550"/>
      <c r="E5" s="550"/>
      <c r="F5" s="364"/>
      <c r="G5" s="365"/>
      <c r="H5" s="364"/>
      <c r="I5" s="364"/>
      <c r="J5" s="364"/>
      <c r="K5" s="364"/>
      <c r="M5" s="361"/>
      <c r="N5" s="444" t="s">
        <v>281</v>
      </c>
      <c r="O5" s="373"/>
      <c r="P5" s="373"/>
      <c r="Q5" s="366"/>
      <c r="R5" s="361"/>
      <c r="S5" s="361"/>
      <c r="T5" s="361"/>
      <c r="U5" s="361"/>
      <c r="V5" s="361"/>
    </row>
    <row r="6" spans="1:29" x14ac:dyDescent="0.35">
      <c r="B6" s="404" t="s">
        <v>552</v>
      </c>
      <c r="C6" s="362"/>
      <c r="D6" s="362"/>
      <c r="E6" s="362"/>
      <c r="F6" s="362"/>
      <c r="G6" s="362"/>
      <c r="H6" s="362"/>
      <c r="I6" s="362"/>
      <c r="J6" s="362"/>
      <c r="K6" s="362"/>
      <c r="M6" s="361"/>
      <c r="N6" s="444" t="s">
        <v>283</v>
      </c>
      <c r="O6" s="373"/>
      <c r="P6" s="373"/>
      <c r="Q6" s="366"/>
      <c r="R6" s="361"/>
      <c r="S6" s="361"/>
      <c r="T6" s="361"/>
      <c r="U6" s="361"/>
      <c r="V6" s="361"/>
    </row>
    <row r="7" spans="1:29" x14ac:dyDescent="0.35">
      <c r="B7" s="404" t="s">
        <v>385</v>
      </c>
      <c r="C7" s="362"/>
      <c r="D7" s="362"/>
      <c r="E7" s="362"/>
      <c r="F7" s="362"/>
      <c r="G7" s="362"/>
      <c r="H7" s="362"/>
      <c r="I7" s="362"/>
      <c r="J7" s="362"/>
      <c r="K7" s="362"/>
      <c r="M7" s="361"/>
      <c r="N7" s="444" t="s">
        <v>108</v>
      </c>
      <c r="O7" s="373"/>
      <c r="P7" s="373"/>
      <c r="Q7" s="366"/>
      <c r="R7" s="361"/>
      <c r="S7" s="361"/>
      <c r="T7" s="361"/>
      <c r="U7" s="361"/>
      <c r="V7" s="361"/>
    </row>
    <row r="8" spans="1:29" x14ac:dyDescent="0.35">
      <c r="B8" s="362"/>
      <c r="C8" s="362"/>
      <c r="D8" s="362"/>
      <c r="E8" s="362"/>
      <c r="F8" s="362"/>
      <c r="G8" s="362"/>
      <c r="H8" s="362"/>
      <c r="I8" s="362"/>
      <c r="J8" s="362"/>
      <c r="K8" s="362"/>
      <c r="M8" s="361"/>
      <c r="N8" s="444" t="s">
        <v>9</v>
      </c>
      <c r="O8" s="373"/>
      <c r="P8" s="373"/>
      <c r="Q8" s="366"/>
      <c r="R8" s="366"/>
      <c r="S8" s="366"/>
      <c r="T8" s="361"/>
      <c r="U8" s="361"/>
      <c r="V8" s="361"/>
    </row>
    <row r="9" spans="1:29" x14ac:dyDescent="0.35">
      <c r="B9" s="404" t="s">
        <v>90</v>
      </c>
      <c r="C9" s="362"/>
      <c r="D9" s="362"/>
      <c r="E9" s="362"/>
      <c r="F9" s="362"/>
      <c r="G9" s="362"/>
      <c r="H9" s="362"/>
      <c r="I9" s="362"/>
      <c r="J9" s="362"/>
      <c r="K9" s="362"/>
      <c r="M9" s="361"/>
      <c r="N9" s="444" t="s">
        <v>126</v>
      </c>
      <c r="O9" s="373"/>
      <c r="P9" s="373"/>
      <c r="Q9" s="366"/>
      <c r="R9" s="361"/>
      <c r="S9" s="361"/>
      <c r="T9" s="361"/>
      <c r="U9" s="361"/>
      <c r="V9" s="361"/>
    </row>
    <row r="10" spans="1:29" x14ac:dyDescent="0.35">
      <c r="B10" s="416" t="s">
        <v>377</v>
      </c>
      <c r="C10" s="362"/>
      <c r="D10" s="362"/>
      <c r="E10" s="362"/>
      <c r="F10" s="362"/>
      <c r="G10" s="362"/>
      <c r="H10" s="362"/>
      <c r="I10" s="362"/>
      <c r="J10" s="362"/>
      <c r="K10" s="362"/>
      <c r="M10" s="361"/>
      <c r="N10" s="444" t="s">
        <v>87</v>
      </c>
      <c r="O10" s="373"/>
      <c r="P10" s="373"/>
      <c r="Q10" s="366"/>
      <c r="R10" s="361"/>
      <c r="S10" s="361"/>
      <c r="T10" s="361"/>
      <c r="U10" s="361"/>
      <c r="V10" s="361"/>
    </row>
    <row r="11" spans="1:29" x14ac:dyDescent="0.35">
      <c r="B11" s="414" t="s">
        <v>554</v>
      </c>
      <c r="C11" s="362"/>
      <c r="D11" s="362"/>
      <c r="E11" s="362"/>
      <c r="F11" s="362"/>
      <c r="G11" s="362"/>
      <c r="H11" s="362"/>
      <c r="I11" s="362"/>
      <c r="J11" s="362"/>
      <c r="K11" s="362"/>
      <c r="M11" s="361"/>
      <c r="N11" s="444" t="s">
        <v>548</v>
      </c>
      <c r="O11" s="373"/>
      <c r="P11" s="373"/>
      <c r="Q11" s="366"/>
      <c r="R11" s="361"/>
      <c r="S11" s="361"/>
      <c r="T11" s="361"/>
      <c r="U11" s="361"/>
      <c r="V11" s="361"/>
    </row>
    <row r="12" spans="1:29" x14ac:dyDescent="0.35">
      <c r="B12" s="362" t="s">
        <v>189</v>
      </c>
      <c r="C12" s="362"/>
      <c r="D12" s="362"/>
      <c r="E12" s="362"/>
      <c r="F12" s="362"/>
      <c r="G12" s="362"/>
      <c r="H12" s="362"/>
      <c r="I12" s="362"/>
      <c r="J12" s="362"/>
      <c r="K12" s="362"/>
      <c r="L12" s="368"/>
      <c r="M12" s="361"/>
      <c r="N12" s="444" t="s">
        <v>284</v>
      </c>
      <c r="O12" s="373"/>
      <c r="P12" s="373"/>
      <c r="Q12" s="366"/>
      <c r="R12" s="361"/>
      <c r="S12" s="361"/>
      <c r="T12" s="361"/>
      <c r="U12" s="361"/>
      <c r="V12" s="361"/>
    </row>
    <row r="13" spans="1:29" x14ac:dyDescent="0.35">
      <c r="B13" s="404" t="s">
        <v>386</v>
      </c>
      <c r="C13" s="362"/>
      <c r="D13" s="362"/>
      <c r="E13" s="362"/>
      <c r="F13" s="362"/>
      <c r="G13" s="362"/>
      <c r="H13" s="362"/>
      <c r="I13" s="362"/>
      <c r="J13" s="362"/>
      <c r="K13" s="362"/>
      <c r="M13" s="361"/>
      <c r="N13" s="444" t="s">
        <v>314</v>
      </c>
      <c r="O13" s="373"/>
      <c r="P13" s="373"/>
      <c r="Q13" s="366"/>
      <c r="R13" s="361"/>
      <c r="S13" s="361"/>
      <c r="T13" s="361"/>
      <c r="U13" s="361"/>
      <c r="V13" s="361"/>
    </row>
    <row r="14" spans="1:29" x14ac:dyDescent="0.35">
      <c r="B14" s="404" t="s">
        <v>338</v>
      </c>
      <c r="C14" s="362"/>
      <c r="D14" s="362"/>
      <c r="E14" s="362"/>
      <c r="F14" s="362"/>
      <c r="G14" s="362"/>
      <c r="H14" s="362"/>
      <c r="I14" s="362"/>
      <c r="J14" s="362"/>
      <c r="K14" s="362"/>
      <c r="M14" s="361"/>
      <c r="N14" s="444" t="s">
        <v>315</v>
      </c>
      <c r="O14" s="373"/>
      <c r="P14" s="373"/>
      <c r="Q14" s="366"/>
      <c r="R14" s="361"/>
      <c r="S14" s="361"/>
      <c r="T14" s="361"/>
      <c r="U14" s="361"/>
      <c r="V14" s="361"/>
    </row>
    <row r="15" spans="1:29" x14ac:dyDescent="0.35">
      <c r="B15" s="404"/>
      <c r="C15" s="362"/>
      <c r="D15" s="362"/>
      <c r="E15" s="362"/>
      <c r="F15" s="362"/>
      <c r="G15" s="362"/>
      <c r="H15" s="362"/>
      <c r="I15" s="362"/>
      <c r="J15" s="362"/>
      <c r="K15" s="362"/>
      <c r="M15" s="361"/>
      <c r="N15" s="444" t="s">
        <v>413</v>
      </c>
      <c r="O15" s="373"/>
      <c r="P15" s="373"/>
      <c r="Q15" s="366"/>
      <c r="R15" s="361"/>
      <c r="S15" s="361"/>
      <c r="T15" s="361"/>
      <c r="U15" s="361"/>
      <c r="V15" s="361"/>
    </row>
    <row r="16" spans="1:29" x14ac:dyDescent="0.35">
      <c r="B16" s="549" t="s">
        <v>285</v>
      </c>
      <c r="C16" s="544"/>
      <c r="D16" s="544"/>
      <c r="E16" s="544"/>
      <c r="F16" s="544"/>
      <c r="G16" s="544"/>
      <c r="H16" s="544"/>
      <c r="I16" s="544"/>
      <c r="J16" s="544"/>
      <c r="K16" s="544"/>
      <c r="M16" s="361"/>
      <c r="N16" s="444" t="s">
        <v>317</v>
      </c>
      <c r="O16" s="373"/>
      <c r="P16" s="373"/>
      <c r="Q16" s="366"/>
      <c r="R16" s="361"/>
      <c r="S16" s="361"/>
      <c r="T16" s="541"/>
      <c r="U16" s="542"/>
      <c r="V16" s="542"/>
      <c r="W16" s="542"/>
      <c r="X16" s="542"/>
      <c r="Y16" s="542"/>
      <c r="Z16" s="542"/>
      <c r="AA16" s="542"/>
      <c r="AB16" s="542"/>
      <c r="AC16" s="542"/>
    </row>
    <row r="17" spans="2:29" x14ac:dyDescent="0.35">
      <c r="B17" s="543" t="s">
        <v>387</v>
      </c>
      <c r="C17" s="544"/>
      <c r="D17" s="544"/>
      <c r="E17" s="544"/>
      <c r="F17" s="544"/>
      <c r="G17" s="544"/>
      <c r="H17" s="544"/>
      <c r="I17" s="544"/>
      <c r="J17" s="544"/>
      <c r="K17" s="544"/>
      <c r="M17" s="361"/>
      <c r="N17" s="444" t="s">
        <v>282</v>
      </c>
      <c r="O17" s="373"/>
      <c r="P17" s="373"/>
      <c r="Q17" s="366"/>
      <c r="R17" s="361"/>
      <c r="S17" s="361"/>
      <c r="T17" s="542"/>
      <c r="U17" s="542"/>
      <c r="V17" s="542"/>
      <c r="W17" s="542"/>
      <c r="X17" s="542"/>
      <c r="Y17" s="542"/>
      <c r="Z17" s="542"/>
      <c r="AA17" s="542"/>
      <c r="AB17" s="542"/>
      <c r="AC17" s="542"/>
    </row>
    <row r="18" spans="2:29" x14ac:dyDescent="0.35">
      <c r="B18" s="543" t="s">
        <v>388</v>
      </c>
      <c r="C18" s="544"/>
      <c r="D18" s="544"/>
      <c r="E18" s="544"/>
      <c r="F18" s="544"/>
      <c r="G18" s="544"/>
      <c r="H18" s="544"/>
      <c r="I18" s="544"/>
      <c r="J18" s="544"/>
      <c r="K18" s="544"/>
      <c r="M18" s="361"/>
      <c r="N18" s="444" t="s">
        <v>374</v>
      </c>
      <c r="O18" s="373"/>
      <c r="P18" s="373"/>
      <c r="Q18" s="366"/>
      <c r="R18" s="361"/>
      <c r="S18" s="361"/>
      <c r="T18" s="361"/>
      <c r="U18" s="361"/>
      <c r="V18" s="361"/>
    </row>
    <row r="19" spans="2:29" x14ac:dyDescent="0.35">
      <c r="B19" s="446"/>
      <c r="C19" s="447"/>
      <c r="D19" s="447"/>
      <c r="E19" s="447"/>
      <c r="F19" s="447"/>
      <c r="G19" s="447"/>
      <c r="H19" s="447"/>
      <c r="I19" s="447"/>
      <c r="J19" s="447"/>
      <c r="K19" s="447"/>
      <c r="M19" s="361"/>
      <c r="N19" s="444" t="s">
        <v>549</v>
      </c>
      <c r="O19" s="373"/>
      <c r="P19" s="373"/>
      <c r="Q19" s="366"/>
      <c r="R19" s="361"/>
      <c r="S19" s="361"/>
      <c r="T19" s="361"/>
      <c r="U19" s="361"/>
      <c r="V19" s="361"/>
    </row>
    <row r="20" spans="2:29" ht="15.65" customHeight="1" x14ac:dyDescent="0.35">
      <c r="B20" s="543" t="s">
        <v>538</v>
      </c>
      <c r="C20" s="544"/>
      <c r="D20" s="544"/>
      <c r="E20" s="544"/>
      <c r="F20" s="544"/>
      <c r="G20" s="544"/>
      <c r="H20" s="544"/>
      <c r="I20" s="544"/>
      <c r="J20" s="544"/>
      <c r="K20" s="544"/>
      <c r="L20" s="368"/>
      <c r="N20" s="444" t="s">
        <v>71</v>
      </c>
      <c r="O20" s="373"/>
      <c r="P20" s="373"/>
      <c r="Q20" s="366"/>
      <c r="R20" s="361"/>
      <c r="S20" s="361"/>
      <c r="T20" s="361"/>
      <c r="U20" s="361"/>
      <c r="V20" s="361"/>
    </row>
    <row r="21" spans="2:29" x14ac:dyDescent="0.35">
      <c r="B21" s="513"/>
      <c r="M21" s="361"/>
      <c r="N21" s="444" t="s">
        <v>119</v>
      </c>
      <c r="O21" s="373"/>
      <c r="P21" s="373"/>
      <c r="Q21" s="366"/>
      <c r="R21" s="361"/>
      <c r="S21" s="369"/>
      <c r="T21" s="361"/>
      <c r="U21" s="361"/>
      <c r="V21" s="361"/>
    </row>
    <row r="22" spans="2:29" x14ac:dyDescent="0.35">
      <c r="B22" s="370" t="s">
        <v>43</v>
      </c>
      <c r="C22" s="371"/>
      <c r="D22" s="371"/>
      <c r="E22" s="371"/>
      <c r="F22" s="371"/>
      <c r="G22" s="371"/>
      <c r="H22" s="371"/>
      <c r="I22" s="371"/>
      <c r="J22" s="371"/>
      <c r="K22" s="371"/>
      <c r="M22" s="361"/>
      <c r="N22" s="444" t="s">
        <v>120</v>
      </c>
      <c r="O22" s="373"/>
      <c r="P22" s="373"/>
      <c r="Q22" s="366"/>
      <c r="R22" s="361"/>
      <c r="S22" s="361"/>
      <c r="T22" s="361"/>
      <c r="U22" s="361"/>
      <c r="V22" s="361"/>
    </row>
    <row r="23" spans="2:29" x14ac:dyDescent="0.35">
      <c r="B23" s="371"/>
      <c r="C23" s="371"/>
      <c r="D23" s="371"/>
      <c r="E23" s="371"/>
      <c r="F23" s="371"/>
      <c r="G23" s="371"/>
      <c r="H23" s="371"/>
      <c r="I23" s="371"/>
      <c r="J23" s="371"/>
      <c r="K23" s="371"/>
      <c r="M23" s="361"/>
      <c r="N23" s="444" t="s">
        <v>121</v>
      </c>
      <c r="O23" s="373"/>
      <c r="P23" s="373"/>
      <c r="Q23" s="366"/>
      <c r="R23" s="361"/>
      <c r="S23" s="361"/>
      <c r="T23" s="361"/>
      <c r="U23" s="361"/>
      <c r="V23" s="361"/>
    </row>
    <row r="24" spans="2:29" ht="12.75" customHeight="1" x14ac:dyDescent="0.35">
      <c r="B24" s="507" t="s">
        <v>562</v>
      </c>
      <c r="C24" s="448"/>
      <c r="D24" s="448"/>
      <c r="E24" s="448"/>
      <c r="F24" s="448"/>
      <c r="G24" s="448"/>
      <c r="H24" s="448"/>
      <c r="I24" s="448"/>
      <c r="J24" s="448"/>
      <c r="K24" s="448"/>
      <c r="M24" s="361"/>
      <c r="N24" s="444" t="s">
        <v>122</v>
      </c>
      <c r="O24" s="373"/>
      <c r="P24" s="373"/>
      <c r="Q24" s="366"/>
      <c r="R24" s="361"/>
      <c r="S24" s="361"/>
      <c r="T24" s="361"/>
      <c r="U24" s="361"/>
      <c r="V24" s="361"/>
    </row>
    <row r="25" spans="2:29" x14ac:dyDescent="0.35">
      <c r="B25" s="448" t="s">
        <v>563</v>
      </c>
      <c r="C25" s="448"/>
      <c r="D25" s="448"/>
      <c r="E25" s="448"/>
      <c r="F25" s="448"/>
      <c r="G25" s="448"/>
      <c r="H25" s="448"/>
      <c r="I25" s="448"/>
      <c r="J25" s="448"/>
      <c r="K25" s="448"/>
      <c r="M25" s="361"/>
      <c r="N25" s="444" t="s">
        <v>78</v>
      </c>
      <c r="O25" s="373"/>
      <c r="P25" s="373"/>
      <c r="Q25" s="366"/>
      <c r="R25" s="361"/>
      <c r="S25" s="361"/>
      <c r="T25" s="361"/>
      <c r="U25" s="361"/>
      <c r="V25" s="361"/>
    </row>
    <row r="26" spans="2:29" x14ac:dyDescent="0.35">
      <c r="B26" s="545" t="s">
        <v>539</v>
      </c>
      <c r="C26" s="546"/>
      <c r="D26" s="546"/>
      <c r="E26" s="546"/>
      <c r="F26" s="546"/>
      <c r="G26" s="546"/>
      <c r="H26" s="546"/>
      <c r="I26" s="546"/>
      <c r="J26" s="546"/>
      <c r="K26" s="546"/>
      <c r="M26" s="361"/>
      <c r="N26" s="444" t="s">
        <v>74</v>
      </c>
      <c r="O26" s="373"/>
      <c r="P26" s="373"/>
      <c r="Q26" s="366"/>
      <c r="R26" s="361"/>
      <c r="S26" s="361"/>
      <c r="T26" s="361"/>
      <c r="U26" s="361"/>
      <c r="V26" s="361"/>
    </row>
    <row r="27" spans="2:29" x14ac:dyDescent="0.35">
      <c r="B27" s="546"/>
      <c r="C27" s="546"/>
      <c r="D27" s="546"/>
      <c r="E27" s="546"/>
      <c r="F27" s="546"/>
      <c r="G27" s="546"/>
      <c r="H27" s="546"/>
      <c r="I27" s="546"/>
      <c r="J27" s="546"/>
      <c r="K27" s="546"/>
      <c r="M27" s="361"/>
      <c r="N27" s="444" t="s">
        <v>117</v>
      </c>
      <c r="O27" s="373"/>
      <c r="P27" s="373"/>
      <c r="Q27" s="366"/>
      <c r="R27" s="361"/>
      <c r="S27" s="361"/>
      <c r="T27" s="361"/>
      <c r="U27" s="361"/>
      <c r="V27" s="361"/>
    </row>
    <row r="28" spans="2:29" ht="14.5" customHeight="1" x14ac:dyDescent="0.35">
      <c r="B28" s="546"/>
      <c r="C28" s="546"/>
      <c r="D28" s="546"/>
      <c r="E28" s="546"/>
      <c r="F28" s="546"/>
      <c r="G28" s="546"/>
      <c r="H28" s="546"/>
      <c r="I28" s="546"/>
      <c r="J28" s="546"/>
      <c r="K28" s="546"/>
      <c r="M28" s="361"/>
      <c r="N28" s="444" t="s">
        <v>88</v>
      </c>
      <c r="O28" s="374"/>
      <c r="P28" s="373"/>
      <c r="Q28" s="361"/>
      <c r="R28" s="361"/>
      <c r="S28" s="361"/>
      <c r="T28" s="361"/>
      <c r="U28" s="361"/>
      <c r="V28" s="361"/>
    </row>
    <row r="29" spans="2:29" ht="16.899999999999999" customHeight="1" x14ac:dyDescent="0.35">
      <c r="B29" s="547"/>
      <c r="C29" s="547"/>
      <c r="D29" s="547"/>
      <c r="E29" s="547"/>
      <c r="F29" s="547"/>
      <c r="G29" s="547"/>
      <c r="H29" s="547"/>
      <c r="I29" s="547"/>
      <c r="J29" s="547"/>
      <c r="K29" s="547"/>
      <c r="M29" s="361"/>
      <c r="N29" s="444" t="s">
        <v>44</v>
      </c>
      <c r="O29" s="374"/>
      <c r="P29" s="373"/>
      <c r="Q29" s="361"/>
      <c r="R29" s="361"/>
      <c r="S29" s="361"/>
      <c r="T29" s="361"/>
      <c r="U29" s="361"/>
      <c r="V29" s="361"/>
    </row>
    <row r="30" spans="2:29" ht="15" customHeight="1" x14ac:dyDescent="0.35">
      <c r="B30" s="449"/>
      <c r="C30" s="449"/>
      <c r="D30" s="449"/>
      <c r="E30" s="449"/>
      <c r="F30" s="449"/>
      <c r="G30" s="449"/>
      <c r="H30" s="449"/>
      <c r="I30" s="449"/>
      <c r="J30" s="449"/>
      <c r="K30" s="449"/>
      <c r="M30" s="361"/>
      <c r="N30" s="444"/>
      <c r="O30" s="373"/>
      <c r="P30" s="373"/>
      <c r="Q30" s="361"/>
      <c r="R30" s="361"/>
      <c r="S30" s="361"/>
      <c r="T30" s="361"/>
      <c r="U30" s="361"/>
      <c r="V30" s="361"/>
    </row>
    <row r="31" spans="2:29" x14ac:dyDescent="0.35">
      <c r="B31" s="540" t="s">
        <v>190</v>
      </c>
      <c r="C31" s="540"/>
      <c r="D31" s="540"/>
      <c r="E31" s="540"/>
      <c r="F31" s="540"/>
      <c r="G31" s="540"/>
      <c r="H31" s="540"/>
      <c r="I31" s="540"/>
      <c r="J31" s="540"/>
      <c r="K31" s="540"/>
      <c r="M31" s="361"/>
      <c r="N31" s="444"/>
      <c r="O31" s="374"/>
      <c r="P31" s="373"/>
      <c r="Q31" s="361"/>
      <c r="R31" s="361"/>
      <c r="S31" s="361"/>
      <c r="T31" s="361"/>
      <c r="U31" s="361"/>
      <c r="V31" s="361"/>
    </row>
    <row r="32" spans="2:29" x14ac:dyDescent="0.35">
      <c r="B32" s="540"/>
      <c r="C32" s="540"/>
      <c r="D32" s="540"/>
      <c r="E32" s="540"/>
      <c r="F32" s="540"/>
      <c r="G32" s="540"/>
      <c r="H32" s="540"/>
      <c r="I32" s="540"/>
      <c r="J32" s="540"/>
      <c r="K32" s="540"/>
      <c r="N32" s="444"/>
    </row>
    <row r="33" spans="2:19" x14ac:dyDescent="0.35">
      <c r="N33" s="332"/>
    </row>
    <row r="34" spans="2:19" x14ac:dyDescent="0.35">
      <c r="B34" s="539" t="s">
        <v>555</v>
      </c>
      <c r="C34" s="540"/>
      <c r="D34" s="540"/>
      <c r="E34" s="540"/>
      <c r="F34" s="540"/>
      <c r="G34" s="540"/>
      <c r="H34" s="540"/>
      <c r="I34" s="540"/>
      <c r="J34" s="540"/>
      <c r="K34" s="540"/>
      <c r="N34" s="332"/>
      <c r="S34" s="369"/>
    </row>
    <row r="35" spans="2:19" x14ac:dyDescent="0.35">
      <c r="B35" s="540"/>
      <c r="C35" s="540"/>
      <c r="D35" s="540"/>
      <c r="E35" s="540"/>
      <c r="F35" s="540"/>
      <c r="G35" s="540"/>
      <c r="H35" s="540"/>
      <c r="I35" s="540"/>
      <c r="J35" s="540"/>
      <c r="K35" s="540"/>
    </row>
    <row r="36" spans="2:19" x14ac:dyDescent="0.35">
      <c r="N36" s="367"/>
    </row>
    <row r="37" spans="2:19" x14ac:dyDescent="0.35">
      <c r="N37" s="367"/>
    </row>
    <row r="42" spans="2:19" x14ac:dyDescent="0.35">
      <c r="M42" s="371"/>
      <c r="O42" s="371"/>
    </row>
    <row r="43" spans="2:19" x14ac:dyDescent="0.35">
      <c r="M43" s="371"/>
      <c r="O43" s="371"/>
    </row>
    <row r="44" spans="2:19" x14ac:dyDescent="0.35">
      <c r="M44" s="371"/>
      <c r="N44" s="371"/>
      <c r="O44" s="371"/>
    </row>
    <row r="45" spans="2:19" x14ac:dyDescent="0.35">
      <c r="L45" s="372"/>
      <c r="M45" s="371"/>
      <c r="N45" s="371"/>
      <c r="O45" s="371"/>
    </row>
    <row r="46" spans="2:19" x14ac:dyDescent="0.35">
      <c r="L46" s="371"/>
      <c r="M46" s="371"/>
      <c r="N46" s="371"/>
      <c r="O46" s="371"/>
    </row>
    <row r="47" spans="2:19" x14ac:dyDescent="0.35">
      <c r="L47" s="371"/>
      <c r="M47" s="371"/>
      <c r="N47" s="371"/>
      <c r="O47" s="371"/>
    </row>
    <row r="48" spans="2:19" x14ac:dyDescent="0.35">
      <c r="L48" s="371"/>
      <c r="M48" s="371"/>
      <c r="N48" s="371"/>
      <c r="O48" s="371"/>
    </row>
    <row r="49" spans="12:14" x14ac:dyDescent="0.35">
      <c r="L49" s="371"/>
      <c r="N49" s="371"/>
    </row>
    <row r="50" spans="12:14" x14ac:dyDescent="0.35">
      <c r="L50" s="371"/>
      <c r="N50" s="371"/>
    </row>
    <row r="51" spans="12:14" x14ac:dyDescent="0.35">
      <c r="L51" s="371"/>
    </row>
  </sheetData>
  <sheetProtection sheet="1" selectLockedCells="1"/>
  <mergeCells count="13">
    <mergeCell ref="I1:K1"/>
    <mergeCell ref="B16:K16"/>
    <mergeCell ref="I2:J2"/>
    <mergeCell ref="B3:K3"/>
    <mergeCell ref="B4:K4"/>
    <mergeCell ref="D5:E5"/>
    <mergeCell ref="B34:K35"/>
    <mergeCell ref="T16:AC17"/>
    <mergeCell ref="B31:K32"/>
    <mergeCell ref="B17:K17"/>
    <mergeCell ref="B20:K20"/>
    <mergeCell ref="B18:K18"/>
    <mergeCell ref="B26:K29"/>
  </mergeCells>
  <hyperlinks>
    <hyperlink ref="Q8:S8" location="'Indikaattorit- maksatus'!Tulostusalue" display="Indikaattorit - maksatus" xr:uid="{00000000-0004-0000-0000-000000000000}"/>
    <hyperlink ref="N5" location="'Hakijan tiedot'!A1" display="Hakijan tiedot" xr:uid="{0511B65C-A56D-4B93-9889-B8E3BED1BB6B}"/>
    <hyperlink ref="N6" location="'3v EU-rahoitus'!A1" display="3v EU-rahoitus" xr:uid="{FDB1F5C1-AF65-4576-817C-690F90657D39}"/>
    <hyperlink ref="N8" location="Yhteistyötahot!A1" display="Yhteistyötahot" xr:uid="{925F582C-6740-4E86-9BB7-0A145767D5F9}"/>
    <hyperlink ref="N9" location="Suunnitelma!A1" display="Suunnitelma" xr:uid="{FDF9FC01-BA02-46A4-9F1B-6A29F04F9321}"/>
    <hyperlink ref="N10" location="Aikataulu!A1" display="Aikataulu" xr:uid="{95A2F89B-7090-4A38-B48D-676A955CD7A3}"/>
    <hyperlink ref="N12" location="'Indikaattorit ET 1'!A1" display="Indikaattorit ET 1" xr:uid="{67182AC1-AA9C-4211-A21A-1E1E587B6492}"/>
    <hyperlink ref="N16" location="Hankinta!A1" display="Hankinta " xr:uid="{C0804C74-E16D-4610-BC80-CDF3B9AC24F6}"/>
    <hyperlink ref="N17" location="'Budjetin perustiedot'!A1" display="Budjetin perustiedot" xr:uid="{292510EE-96E3-45C0-B823-123B8E1876AE}"/>
    <hyperlink ref="N19" location="'Tosiasiallinen palkkakust.'!A1" display="Tosiasialliset palkkakustannukset" xr:uid="{2303693C-CE24-4F2A-BE6A-729C547271E2}"/>
    <hyperlink ref="N20" location="'Muut henkilöstökustannukset'!A1" display="Muut henkilöstökustannukset" xr:uid="{2FFE87C9-672A-4B46-B57A-2DD11F1327BB}"/>
    <hyperlink ref="N25" location="'Hankkeen kustannukset'!A1" display="Hankkeen kustannukset" xr:uid="{DFC6D51D-B72E-4DB0-9C6E-B195B5FBF1D1}"/>
    <hyperlink ref="N26" location="Rahoitus!A1" display="Rahoitus" xr:uid="{C5AF16E1-8274-48EB-9FC4-A76B6A0CAE27}"/>
    <hyperlink ref="N28" location="Ennakot!A1" display="Ennakot" xr:uid="{272B4F51-1D45-4A60-9EC4-CED4DDE5341E}"/>
    <hyperlink ref="N29" location="Allekirjoitus!A1" display="Allekirjoitus" xr:uid="{A57921A7-2A3C-49A1-A474-2DBE487AEB97}"/>
    <hyperlink ref="N13" location="'Indikaattorit ET 2'!A1" display="Indikaattorit ET 2" xr:uid="{4CB2AD85-56F2-43F8-AE39-B2765CED6B36}"/>
    <hyperlink ref="N14" location="'Indikaattorit ET 3'!A1" display="Indikaattorit ET 3" xr:uid="{219AA71E-E776-4BD2-83B5-CA3A91BACC43}"/>
    <hyperlink ref="N27" location="'EU-rahoitusosuus'!A1" display="EU-rahoitusosuus" xr:uid="{69233FCE-0511-4E61-8A5D-2FB949ED6442}"/>
    <hyperlink ref="N7" location="'Siirron saajat'!A1" display="Siirron saajat" xr:uid="{102D5A90-B928-48AF-B5E8-CF1B7BA3FCB1}"/>
    <hyperlink ref="N18" location="'Palkkakust. yksikkökustannukset'!A1" display="Palkkakustannusten yksikkökustannukset" xr:uid="{CDC0A4AD-CDBC-44E1-9F7F-A693F6026744}"/>
    <hyperlink ref="N15" location="'Horisont. periaatteet'!A1" display="Horisontaaliset periaattet" xr:uid="{78D0CD9E-1F00-4B10-B726-9C556E15211C}"/>
    <hyperlink ref="N11" location="'Toimien tyypit ja teemat'!A1" display="Toimien tyypit ja teemat" xr:uid="{C4F02EE4-23F9-413A-A0DF-21B1404EFAF8}"/>
    <hyperlink ref="N21" location="Ostopalvelut!A1" display="Ostopalvelut" xr:uid="{01596AED-56F2-4F2C-BC40-4C4C27098094}"/>
    <hyperlink ref="N22" location="'Käyttö- ja kiinteä omaisuus'!A1" display="Käyttö- ja kiinteä omaisuus" xr:uid="{CEEC82EA-E4F4-4E95-B036-568E86C99F51}"/>
    <hyperlink ref="N23" location="Matkakustannukset!A1" display="Matkakustannukset" xr:uid="{49EB805C-6DAA-4823-8836-9D72386B1647}"/>
    <hyperlink ref="N24" location="'Muut hankekustannukset'!A1" display="Muut hankekustannukset" xr:uid="{8A93EF32-275D-4BA9-A7CA-A1FE7E5B0331}"/>
  </hyperlinks>
  <pageMargins left="0.39370078740157483" right="0.39370078740157483" top="0.78740157480314965" bottom="0.78740157480314965" header="0.39370078740157483" footer="0.31496062992125984"/>
  <pageSetup paperSize="9" fitToHeight="0" orientation="landscape" r:id="rId1"/>
  <headerFooter>
    <oddHeader>&amp;L&amp;A&amp;R&amp;P(&amp;N)</oddHead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015EF5-32A6-4741-9D76-6B36909BA5A1}">
  <dimension ref="A1:Z43"/>
  <sheetViews>
    <sheetView showGridLines="0" zoomScaleNormal="100" workbookViewId="0">
      <selection activeCell="R3" sqref="R3:T3"/>
    </sheetView>
  </sheetViews>
  <sheetFormatPr defaultColWidth="9.23046875" defaultRowHeight="10" x14ac:dyDescent="0.2"/>
  <cols>
    <col min="1" max="1" width="2.765625" style="450" customWidth="1"/>
    <col min="2" max="2" width="2.69140625" style="450" customWidth="1"/>
    <col min="3" max="3" width="8.84375" style="450" customWidth="1"/>
    <col min="4" max="4" width="11" style="454" customWidth="1"/>
    <col min="5" max="5" width="2.765625" style="450" customWidth="1"/>
    <col min="6" max="6" width="11" style="453" customWidth="1"/>
    <col min="7" max="7" width="2.765625" style="450" customWidth="1"/>
    <col min="8" max="8" width="11" style="453" customWidth="1"/>
    <col min="9" max="9" width="2.765625" style="450" customWidth="1"/>
    <col min="10" max="10" width="8.3046875" style="453" customWidth="1"/>
    <col min="11" max="11" width="2.765625" style="450" customWidth="1"/>
    <col min="12" max="12" width="8.3046875" style="453" customWidth="1"/>
    <col min="13" max="14" width="2.765625" style="450" customWidth="1"/>
    <col min="15" max="15" width="8.3046875" style="450" customWidth="1"/>
    <col min="16" max="16" width="3.84375" style="450" customWidth="1"/>
    <col min="17" max="16384" width="9.23046875" style="450"/>
  </cols>
  <sheetData>
    <row r="1" spans="1:26" ht="16" customHeight="1" x14ac:dyDescent="0.2">
      <c r="A1" s="455" t="s">
        <v>218</v>
      </c>
      <c r="B1" s="455"/>
      <c r="C1" s="455"/>
      <c r="E1" s="452"/>
      <c r="F1" s="451"/>
      <c r="G1" s="452"/>
      <c r="H1" s="451"/>
      <c r="I1" s="452"/>
      <c r="J1" s="451"/>
      <c r="K1" s="452"/>
      <c r="L1" s="451"/>
      <c r="M1" s="452"/>
      <c r="N1" s="452"/>
      <c r="O1" s="452"/>
    </row>
    <row r="2" spans="1:26" ht="62.5" customHeight="1" x14ac:dyDescent="0.35">
      <c r="B2" s="680" t="s">
        <v>423</v>
      </c>
      <c r="C2" s="680"/>
      <c r="D2" s="680"/>
      <c r="E2" s="680"/>
      <c r="F2" s="680"/>
      <c r="G2" s="680"/>
      <c r="H2" s="680"/>
      <c r="I2" s="680"/>
      <c r="J2" s="680"/>
      <c r="K2" s="680"/>
      <c r="L2" s="680"/>
      <c r="M2" s="680"/>
      <c r="N2" s="680"/>
      <c r="O2" s="680"/>
      <c r="P2" s="680"/>
      <c r="Q2" s="461"/>
      <c r="U2" s="456"/>
      <c r="V2" s="456"/>
      <c r="W2" s="456"/>
      <c r="X2" s="456"/>
      <c r="Y2" s="456"/>
      <c r="Z2" s="456"/>
    </row>
    <row r="3" spans="1:26" ht="15.5" x14ac:dyDescent="0.35">
      <c r="B3" s="475"/>
      <c r="C3" s="470"/>
      <c r="D3" s="681"/>
      <c r="E3" s="681"/>
      <c r="F3" s="681"/>
      <c r="G3" s="681"/>
      <c r="H3" s="681"/>
      <c r="I3" s="681"/>
      <c r="J3" s="681"/>
      <c r="K3" s="681"/>
      <c r="L3" s="681"/>
      <c r="M3" s="681"/>
      <c r="N3" s="486"/>
      <c r="O3" s="478"/>
      <c r="P3" s="471"/>
      <c r="Q3" s="462"/>
      <c r="R3" s="554" t="s">
        <v>89</v>
      </c>
      <c r="S3" s="555"/>
      <c r="T3" s="556"/>
      <c r="U3" s="477"/>
      <c r="V3" s="477"/>
      <c r="W3" s="477"/>
      <c r="X3" s="477"/>
      <c r="Y3" s="477"/>
      <c r="Z3" s="477"/>
    </row>
    <row r="4" spans="1:26" ht="15.5" x14ac:dyDescent="0.35">
      <c r="B4" s="457"/>
      <c r="C4" s="458"/>
      <c r="D4" s="460" t="s">
        <v>215</v>
      </c>
      <c r="E4" s="460"/>
      <c r="F4" s="460"/>
      <c r="G4" s="460"/>
      <c r="H4" s="460"/>
      <c r="I4" s="460"/>
      <c r="J4" s="460"/>
      <c r="K4" s="460"/>
      <c r="L4" s="460"/>
      <c r="M4" s="460"/>
      <c r="N4" s="460"/>
      <c r="O4" s="474"/>
      <c r="P4" s="459"/>
      <c r="Q4" s="462"/>
      <c r="R4" s="462"/>
      <c r="S4" s="462"/>
      <c r="T4" s="462"/>
      <c r="U4" s="477"/>
      <c r="V4" s="477"/>
      <c r="W4" s="477"/>
      <c r="X4" s="477"/>
      <c r="Y4" s="477"/>
      <c r="Z4" s="477"/>
    </row>
    <row r="5" spans="1:26" ht="15.5" x14ac:dyDescent="0.35">
      <c r="B5" s="457"/>
      <c r="C5" s="458"/>
      <c r="D5" s="474"/>
      <c r="E5" s="479"/>
      <c r="F5" s="480"/>
      <c r="G5" s="479"/>
      <c r="H5" s="480"/>
      <c r="I5" s="479"/>
      <c r="J5" s="495"/>
      <c r="K5" s="480"/>
      <c r="L5" s="480"/>
      <c r="M5" s="479"/>
      <c r="N5" s="479"/>
      <c r="O5" s="479"/>
      <c r="P5" s="459"/>
      <c r="Q5" s="462"/>
      <c r="R5" s="477"/>
      <c r="S5" s="477"/>
      <c r="T5" s="477"/>
      <c r="U5" s="477"/>
      <c r="V5" s="477"/>
      <c r="W5" s="477"/>
      <c r="X5" s="477"/>
      <c r="Y5" s="477"/>
      <c r="Z5" s="477"/>
    </row>
    <row r="6" spans="1:26" ht="15.5" x14ac:dyDescent="0.35">
      <c r="B6" s="457"/>
      <c r="C6" s="463" t="s">
        <v>506</v>
      </c>
      <c r="D6" s="481"/>
      <c r="E6" s="458"/>
      <c r="F6" s="482"/>
      <c r="G6" s="458"/>
      <c r="H6" s="482"/>
      <c r="I6" s="458"/>
      <c r="J6" s="482"/>
      <c r="K6" s="482"/>
      <c r="L6" s="482"/>
      <c r="M6" s="458"/>
      <c r="N6" s="458"/>
      <c r="O6" s="489"/>
      <c r="P6" s="459"/>
      <c r="Q6" s="462"/>
      <c r="R6" s="477"/>
      <c r="S6" s="477"/>
      <c r="T6" s="477"/>
      <c r="U6" s="477"/>
      <c r="V6" s="477"/>
      <c r="W6" s="477"/>
      <c r="X6" s="477"/>
      <c r="Y6" s="477"/>
      <c r="Z6" s="477"/>
    </row>
    <row r="7" spans="1:26" ht="15.5" x14ac:dyDescent="0.35">
      <c r="B7" s="457"/>
      <c r="C7" s="458"/>
      <c r="D7" s="463"/>
      <c r="E7" s="458"/>
      <c r="F7" s="482"/>
      <c r="G7" s="458"/>
      <c r="H7" s="482"/>
      <c r="I7" s="458"/>
      <c r="J7" s="482"/>
      <c r="K7" s="482"/>
      <c r="L7" s="482"/>
      <c r="M7" s="458"/>
      <c r="N7" s="458"/>
      <c r="O7" s="483"/>
      <c r="P7" s="459"/>
      <c r="Q7" s="462"/>
      <c r="R7" s="477"/>
      <c r="S7" s="477"/>
      <c r="T7" s="477"/>
      <c r="U7" s="477"/>
      <c r="V7" s="477"/>
      <c r="W7" s="477"/>
      <c r="X7" s="477"/>
      <c r="Y7" s="477"/>
      <c r="Z7" s="477"/>
    </row>
    <row r="8" spans="1:26" ht="15.5" x14ac:dyDescent="0.35">
      <c r="B8" s="457"/>
      <c r="C8" s="458"/>
      <c r="D8" s="474"/>
      <c r="E8" s="479"/>
      <c r="F8" s="480"/>
      <c r="G8" s="479"/>
      <c r="H8" s="480"/>
      <c r="I8" s="479"/>
      <c r="J8" s="480"/>
      <c r="K8" s="480"/>
      <c r="L8" s="480"/>
      <c r="M8" s="479"/>
      <c r="N8" s="479"/>
      <c r="O8" s="479"/>
      <c r="P8" s="459"/>
      <c r="Q8" s="462"/>
      <c r="R8" s="456"/>
      <c r="S8" s="456"/>
      <c r="T8" s="456"/>
      <c r="U8" s="456"/>
      <c r="V8" s="456"/>
      <c r="W8" s="456"/>
      <c r="X8" s="456"/>
      <c r="Y8" s="456"/>
      <c r="Z8" s="456"/>
    </row>
    <row r="9" spans="1:26" ht="15.5" x14ac:dyDescent="0.35">
      <c r="B9" s="457"/>
      <c r="C9" s="463" t="s">
        <v>505</v>
      </c>
      <c r="D9" s="481"/>
      <c r="E9" s="458"/>
      <c r="F9" s="482"/>
      <c r="G9" s="458"/>
      <c r="H9" s="482"/>
      <c r="I9" s="458"/>
      <c r="J9" s="482"/>
      <c r="K9" s="482"/>
      <c r="L9" s="482"/>
      <c r="M9" s="458"/>
      <c r="N9" s="458"/>
      <c r="O9" s="489"/>
      <c r="P9" s="459"/>
      <c r="Q9" s="462"/>
      <c r="R9" s="456"/>
      <c r="S9" s="456"/>
      <c r="T9" s="456"/>
      <c r="U9" s="456"/>
      <c r="V9" s="456"/>
      <c r="W9" s="456"/>
      <c r="X9" s="456"/>
      <c r="Y9" s="456"/>
      <c r="Z9" s="456"/>
    </row>
    <row r="10" spans="1:26" ht="15.5" x14ac:dyDescent="0.35">
      <c r="B10" s="457"/>
      <c r="C10" s="458"/>
      <c r="D10" s="463"/>
      <c r="E10" s="458"/>
      <c r="F10" s="482"/>
      <c r="G10" s="458"/>
      <c r="H10" s="482"/>
      <c r="I10" s="458"/>
      <c r="J10" s="482"/>
      <c r="K10" s="482"/>
      <c r="L10" s="482"/>
      <c r="M10" s="458"/>
      <c r="N10" s="458"/>
      <c r="O10" s="483"/>
      <c r="P10" s="459"/>
      <c r="Q10" s="462"/>
      <c r="R10" s="456"/>
      <c r="S10" s="456"/>
      <c r="T10" s="456"/>
      <c r="U10" s="456"/>
      <c r="V10" s="456"/>
      <c r="W10" s="456"/>
      <c r="X10" s="456"/>
      <c r="Y10" s="456"/>
      <c r="Z10" s="456"/>
    </row>
    <row r="11" spans="1:26" ht="15.5" x14ac:dyDescent="0.35">
      <c r="B11" s="457"/>
      <c r="C11" s="458"/>
      <c r="D11" s="474"/>
      <c r="E11" s="479"/>
      <c r="F11" s="480"/>
      <c r="G11" s="479"/>
      <c r="H11" s="480"/>
      <c r="I11" s="479"/>
      <c r="J11" s="480"/>
      <c r="K11" s="480"/>
      <c r="L11" s="480"/>
      <c r="M11" s="479"/>
      <c r="N11" s="479"/>
      <c r="O11" s="479"/>
      <c r="P11" s="459"/>
      <c r="Q11" s="462"/>
      <c r="R11" s="456"/>
      <c r="S11" s="456"/>
      <c r="T11" s="456"/>
      <c r="U11" s="456"/>
      <c r="V11" s="456"/>
      <c r="W11" s="456"/>
      <c r="X11" s="456"/>
      <c r="Y11" s="456"/>
      <c r="Z11" s="456"/>
    </row>
    <row r="12" spans="1:26" ht="15.5" x14ac:dyDescent="0.35">
      <c r="B12" s="457"/>
      <c r="C12" s="463" t="s">
        <v>504</v>
      </c>
      <c r="D12" s="481"/>
      <c r="E12" s="458"/>
      <c r="F12" s="482"/>
      <c r="G12" s="458"/>
      <c r="H12" s="482"/>
      <c r="I12" s="458"/>
      <c r="J12" s="482"/>
      <c r="K12" s="482"/>
      <c r="L12" s="482"/>
      <c r="M12" s="458"/>
      <c r="N12" s="458"/>
      <c r="O12" s="489"/>
      <c r="P12" s="459"/>
      <c r="Q12" s="462"/>
      <c r="R12" s="456"/>
      <c r="S12" s="456"/>
      <c r="T12" s="456"/>
      <c r="U12" s="456"/>
      <c r="V12" s="456"/>
      <c r="W12" s="456"/>
      <c r="X12" s="456"/>
      <c r="Y12" s="456"/>
      <c r="Z12" s="456"/>
    </row>
    <row r="13" spans="1:26" ht="15.5" x14ac:dyDescent="0.35">
      <c r="B13" s="457"/>
      <c r="C13" s="458"/>
      <c r="D13" s="463"/>
      <c r="E13" s="458"/>
      <c r="F13" s="482"/>
      <c r="G13" s="458"/>
      <c r="H13" s="482"/>
      <c r="I13" s="458"/>
      <c r="J13" s="482"/>
      <c r="K13" s="482"/>
      <c r="L13" s="482"/>
      <c r="M13" s="458"/>
      <c r="N13" s="458"/>
      <c r="O13" s="483"/>
      <c r="P13" s="459"/>
      <c r="Q13" s="462"/>
      <c r="R13" s="456"/>
      <c r="S13" s="456"/>
      <c r="T13" s="456"/>
      <c r="U13" s="456"/>
      <c r="V13" s="456"/>
      <c r="W13" s="456"/>
      <c r="X13" s="456"/>
      <c r="Y13" s="456"/>
      <c r="Z13" s="456"/>
    </row>
    <row r="14" spans="1:26" ht="15.5" x14ac:dyDescent="0.35">
      <c r="B14" s="457"/>
      <c r="C14" s="458"/>
      <c r="D14" s="474"/>
      <c r="E14" s="479"/>
      <c r="F14" s="480"/>
      <c r="G14" s="479"/>
      <c r="H14" s="480"/>
      <c r="I14" s="479"/>
      <c r="J14" s="480"/>
      <c r="K14" s="480"/>
      <c r="L14" s="480"/>
      <c r="M14" s="479"/>
      <c r="N14" s="479"/>
      <c r="O14" s="479"/>
      <c r="P14" s="459"/>
      <c r="Q14" s="462"/>
      <c r="R14" s="456"/>
      <c r="S14" s="456"/>
      <c r="T14" s="456"/>
      <c r="U14" s="456"/>
      <c r="V14" s="456"/>
      <c r="W14" s="456"/>
      <c r="X14" s="456"/>
      <c r="Y14" s="456"/>
      <c r="Z14" s="456"/>
    </row>
    <row r="15" spans="1:26" ht="15.5" x14ac:dyDescent="0.35">
      <c r="B15" s="457"/>
      <c r="C15" s="463" t="s">
        <v>503</v>
      </c>
      <c r="D15" s="481"/>
      <c r="E15" s="458"/>
      <c r="F15" s="482"/>
      <c r="G15" s="458"/>
      <c r="H15" s="482"/>
      <c r="I15" s="458"/>
      <c r="J15" s="482"/>
      <c r="K15" s="482"/>
      <c r="L15" s="482"/>
      <c r="M15" s="458"/>
      <c r="N15" s="458"/>
      <c r="O15" s="489"/>
      <c r="P15" s="459"/>
      <c r="Q15" s="462"/>
      <c r="R15" s="456"/>
      <c r="S15" s="456"/>
      <c r="T15" s="456"/>
      <c r="U15" s="456"/>
      <c r="V15" s="456"/>
      <c r="W15" s="456"/>
      <c r="X15" s="456"/>
      <c r="Y15" s="456"/>
      <c r="Z15" s="456"/>
    </row>
    <row r="16" spans="1:26" ht="15.5" x14ac:dyDescent="0.35">
      <c r="B16" s="457"/>
      <c r="C16" s="458"/>
      <c r="D16" s="463"/>
      <c r="E16" s="458"/>
      <c r="F16" s="482"/>
      <c r="G16" s="458"/>
      <c r="H16" s="482"/>
      <c r="I16" s="458"/>
      <c r="J16" s="482"/>
      <c r="K16" s="482"/>
      <c r="L16" s="482"/>
      <c r="M16" s="458"/>
      <c r="N16" s="458"/>
      <c r="O16" s="483"/>
      <c r="P16" s="459"/>
      <c r="Q16" s="462"/>
      <c r="R16" s="456"/>
      <c r="S16" s="456"/>
      <c r="T16" s="456"/>
      <c r="U16" s="456"/>
      <c r="V16" s="456"/>
      <c r="W16" s="456"/>
      <c r="X16" s="456"/>
      <c r="Y16" s="456"/>
      <c r="Z16" s="456"/>
    </row>
    <row r="17" spans="2:26" ht="15.5" x14ac:dyDescent="0.35">
      <c r="B17" s="457"/>
      <c r="C17" s="458"/>
      <c r="D17" s="463"/>
      <c r="E17" s="458"/>
      <c r="F17" s="482"/>
      <c r="G17" s="458"/>
      <c r="H17" s="482"/>
      <c r="I17" s="458"/>
      <c r="J17" s="482"/>
      <c r="K17" s="458"/>
      <c r="L17" s="482"/>
      <c r="M17" s="458"/>
      <c r="N17" s="458"/>
      <c r="O17" s="464"/>
      <c r="P17" s="459"/>
      <c r="Q17" s="456"/>
      <c r="R17" s="456"/>
      <c r="S17" s="456"/>
      <c r="T17" s="456"/>
      <c r="U17" s="456"/>
      <c r="V17" s="456"/>
      <c r="W17" s="456"/>
      <c r="X17" s="456"/>
      <c r="Y17" s="456"/>
      <c r="Z17" s="456"/>
    </row>
    <row r="18" spans="2:26" ht="15.5" x14ac:dyDescent="0.35">
      <c r="B18" s="457"/>
      <c r="C18" s="647" t="s">
        <v>502</v>
      </c>
      <c r="D18" s="647"/>
      <c r="E18" s="647"/>
      <c r="F18" s="647"/>
      <c r="G18" s="647"/>
      <c r="H18" s="647"/>
      <c r="I18" s="647"/>
      <c r="J18" s="647"/>
      <c r="K18" s="647"/>
      <c r="L18" s="647"/>
      <c r="M18" s="647"/>
      <c r="N18" s="485"/>
      <c r="O18" s="492"/>
      <c r="P18" s="459"/>
      <c r="Q18" s="456"/>
      <c r="R18" s="456"/>
      <c r="S18" s="456"/>
      <c r="T18" s="456"/>
      <c r="U18" s="456"/>
      <c r="V18" s="456"/>
      <c r="W18" s="456"/>
      <c r="X18" s="456"/>
      <c r="Y18" s="456"/>
      <c r="Z18" s="456"/>
    </row>
    <row r="19" spans="2:26" ht="15.5" x14ac:dyDescent="0.35">
      <c r="B19" s="457"/>
      <c r="C19" s="647"/>
      <c r="D19" s="647"/>
      <c r="E19" s="647"/>
      <c r="F19" s="647"/>
      <c r="G19" s="647"/>
      <c r="H19" s="647"/>
      <c r="I19" s="647"/>
      <c r="J19" s="647"/>
      <c r="K19" s="647"/>
      <c r="L19" s="647"/>
      <c r="M19" s="647"/>
      <c r="N19" s="485"/>
      <c r="O19" s="464"/>
      <c r="P19" s="459"/>
      <c r="Q19" s="456"/>
      <c r="R19" s="456"/>
      <c r="S19" s="456"/>
      <c r="T19" s="456"/>
      <c r="U19" s="456"/>
      <c r="V19" s="456"/>
      <c r="W19" s="456"/>
      <c r="X19" s="456"/>
      <c r="Y19" s="456"/>
      <c r="Z19" s="456"/>
    </row>
    <row r="20" spans="2:26" ht="15.5" x14ac:dyDescent="0.35">
      <c r="B20" s="457"/>
      <c r="C20" s="647"/>
      <c r="D20" s="647"/>
      <c r="E20" s="647"/>
      <c r="F20" s="647"/>
      <c r="G20" s="647"/>
      <c r="H20" s="647"/>
      <c r="I20" s="647"/>
      <c r="J20" s="647"/>
      <c r="K20" s="647"/>
      <c r="L20" s="647"/>
      <c r="M20" s="647"/>
      <c r="N20" s="458"/>
      <c r="O20" s="464"/>
      <c r="P20" s="459"/>
      <c r="Q20" s="456"/>
      <c r="R20" s="456"/>
      <c r="S20" s="456"/>
      <c r="T20" s="456"/>
      <c r="U20" s="456"/>
      <c r="V20" s="456"/>
      <c r="W20" s="456"/>
      <c r="X20" s="456"/>
      <c r="Y20" s="456"/>
      <c r="Z20" s="456"/>
    </row>
    <row r="21" spans="2:26" ht="15.5" x14ac:dyDescent="0.35">
      <c r="B21" s="457"/>
      <c r="C21" s="465"/>
      <c r="D21" s="465"/>
      <c r="E21" s="465"/>
      <c r="F21" s="465"/>
      <c r="G21" s="465"/>
      <c r="H21" s="465"/>
      <c r="I21" s="465"/>
      <c r="J21" s="465"/>
      <c r="K21" s="465"/>
      <c r="L21" s="465"/>
      <c r="M21" s="465"/>
      <c r="N21" s="458"/>
      <c r="O21" s="464"/>
      <c r="P21" s="459"/>
      <c r="Q21" s="456"/>
      <c r="R21" s="456"/>
      <c r="S21" s="456"/>
      <c r="T21" s="456"/>
      <c r="U21" s="456"/>
      <c r="V21" s="456"/>
      <c r="W21" s="456"/>
      <c r="X21" s="456"/>
      <c r="Y21" s="456"/>
      <c r="Z21" s="456"/>
    </row>
    <row r="22" spans="2:26" ht="15.5" x14ac:dyDescent="0.35">
      <c r="B22" s="457"/>
      <c r="C22" s="458"/>
      <c r="D22" s="463"/>
      <c r="E22" s="458"/>
      <c r="F22" s="482"/>
      <c r="G22" s="458"/>
      <c r="H22" s="482"/>
      <c r="I22" s="458"/>
      <c r="J22" s="482"/>
      <c r="K22" s="458"/>
      <c r="L22" s="482"/>
      <c r="M22" s="458"/>
      <c r="N22" s="458"/>
      <c r="O22" s="464"/>
      <c r="P22" s="459"/>
      <c r="Q22" s="456"/>
      <c r="R22" s="456"/>
      <c r="S22" s="456"/>
      <c r="T22" s="456"/>
      <c r="U22" s="456"/>
      <c r="V22" s="456"/>
      <c r="W22" s="456"/>
      <c r="X22" s="456"/>
      <c r="Y22" s="456"/>
      <c r="Z22" s="456"/>
    </row>
    <row r="23" spans="2:26" ht="15.5" x14ac:dyDescent="0.35">
      <c r="B23" s="457"/>
      <c r="C23" s="647" t="s">
        <v>501</v>
      </c>
      <c r="D23" s="647"/>
      <c r="E23" s="647"/>
      <c r="F23" s="647"/>
      <c r="G23" s="647"/>
      <c r="H23" s="647"/>
      <c r="I23" s="647"/>
      <c r="J23" s="647"/>
      <c r="K23" s="647"/>
      <c r="L23" s="647"/>
      <c r="M23" s="647"/>
      <c r="N23" s="485"/>
      <c r="O23" s="492"/>
      <c r="P23" s="459"/>
      <c r="Q23" s="456"/>
      <c r="R23" s="456"/>
      <c r="S23" s="456"/>
      <c r="T23" s="456"/>
      <c r="U23" s="456"/>
      <c r="V23" s="456"/>
      <c r="W23" s="456"/>
      <c r="X23" s="456"/>
      <c r="Y23" s="456"/>
      <c r="Z23" s="456"/>
    </row>
    <row r="24" spans="2:26" ht="15.5" x14ac:dyDescent="0.35">
      <c r="B24" s="457"/>
      <c r="C24" s="647"/>
      <c r="D24" s="647"/>
      <c r="E24" s="647"/>
      <c r="F24" s="647"/>
      <c r="G24" s="647"/>
      <c r="H24" s="647"/>
      <c r="I24" s="647"/>
      <c r="J24" s="647"/>
      <c r="K24" s="647"/>
      <c r="L24" s="647"/>
      <c r="M24" s="647"/>
      <c r="N24" s="485"/>
      <c r="O24" s="464"/>
      <c r="P24" s="459"/>
      <c r="Q24" s="456"/>
      <c r="R24" s="456"/>
      <c r="S24" s="456"/>
      <c r="T24" s="456"/>
      <c r="U24" s="456"/>
      <c r="V24" s="456"/>
      <c r="W24" s="456"/>
      <c r="X24" s="456"/>
      <c r="Y24" s="456"/>
      <c r="Z24" s="456"/>
    </row>
    <row r="25" spans="2:26" ht="15.5" x14ac:dyDescent="0.35">
      <c r="B25" s="457"/>
      <c r="C25" s="647"/>
      <c r="D25" s="647"/>
      <c r="E25" s="647"/>
      <c r="F25" s="647"/>
      <c r="G25" s="647"/>
      <c r="H25" s="647"/>
      <c r="I25" s="647"/>
      <c r="J25" s="647"/>
      <c r="K25" s="647"/>
      <c r="L25" s="647"/>
      <c r="M25" s="647"/>
      <c r="N25" s="458"/>
      <c r="O25" s="464"/>
      <c r="P25" s="459"/>
      <c r="Q25" s="456"/>
      <c r="R25" s="456"/>
      <c r="S25" s="456"/>
      <c r="T25" s="456"/>
      <c r="U25" s="456"/>
      <c r="V25" s="456"/>
      <c r="W25" s="456"/>
      <c r="X25" s="456"/>
      <c r="Y25" s="456"/>
      <c r="Z25" s="456"/>
    </row>
    <row r="26" spans="2:26" ht="15.5" x14ac:dyDescent="0.35">
      <c r="B26" s="457"/>
      <c r="C26" s="647"/>
      <c r="D26" s="647"/>
      <c r="E26" s="647"/>
      <c r="F26" s="647"/>
      <c r="G26" s="647"/>
      <c r="H26" s="647"/>
      <c r="I26" s="647"/>
      <c r="J26" s="647"/>
      <c r="K26" s="647"/>
      <c r="L26" s="647"/>
      <c r="M26" s="647"/>
      <c r="N26" s="458"/>
      <c r="O26" s="464"/>
      <c r="P26" s="459"/>
      <c r="Q26" s="456"/>
      <c r="R26" s="456"/>
      <c r="S26" s="456"/>
      <c r="T26" s="456"/>
      <c r="U26" s="456"/>
      <c r="V26" s="456"/>
      <c r="W26" s="456"/>
      <c r="X26" s="456"/>
      <c r="Y26" s="456"/>
      <c r="Z26" s="456"/>
    </row>
    <row r="27" spans="2:26" ht="15.5" x14ac:dyDescent="0.35">
      <c r="B27" s="457"/>
      <c r="C27" s="465"/>
      <c r="D27" s="465"/>
      <c r="E27" s="465"/>
      <c r="F27" s="465"/>
      <c r="G27" s="465"/>
      <c r="H27" s="465"/>
      <c r="I27" s="465"/>
      <c r="J27" s="465"/>
      <c r="K27" s="465"/>
      <c r="L27" s="465"/>
      <c r="M27" s="465"/>
      <c r="N27" s="458"/>
      <c r="O27" s="464"/>
      <c r="P27" s="459"/>
      <c r="Q27" s="456"/>
      <c r="R27" s="456"/>
      <c r="S27" s="456"/>
      <c r="T27" s="456"/>
      <c r="U27" s="456"/>
      <c r="V27" s="456"/>
      <c r="W27" s="456"/>
      <c r="X27" s="456"/>
      <c r="Y27" s="456"/>
      <c r="Z27" s="456"/>
    </row>
    <row r="28" spans="2:26" ht="15.5" x14ac:dyDescent="0.35">
      <c r="B28" s="457"/>
      <c r="C28" s="465"/>
      <c r="D28" s="465"/>
      <c r="E28" s="465"/>
      <c r="F28" s="465"/>
      <c r="G28" s="465"/>
      <c r="H28" s="465"/>
      <c r="I28" s="465"/>
      <c r="J28" s="465"/>
      <c r="K28" s="465"/>
      <c r="L28" s="465"/>
      <c r="M28" s="465"/>
      <c r="N28" s="458"/>
      <c r="O28" s="464"/>
      <c r="P28" s="459"/>
      <c r="Q28" s="456"/>
      <c r="R28" s="456"/>
      <c r="S28" s="456"/>
      <c r="T28" s="456"/>
      <c r="U28" s="456"/>
      <c r="V28" s="456"/>
      <c r="W28" s="456"/>
      <c r="X28" s="456"/>
      <c r="Y28" s="456"/>
      <c r="Z28" s="456"/>
    </row>
    <row r="29" spans="2:26" ht="15.5" x14ac:dyDescent="0.35">
      <c r="B29" s="457"/>
      <c r="C29" s="458" t="s">
        <v>500</v>
      </c>
      <c r="D29" s="463"/>
      <c r="E29" s="458"/>
      <c r="F29" s="482"/>
      <c r="G29" s="458"/>
      <c r="H29" s="482"/>
      <c r="I29" s="458"/>
      <c r="J29" s="482"/>
      <c r="K29" s="458"/>
      <c r="L29" s="482"/>
      <c r="M29" s="458"/>
      <c r="N29" s="458"/>
      <c r="O29" s="492"/>
      <c r="P29" s="459"/>
    </row>
    <row r="30" spans="2:26" ht="15.5" x14ac:dyDescent="0.35">
      <c r="B30" s="457"/>
      <c r="C30" s="487"/>
      <c r="D30" s="487"/>
      <c r="E30" s="487"/>
      <c r="F30" s="487"/>
      <c r="G30" s="487"/>
      <c r="H30" s="487"/>
      <c r="I30" s="487"/>
      <c r="J30" s="487"/>
      <c r="K30" s="487"/>
      <c r="L30" s="487"/>
      <c r="M30" s="487"/>
      <c r="N30" s="487"/>
      <c r="O30" s="464"/>
      <c r="P30" s="459"/>
    </row>
    <row r="31" spans="2:26" ht="15.5" x14ac:dyDescent="0.35">
      <c r="B31" s="457"/>
      <c r="C31" s="487"/>
      <c r="D31" s="487"/>
      <c r="E31" s="487"/>
      <c r="F31" s="487"/>
      <c r="G31" s="487"/>
      <c r="H31" s="487"/>
      <c r="I31" s="487"/>
      <c r="J31" s="487"/>
      <c r="K31" s="487"/>
      <c r="L31" s="487"/>
      <c r="M31" s="487"/>
      <c r="N31" s="487"/>
      <c r="O31" s="464"/>
      <c r="P31" s="459"/>
    </row>
    <row r="32" spans="2:26" ht="15.5" x14ac:dyDescent="0.35">
      <c r="B32" s="457"/>
      <c r="C32" s="678" t="s">
        <v>499</v>
      </c>
      <c r="D32" s="678"/>
      <c r="E32" s="678"/>
      <c r="F32" s="678"/>
      <c r="G32" s="678"/>
      <c r="H32" s="678"/>
      <c r="I32" s="678"/>
      <c r="J32" s="678"/>
      <c r="K32" s="678"/>
      <c r="L32" s="678"/>
      <c r="M32" s="487"/>
      <c r="N32" s="487"/>
      <c r="O32" s="492"/>
      <c r="P32" s="459"/>
    </row>
    <row r="33" spans="2:24" ht="15.5" x14ac:dyDescent="0.35">
      <c r="B33" s="457"/>
      <c r="C33" s="678"/>
      <c r="D33" s="678"/>
      <c r="E33" s="678"/>
      <c r="F33" s="678"/>
      <c r="G33" s="678"/>
      <c r="H33" s="678"/>
      <c r="I33" s="678"/>
      <c r="J33" s="678"/>
      <c r="K33" s="678"/>
      <c r="L33" s="678"/>
      <c r="M33" s="487"/>
      <c r="N33" s="487"/>
      <c r="O33" s="458"/>
      <c r="P33" s="459"/>
    </row>
    <row r="34" spans="2:24" ht="15.5" x14ac:dyDescent="0.35">
      <c r="B34" s="457"/>
      <c r="C34" s="678"/>
      <c r="D34" s="678"/>
      <c r="E34" s="678"/>
      <c r="F34" s="678"/>
      <c r="G34" s="678"/>
      <c r="H34" s="678"/>
      <c r="I34" s="678"/>
      <c r="J34" s="678"/>
      <c r="K34" s="678"/>
      <c r="L34" s="678"/>
      <c r="M34" s="487"/>
      <c r="N34" s="487"/>
      <c r="O34" s="458"/>
      <c r="P34" s="459"/>
    </row>
    <row r="35" spans="2:24" ht="48" customHeight="1" x14ac:dyDescent="0.2">
      <c r="B35" s="484"/>
      <c r="C35" s="501"/>
      <c r="D35" s="503"/>
      <c r="E35" s="501"/>
      <c r="F35" s="504"/>
      <c r="G35" s="501"/>
      <c r="H35" s="504"/>
      <c r="I35" s="501"/>
      <c r="J35" s="504"/>
      <c r="K35" s="501"/>
      <c r="L35" s="504"/>
      <c r="M35" s="501"/>
      <c r="N35" s="501"/>
      <c r="O35" s="501"/>
      <c r="P35" s="502"/>
    </row>
    <row r="36" spans="2:24" ht="15.5" x14ac:dyDescent="0.2">
      <c r="B36" s="484"/>
      <c r="C36" s="497" t="s">
        <v>359</v>
      </c>
      <c r="D36" s="498"/>
      <c r="E36" s="499"/>
      <c r="F36" s="500"/>
      <c r="G36" s="499"/>
      <c r="H36" s="500"/>
      <c r="I36" s="499"/>
      <c r="J36" s="500"/>
      <c r="K36" s="499"/>
      <c r="L36" s="500"/>
      <c r="M36" s="501"/>
      <c r="N36" s="501"/>
      <c r="O36" s="501"/>
      <c r="P36" s="502"/>
    </row>
    <row r="37" spans="2:24" ht="15.5" x14ac:dyDescent="0.35">
      <c r="B37" s="484"/>
      <c r="C37" s="505" t="s">
        <v>360</v>
      </c>
      <c r="D37" s="498"/>
      <c r="E37" s="499"/>
      <c r="F37" s="500"/>
      <c r="G37" s="499"/>
      <c r="H37" s="500"/>
      <c r="I37" s="499"/>
      <c r="J37" s="500"/>
      <c r="K37" s="499"/>
      <c r="L37" s="468" t="str">
        <f>"500 merkkiä 
("&amp;TEXT(LEN(C38),"0")&amp;" käytetty)"</f>
        <v>500 merkkiä 
(0 käytetty)</v>
      </c>
      <c r="M37" s="501"/>
      <c r="N37" s="501"/>
      <c r="O37" s="501"/>
      <c r="P37" s="502"/>
    </row>
    <row r="38" spans="2:24" s="466" customFormat="1" ht="15.5" x14ac:dyDescent="0.35">
      <c r="B38" s="467"/>
      <c r="C38" s="675"/>
      <c r="D38" s="676"/>
      <c r="E38" s="676"/>
      <c r="F38" s="676"/>
      <c r="G38" s="676"/>
      <c r="H38" s="676"/>
      <c r="I38" s="676"/>
      <c r="J38" s="676"/>
      <c r="K38" s="676"/>
      <c r="L38" s="676"/>
      <c r="M38" s="677"/>
      <c r="N38" s="501"/>
      <c r="O38" s="501"/>
      <c r="P38" s="502"/>
      <c r="Q38" s="450"/>
      <c r="R38" s="450"/>
      <c r="S38" s="450"/>
      <c r="T38" s="469"/>
    </row>
    <row r="39" spans="2:24" x14ac:dyDescent="0.2">
      <c r="B39" s="484"/>
      <c r="C39" s="499"/>
      <c r="D39" s="498"/>
      <c r="E39" s="499"/>
      <c r="F39" s="500"/>
      <c r="G39" s="499"/>
      <c r="H39" s="500"/>
      <c r="I39" s="499"/>
      <c r="J39" s="500"/>
      <c r="K39" s="499"/>
      <c r="L39" s="500"/>
      <c r="M39" s="501"/>
      <c r="N39" s="501"/>
      <c r="O39" s="501"/>
      <c r="P39" s="502"/>
    </row>
    <row r="40" spans="2:24" ht="15.5" x14ac:dyDescent="0.35">
      <c r="B40" s="457"/>
      <c r="C40" s="487"/>
      <c r="D40" s="487"/>
      <c r="E40" s="487"/>
      <c r="F40" s="487"/>
      <c r="G40" s="487"/>
      <c r="H40" s="487"/>
      <c r="I40" s="487"/>
      <c r="J40" s="487"/>
      <c r="K40" s="487"/>
      <c r="L40" s="487"/>
      <c r="M40" s="487"/>
      <c r="N40" s="487"/>
      <c r="O40" s="458"/>
      <c r="P40" s="459"/>
    </row>
    <row r="41" spans="2:24" ht="15.5" x14ac:dyDescent="0.35">
      <c r="B41" s="457"/>
      <c r="C41" s="678" t="s">
        <v>230</v>
      </c>
      <c r="D41" s="678"/>
      <c r="E41" s="678"/>
      <c r="F41" s="678"/>
      <c r="G41" s="678"/>
      <c r="H41" s="678"/>
      <c r="I41" s="678"/>
      <c r="J41" s="678"/>
      <c r="K41" s="678"/>
      <c r="L41" s="678"/>
      <c r="M41" s="678"/>
      <c r="N41" s="487"/>
      <c r="O41" s="458"/>
      <c r="P41" s="459"/>
      <c r="R41" s="596" t="s">
        <v>231</v>
      </c>
      <c r="S41" s="596"/>
      <c r="T41" s="596"/>
      <c r="U41" s="596"/>
      <c r="V41" s="596"/>
      <c r="W41" s="596"/>
      <c r="X41" s="596"/>
    </row>
    <row r="42" spans="2:24" ht="15.5" x14ac:dyDescent="0.35">
      <c r="B42" s="476"/>
      <c r="C42" s="679"/>
      <c r="D42" s="679"/>
      <c r="E42" s="679"/>
      <c r="F42" s="679"/>
      <c r="G42" s="679"/>
      <c r="H42" s="679"/>
      <c r="I42" s="679"/>
      <c r="J42" s="679"/>
      <c r="K42" s="679"/>
      <c r="L42" s="679"/>
      <c r="M42" s="679"/>
      <c r="N42" s="488"/>
      <c r="O42" s="472"/>
      <c r="P42" s="473"/>
      <c r="R42" s="596"/>
      <c r="S42" s="596"/>
      <c r="T42" s="596"/>
      <c r="U42" s="596"/>
      <c r="V42" s="596"/>
      <c r="W42" s="596"/>
      <c r="X42" s="596"/>
    </row>
    <row r="43" spans="2:24" ht="48" customHeight="1" x14ac:dyDescent="0.2">
      <c r="H43" s="450"/>
      <c r="J43" s="450"/>
      <c r="L43" s="450"/>
    </row>
  </sheetData>
  <sheetProtection sheet="1" selectLockedCells="1"/>
  <mergeCells count="9">
    <mergeCell ref="C38:M38"/>
    <mergeCell ref="C41:M42"/>
    <mergeCell ref="R41:X42"/>
    <mergeCell ref="B2:P2"/>
    <mergeCell ref="D3:M3"/>
    <mergeCell ref="R3:T3"/>
    <mergeCell ref="C18:M20"/>
    <mergeCell ref="C23:M26"/>
    <mergeCell ref="C32:L34"/>
  </mergeCells>
  <hyperlinks>
    <hyperlink ref="R3:T3" location="'Aloita tästä'!A1" display="PALAA TÄSTÄ KANSISIVULLE" xr:uid="{277DC5BF-CB37-4D0E-BDC9-D992332D8294}"/>
  </hyperlinks>
  <pageMargins left="0.39370078740157483" right="0.39370078740157483" top="0.78740157480314965" bottom="0.78740157480314965" header="0.39370078740157483" footer="0.31496062992125984"/>
  <pageSetup paperSize="9" fitToWidth="0" fitToHeight="0" orientation="landscape" r:id="rId1"/>
  <headerFooter>
    <oddHeader>&amp;L&amp;A&amp;R&amp;P(&amp;N)</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66913" r:id="rId4" name="Check Box 1">
              <controlPr defaultSize="0" autoFill="0" autoLine="0" autoPict="0">
                <anchor moveWithCells="1">
                  <from>
                    <xdr:col>9</xdr:col>
                    <xdr:colOff>88900</xdr:colOff>
                    <xdr:row>40</xdr:row>
                    <xdr:rowOff>12700</xdr:rowOff>
                  </from>
                  <to>
                    <xdr:col>9</xdr:col>
                    <xdr:colOff>393700</xdr:colOff>
                    <xdr:row>41</xdr:row>
                    <xdr:rowOff>31750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83FFB-1B62-47D3-BE36-5ABCD160F452}">
  <dimension ref="A1:Z51"/>
  <sheetViews>
    <sheetView showGridLines="0" zoomScaleNormal="100" workbookViewId="0">
      <selection activeCell="R3" sqref="R3:T3"/>
    </sheetView>
  </sheetViews>
  <sheetFormatPr defaultColWidth="9.23046875" defaultRowHeight="10" x14ac:dyDescent="0.2"/>
  <cols>
    <col min="1" max="1" width="2.765625" style="450" customWidth="1"/>
    <col min="2" max="2" width="2.69140625" style="450" customWidth="1"/>
    <col min="3" max="3" width="8.84375" style="450" customWidth="1"/>
    <col min="4" max="4" width="11" style="454" customWidth="1"/>
    <col min="5" max="5" width="2.765625" style="450" customWidth="1"/>
    <col min="6" max="6" width="11" style="453" customWidth="1"/>
    <col min="7" max="7" width="2.765625" style="450" customWidth="1"/>
    <col min="8" max="8" width="11" style="453" customWidth="1"/>
    <col min="9" max="9" width="2.765625" style="450" customWidth="1"/>
    <col min="10" max="10" width="8.3046875" style="453" customWidth="1"/>
    <col min="11" max="11" width="2.765625" style="450" customWidth="1"/>
    <col min="12" max="12" width="8.3046875" style="453" customWidth="1"/>
    <col min="13" max="14" width="2.765625" style="450" customWidth="1"/>
    <col min="15" max="15" width="8.3046875" style="494" customWidth="1"/>
    <col min="16" max="16" width="3.84375" style="450" customWidth="1"/>
    <col min="17" max="16384" width="9.23046875" style="450"/>
  </cols>
  <sheetData>
    <row r="1" spans="1:26" ht="16" customHeight="1" x14ac:dyDescent="0.2">
      <c r="A1" s="455" t="s">
        <v>507</v>
      </c>
      <c r="B1" s="455"/>
      <c r="C1" s="455"/>
      <c r="E1" s="452"/>
      <c r="F1" s="451"/>
      <c r="G1" s="452"/>
      <c r="H1" s="451"/>
      <c r="I1" s="452"/>
      <c r="J1" s="451"/>
      <c r="K1" s="452"/>
      <c r="L1" s="451"/>
      <c r="M1" s="452"/>
      <c r="N1" s="452"/>
      <c r="O1" s="490"/>
    </row>
    <row r="2" spans="1:26" ht="62.5" customHeight="1" x14ac:dyDescent="0.35">
      <c r="B2" s="680" t="s">
        <v>423</v>
      </c>
      <c r="C2" s="680"/>
      <c r="D2" s="680"/>
      <c r="E2" s="680"/>
      <c r="F2" s="680"/>
      <c r="G2" s="680"/>
      <c r="H2" s="680"/>
      <c r="I2" s="680"/>
      <c r="J2" s="680"/>
      <c r="K2" s="680"/>
      <c r="L2" s="680"/>
      <c r="M2" s="680"/>
      <c r="N2" s="680"/>
      <c r="O2" s="680"/>
      <c r="P2" s="680"/>
      <c r="Q2" s="461"/>
      <c r="U2" s="456"/>
      <c r="V2" s="456"/>
      <c r="W2" s="456"/>
      <c r="X2" s="456"/>
      <c r="Y2" s="456"/>
      <c r="Z2" s="456"/>
    </row>
    <row r="3" spans="1:26" ht="16" customHeight="1" x14ac:dyDescent="0.35">
      <c r="B3" s="475"/>
      <c r="C3" s="470"/>
      <c r="D3" s="681"/>
      <c r="E3" s="681"/>
      <c r="F3" s="681"/>
      <c r="G3" s="681"/>
      <c r="H3" s="681"/>
      <c r="I3" s="681"/>
      <c r="J3" s="681"/>
      <c r="K3" s="681"/>
      <c r="L3" s="681"/>
      <c r="M3" s="681"/>
      <c r="N3" s="486"/>
      <c r="O3" s="491"/>
      <c r="P3" s="471"/>
      <c r="Q3" s="462"/>
      <c r="R3" s="554" t="s">
        <v>89</v>
      </c>
      <c r="S3" s="555"/>
      <c r="T3" s="556"/>
      <c r="U3" s="477"/>
      <c r="V3" s="477"/>
      <c r="W3" s="477"/>
      <c r="X3" s="477"/>
      <c r="Y3" s="477"/>
      <c r="Z3" s="477"/>
    </row>
    <row r="4" spans="1:26" ht="16" customHeight="1" x14ac:dyDescent="0.35">
      <c r="B4" s="457"/>
      <c r="C4" s="458"/>
      <c r="D4" s="460" t="s">
        <v>216</v>
      </c>
      <c r="E4" s="460"/>
      <c r="F4" s="460"/>
      <c r="G4" s="460"/>
      <c r="H4" s="460"/>
      <c r="I4" s="460"/>
      <c r="J4" s="460"/>
      <c r="K4" s="460"/>
      <c r="L4" s="460"/>
      <c r="M4" s="460"/>
      <c r="N4" s="460"/>
      <c r="O4" s="479"/>
      <c r="P4" s="459"/>
      <c r="Q4" s="462"/>
      <c r="R4" s="462"/>
      <c r="S4" s="462"/>
      <c r="T4" s="462"/>
      <c r="U4" s="477"/>
      <c r="V4" s="477"/>
      <c r="W4" s="477"/>
      <c r="X4" s="477"/>
      <c r="Y4" s="477"/>
      <c r="Z4" s="477"/>
    </row>
    <row r="5" spans="1:26" ht="16" customHeight="1" x14ac:dyDescent="0.35">
      <c r="B5" s="457"/>
      <c r="C5" s="458"/>
      <c r="D5" s="474"/>
      <c r="E5" s="479"/>
      <c r="F5" s="480"/>
      <c r="G5" s="479"/>
      <c r="H5" s="480"/>
      <c r="I5" s="479"/>
      <c r="J5" s="480"/>
      <c r="K5" s="480"/>
      <c r="L5" s="480"/>
      <c r="M5" s="479"/>
      <c r="N5" s="479"/>
      <c r="O5" s="479"/>
      <c r="P5" s="459"/>
      <c r="Q5" s="462"/>
      <c r="R5" s="477"/>
      <c r="S5" s="477"/>
      <c r="T5" s="477"/>
      <c r="U5" s="477"/>
      <c r="V5" s="477"/>
      <c r="W5" s="477"/>
      <c r="X5" s="477"/>
      <c r="Y5" s="477"/>
      <c r="Z5" s="477"/>
    </row>
    <row r="6" spans="1:26" ht="16" customHeight="1" x14ac:dyDescent="0.35">
      <c r="B6" s="457"/>
      <c r="C6" s="463" t="s">
        <v>508</v>
      </c>
      <c r="D6" s="481"/>
      <c r="E6" s="458"/>
      <c r="F6" s="482"/>
      <c r="G6" s="458"/>
      <c r="H6" s="482"/>
      <c r="I6" s="458"/>
      <c r="J6" s="482"/>
      <c r="K6" s="482"/>
      <c r="L6" s="482"/>
      <c r="M6" s="458"/>
      <c r="N6" s="458"/>
      <c r="O6" s="489"/>
      <c r="P6" s="459"/>
      <c r="Q6" s="462"/>
      <c r="R6" s="477"/>
      <c r="S6" s="477"/>
      <c r="T6" s="477"/>
      <c r="U6" s="477"/>
      <c r="V6" s="477"/>
      <c r="W6" s="477"/>
      <c r="X6" s="477"/>
      <c r="Y6" s="477"/>
      <c r="Z6" s="477"/>
    </row>
    <row r="7" spans="1:26" ht="16" customHeight="1" x14ac:dyDescent="0.35">
      <c r="B7" s="457"/>
      <c r="C7" s="458"/>
      <c r="D7" s="463"/>
      <c r="E7" s="458"/>
      <c r="F7" s="482"/>
      <c r="G7" s="458"/>
      <c r="H7" s="482"/>
      <c r="I7" s="458"/>
      <c r="J7" s="482"/>
      <c r="K7" s="482"/>
      <c r="L7" s="482"/>
      <c r="M7" s="458"/>
      <c r="N7" s="458"/>
      <c r="O7" s="483"/>
      <c r="P7" s="459"/>
      <c r="Q7" s="462"/>
      <c r="R7" s="477"/>
      <c r="S7" s="477"/>
      <c r="T7" s="477"/>
      <c r="U7" s="477"/>
      <c r="V7" s="477"/>
      <c r="W7" s="477"/>
      <c r="X7" s="477"/>
      <c r="Y7" s="477"/>
      <c r="Z7" s="477"/>
    </row>
    <row r="8" spans="1:26" ht="16" customHeight="1" x14ac:dyDescent="0.35">
      <c r="B8" s="457"/>
      <c r="C8" s="458"/>
      <c r="D8" s="474"/>
      <c r="E8" s="479"/>
      <c r="F8" s="480"/>
      <c r="G8" s="479"/>
      <c r="H8" s="480"/>
      <c r="I8" s="479"/>
      <c r="J8" s="480"/>
      <c r="K8" s="480"/>
      <c r="L8" s="480"/>
      <c r="M8" s="479"/>
      <c r="N8" s="479"/>
      <c r="O8" s="479"/>
      <c r="P8" s="459"/>
      <c r="Q8" s="462"/>
      <c r="R8" s="456"/>
      <c r="S8" s="456"/>
      <c r="T8" s="456"/>
      <c r="U8" s="456"/>
      <c r="V8" s="456"/>
      <c r="W8" s="456"/>
      <c r="X8" s="456"/>
      <c r="Y8" s="456"/>
      <c r="Z8" s="456"/>
    </row>
    <row r="9" spans="1:26" ht="16" customHeight="1" x14ac:dyDescent="0.35">
      <c r="B9" s="457"/>
      <c r="C9" s="463" t="s">
        <v>509</v>
      </c>
      <c r="D9" s="481"/>
      <c r="E9" s="458"/>
      <c r="F9" s="482"/>
      <c r="G9" s="458"/>
      <c r="H9" s="482"/>
      <c r="I9" s="458"/>
      <c r="J9" s="482"/>
      <c r="K9" s="482"/>
      <c r="L9" s="482"/>
      <c r="M9" s="458"/>
      <c r="N9" s="458"/>
      <c r="O9" s="489"/>
      <c r="P9" s="459"/>
      <c r="Q9" s="462"/>
      <c r="R9" s="456"/>
      <c r="S9" s="456"/>
      <c r="T9" s="456"/>
      <c r="U9" s="456"/>
      <c r="V9" s="456"/>
      <c r="W9" s="456"/>
      <c r="X9" s="456"/>
      <c r="Y9" s="456"/>
      <c r="Z9" s="456"/>
    </row>
    <row r="10" spans="1:26" ht="16" customHeight="1" x14ac:dyDescent="0.35">
      <c r="B10" s="457"/>
      <c r="C10" s="458"/>
      <c r="D10" s="463"/>
      <c r="E10" s="458"/>
      <c r="F10" s="482"/>
      <c r="G10" s="458"/>
      <c r="H10" s="482"/>
      <c r="I10" s="458"/>
      <c r="J10" s="482"/>
      <c r="K10" s="482"/>
      <c r="L10" s="482"/>
      <c r="M10" s="458"/>
      <c r="N10" s="458"/>
      <c r="O10" s="483"/>
      <c r="P10" s="459"/>
      <c r="Q10" s="462"/>
      <c r="R10" s="456"/>
      <c r="S10" s="456"/>
      <c r="T10" s="456"/>
      <c r="U10" s="456"/>
      <c r="V10" s="456"/>
      <c r="W10" s="456"/>
      <c r="X10" s="456"/>
      <c r="Y10" s="456"/>
      <c r="Z10" s="456"/>
    </row>
    <row r="11" spans="1:26" ht="16" customHeight="1" x14ac:dyDescent="0.35">
      <c r="B11" s="457"/>
      <c r="C11" s="458"/>
      <c r="D11" s="474"/>
      <c r="E11" s="479"/>
      <c r="F11" s="480"/>
      <c r="G11" s="479"/>
      <c r="H11" s="480"/>
      <c r="I11" s="479"/>
      <c r="J11" s="480"/>
      <c r="K11" s="480"/>
      <c r="L11" s="480"/>
      <c r="M11" s="479"/>
      <c r="N11" s="479"/>
      <c r="O11" s="479"/>
      <c r="P11" s="459"/>
      <c r="Q11" s="462"/>
      <c r="R11" s="456"/>
      <c r="S11" s="456"/>
      <c r="T11" s="456"/>
      <c r="U11" s="456"/>
      <c r="V11" s="456"/>
      <c r="W11" s="456"/>
      <c r="X11" s="456"/>
      <c r="Y11" s="456"/>
      <c r="Z11" s="456"/>
    </row>
    <row r="12" spans="1:26" ht="16" customHeight="1" x14ac:dyDescent="0.35">
      <c r="B12" s="457"/>
      <c r="C12" s="463" t="s">
        <v>510</v>
      </c>
      <c r="D12" s="481"/>
      <c r="E12" s="458"/>
      <c r="F12" s="482"/>
      <c r="G12" s="458"/>
      <c r="H12" s="482"/>
      <c r="I12" s="458"/>
      <c r="J12" s="482"/>
      <c r="K12" s="482"/>
      <c r="L12" s="482"/>
      <c r="M12" s="458"/>
      <c r="N12" s="458"/>
      <c r="O12" s="489"/>
      <c r="P12" s="459"/>
      <c r="Q12" s="462"/>
      <c r="R12" s="456"/>
      <c r="S12" s="456"/>
      <c r="T12" s="456"/>
      <c r="U12" s="456"/>
      <c r="V12" s="456"/>
      <c r="W12" s="456"/>
      <c r="X12" s="456"/>
      <c r="Y12" s="456"/>
      <c r="Z12" s="456"/>
    </row>
    <row r="13" spans="1:26" ht="16" customHeight="1" x14ac:dyDescent="0.35">
      <c r="B13" s="457"/>
      <c r="C13" s="458"/>
      <c r="D13" s="463"/>
      <c r="E13" s="458"/>
      <c r="F13" s="482"/>
      <c r="G13" s="458"/>
      <c r="H13" s="482"/>
      <c r="I13" s="458"/>
      <c r="J13" s="482"/>
      <c r="K13" s="482"/>
      <c r="L13" s="482"/>
      <c r="M13" s="458"/>
      <c r="N13" s="458"/>
      <c r="O13" s="483"/>
      <c r="P13" s="459"/>
      <c r="Q13" s="462"/>
      <c r="R13" s="456"/>
      <c r="S13" s="456"/>
      <c r="T13" s="456"/>
      <c r="U13" s="456"/>
      <c r="V13" s="456"/>
      <c r="W13" s="456"/>
      <c r="X13" s="456"/>
      <c r="Y13" s="456"/>
      <c r="Z13" s="456"/>
    </row>
    <row r="14" spans="1:26" ht="16" customHeight="1" x14ac:dyDescent="0.35">
      <c r="B14" s="457"/>
      <c r="C14" s="458"/>
      <c r="D14" s="474"/>
      <c r="E14" s="479"/>
      <c r="F14" s="480"/>
      <c r="G14" s="479"/>
      <c r="H14" s="480"/>
      <c r="I14" s="479"/>
      <c r="J14" s="480"/>
      <c r="K14" s="480"/>
      <c r="L14" s="480"/>
      <c r="M14" s="479"/>
      <c r="N14" s="479"/>
      <c r="O14" s="479"/>
      <c r="P14" s="459"/>
      <c r="Q14" s="462"/>
      <c r="R14" s="456"/>
      <c r="S14" s="456"/>
      <c r="T14" s="456"/>
      <c r="U14" s="456"/>
      <c r="V14" s="456"/>
      <c r="W14" s="456"/>
      <c r="X14" s="456"/>
      <c r="Y14" s="456"/>
      <c r="Z14" s="456"/>
    </row>
    <row r="15" spans="1:26" ht="16" customHeight="1" x14ac:dyDescent="0.35">
      <c r="B15" s="457"/>
      <c r="C15" s="463" t="s">
        <v>511</v>
      </c>
      <c r="D15" s="481"/>
      <c r="E15" s="458"/>
      <c r="F15" s="482"/>
      <c r="G15" s="458"/>
      <c r="H15" s="482"/>
      <c r="I15" s="458"/>
      <c r="J15" s="482"/>
      <c r="K15" s="482"/>
      <c r="L15" s="482"/>
      <c r="M15" s="458"/>
      <c r="N15" s="458"/>
      <c r="O15" s="489"/>
      <c r="P15" s="459"/>
      <c r="Q15" s="462"/>
      <c r="R15" s="456"/>
      <c r="S15" s="456"/>
      <c r="T15" s="456"/>
      <c r="U15" s="456"/>
      <c r="V15" s="456"/>
      <c r="W15" s="456"/>
      <c r="X15" s="456"/>
      <c r="Y15" s="456"/>
      <c r="Z15" s="456"/>
    </row>
    <row r="16" spans="1:26" ht="16" customHeight="1" x14ac:dyDescent="0.35">
      <c r="B16" s="457"/>
      <c r="C16" s="458"/>
      <c r="D16" s="463"/>
      <c r="E16" s="458"/>
      <c r="F16" s="482"/>
      <c r="G16" s="458"/>
      <c r="H16" s="482"/>
      <c r="I16" s="458"/>
      <c r="J16" s="482"/>
      <c r="K16" s="482"/>
      <c r="L16" s="482"/>
      <c r="M16" s="458"/>
      <c r="N16" s="458"/>
      <c r="O16" s="483"/>
      <c r="P16" s="459"/>
      <c r="Q16" s="462"/>
      <c r="R16" s="456"/>
      <c r="S16" s="456"/>
      <c r="T16" s="456"/>
      <c r="U16" s="456"/>
      <c r="V16" s="456"/>
      <c r="W16" s="456"/>
      <c r="X16" s="456"/>
      <c r="Y16" s="456"/>
      <c r="Z16" s="456"/>
    </row>
    <row r="17" spans="2:26" ht="16" customHeight="1" x14ac:dyDescent="0.35">
      <c r="B17" s="457"/>
      <c r="C17" s="458"/>
      <c r="D17" s="463"/>
      <c r="E17" s="458"/>
      <c r="F17" s="482"/>
      <c r="G17" s="458"/>
      <c r="H17" s="482"/>
      <c r="I17" s="458"/>
      <c r="J17" s="482"/>
      <c r="K17" s="458"/>
      <c r="L17" s="482"/>
      <c r="M17" s="458"/>
      <c r="N17" s="458"/>
      <c r="O17" s="464"/>
      <c r="P17" s="459"/>
      <c r="Q17" s="456"/>
      <c r="R17" s="456"/>
      <c r="S17" s="456"/>
      <c r="T17" s="456"/>
      <c r="U17" s="456"/>
      <c r="V17" s="456"/>
      <c r="W17" s="456"/>
      <c r="X17" s="456"/>
      <c r="Y17" s="456"/>
      <c r="Z17" s="456"/>
    </row>
    <row r="18" spans="2:26" ht="16" customHeight="1" x14ac:dyDescent="0.35">
      <c r="B18" s="457"/>
      <c r="C18" s="647" t="s">
        <v>512</v>
      </c>
      <c r="D18" s="647"/>
      <c r="E18" s="647"/>
      <c r="F18" s="647"/>
      <c r="G18" s="647"/>
      <c r="H18" s="647"/>
      <c r="I18" s="647"/>
      <c r="J18" s="647"/>
      <c r="K18" s="647"/>
      <c r="L18" s="647"/>
      <c r="M18" s="647"/>
      <c r="N18" s="485"/>
      <c r="O18" s="492"/>
      <c r="P18" s="459"/>
      <c r="Q18" s="456"/>
      <c r="R18" s="456"/>
      <c r="S18" s="456"/>
      <c r="T18" s="456"/>
      <c r="U18" s="456"/>
      <c r="V18" s="456"/>
      <c r="W18" s="456"/>
      <c r="X18" s="456"/>
      <c r="Y18" s="456"/>
      <c r="Z18" s="456"/>
    </row>
    <row r="19" spans="2:26" ht="16" customHeight="1" x14ac:dyDescent="0.35">
      <c r="B19" s="457"/>
      <c r="C19" s="465"/>
      <c r="D19" s="465"/>
      <c r="E19" s="465"/>
      <c r="F19" s="465"/>
      <c r="G19" s="465"/>
      <c r="H19" s="465"/>
      <c r="I19" s="465"/>
      <c r="J19" s="465"/>
      <c r="K19" s="465"/>
      <c r="L19" s="465"/>
      <c r="M19" s="465"/>
      <c r="N19" s="485"/>
      <c r="O19" s="483"/>
      <c r="P19" s="459"/>
      <c r="Q19" s="456"/>
      <c r="R19" s="456"/>
      <c r="S19" s="456"/>
      <c r="T19" s="456"/>
      <c r="U19" s="456"/>
      <c r="V19" s="456"/>
      <c r="W19" s="456"/>
      <c r="X19" s="456"/>
      <c r="Y19" s="456"/>
      <c r="Z19" s="456"/>
    </row>
    <row r="20" spans="2:26" ht="16" customHeight="1" x14ac:dyDescent="0.35">
      <c r="B20" s="457"/>
      <c r="C20" s="458"/>
      <c r="D20" s="463"/>
      <c r="E20" s="458"/>
      <c r="F20" s="482"/>
      <c r="G20" s="458"/>
      <c r="H20" s="482"/>
      <c r="I20" s="458"/>
      <c r="J20" s="482"/>
      <c r="K20" s="458"/>
      <c r="L20" s="482"/>
      <c r="M20" s="458"/>
      <c r="N20" s="458"/>
      <c r="O20" s="464"/>
      <c r="P20" s="459"/>
      <c r="Q20" s="456"/>
      <c r="R20" s="456"/>
      <c r="S20" s="456"/>
      <c r="T20" s="456"/>
      <c r="U20" s="456"/>
      <c r="V20" s="456"/>
      <c r="W20" s="456"/>
      <c r="X20" s="456"/>
      <c r="Y20" s="456"/>
      <c r="Z20" s="456"/>
    </row>
    <row r="21" spans="2:26" ht="16" customHeight="1" x14ac:dyDescent="0.35">
      <c r="B21" s="457"/>
      <c r="C21" s="647" t="s">
        <v>513</v>
      </c>
      <c r="D21" s="647"/>
      <c r="E21" s="647"/>
      <c r="F21" s="647"/>
      <c r="G21" s="647"/>
      <c r="H21" s="647"/>
      <c r="I21" s="647"/>
      <c r="J21" s="647"/>
      <c r="K21" s="647"/>
      <c r="L21" s="647"/>
      <c r="M21" s="647"/>
      <c r="N21" s="485"/>
      <c r="O21" s="492"/>
      <c r="P21" s="459"/>
      <c r="Q21" s="456"/>
      <c r="R21" s="456"/>
      <c r="S21" s="456"/>
      <c r="T21" s="456"/>
      <c r="U21" s="456"/>
      <c r="V21" s="456"/>
      <c r="W21" s="456"/>
      <c r="X21" s="456"/>
      <c r="Y21" s="456"/>
      <c r="Z21" s="456"/>
    </row>
    <row r="22" spans="2:26" ht="16" customHeight="1" x14ac:dyDescent="0.35">
      <c r="B22" s="457"/>
      <c r="C22" s="465"/>
      <c r="D22" s="465"/>
      <c r="E22" s="465"/>
      <c r="F22" s="465"/>
      <c r="G22" s="465"/>
      <c r="H22" s="465"/>
      <c r="I22" s="465"/>
      <c r="J22" s="465"/>
      <c r="K22" s="465"/>
      <c r="L22" s="465"/>
      <c r="M22" s="465"/>
      <c r="N22" s="485"/>
      <c r="O22" s="483"/>
      <c r="P22" s="459"/>
      <c r="Q22" s="456"/>
      <c r="R22" s="456"/>
      <c r="S22" s="456"/>
      <c r="T22" s="456"/>
      <c r="U22" s="456"/>
      <c r="V22" s="456"/>
      <c r="W22" s="456"/>
      <c r="X22" s="456"/>
      <c r="Y22" s="456"/>
      <c r="Z22" s="456"/>
    </row>
    <row r="23" spans="2:26" ht="16" customHeight="1" x14ac:dyDescent="0.35">
      <c r="B23" s="457"/>
      <c r="C23" s="465"/>
      <c r="D23" s="465"/>
      <c r="E23" s="465"/>
      <c r="F23" s="465"/>
      <c r="G23" s="465"/>
      <c r="H23" s="465"/>
      <c r="I23" s="465"/>
      <c r="J23" s="465"/>
      <c r="K23" s="465"/>
      <c r="L23" s="465"/>
      <c r="M23" s="465"/>
      <c r="N23" s="458"/>
      <c r="O23" s="464"/>
      <c r="P23" s="459"/>
      <c r="Q23" s="456"/>
      <c r="R23" s="456"/>
      <c r="S23" s="456"/>
      <c r="T23" s="456"/>
      <c r="U23" s="456"/>
      <c r="V23" s="456"/>
      <c r="W23" s="456"/>
      <c r="X23" s="456"/>
      <c r="Y23" s="456"/>
      <c r="Z23" s="456"/>
    </row>
    <row r="24" spans="2:26" ht="16" customHeight="1" x14ac:dyDescent="0.35">
      <c r="B24" s="457"/>
      <c r="C24" s="458" t="s">
        <v>514</v>
      </c>
      <c r="D24" s="463"/>
      <c r="E24" s="458"/>
      <c r="F24" s="482"/>
      <c r="G24" s="458"/>
      <c r="H24" s="482"/>
      <c r="I24" s="458"/>
      <c r="J24" s="482"/>
      <c r="K24" s="458"/>
      <c r="L24" s="482"/>
      <c r="M24" s="458"/>
      <c r="N24" s="458"/>
      <c r="O24" s="492"/>
      <c r="P24" s="459"/>
    </row>
    <row r="25" spans="2:26" ht="15" customHeight="1" x14ac:dyDescent="0.35">
      <c r="B25" s="457"/>
      <c r="C25" s="487"/>
      <c r="D25" s="487"/>
      <c r="E25" s="487"/>
      <c r="F25" s="487"/>
      <c r="G25" s="487"/>
      <c r="H25" s="487"/>
      <c r="I25" s="487"/>
      <c r="J25" s="487"/>
      <c r="K25" s="487"/>
      <c r="L25" s="487"/>
      <c r="M25" s="487"/>
      <c r="N25" s="487"/>
      <c r="O25" s="464"/>
      <c r="P25" s="459"/>
    </row>
    <row r="26" spans="2:26" ht="15.5" x14ac:dyDescent="0.35">
      <c r="B26" s="457"/>
      <c r="C26" s="487"/>
      <c r="D26" s="487"/>
      <c r="E26" s="487"/>
      <c r="F26" s="487"/>
      <c r="G26" s="487"/>
      <c r="H26" s="487"/>
      <c r="I26" s="487"/>
      <c r="J26" s="487"/>
      <c r="K26" s="487"/>
      <c r="L26" s="487"/>
      <c r="M26" s="487"/>
      <c r="N26" s="487"/>
      <c r="O26" s="464"/>
      <c r="P26" s="459"/>
    </row>
    <row r="27" spans="2:26" ht="16" customHeight="1" x14ac:dyDescent="0.35">
      <c r="B27" s="457"/>
      <c r="C27" s="678" t="s">
        <v>515</v>
      </c>
      <c r="D27" s="678"/>
      <c r="E27" s="678"/>
      <c r="F27" s="678"/>
      <c r="G27" s="678"/>
      <c r="H27" s="678"/>
      <c r="I27" s="678"/>
      <c r="J27" s="678"/>
      <c r="K27" s="678"/>
      <c r="L27" s="678"/>
      <c r="M27" s="487"/>
      <c r="N27" s="487"/>
      <c r="O27" s="492"/>
      <c r="P27" s="459"/>
    </row>
    <row r="28" spans="2:26" ht="16" customHeight="1" x14ac:dyDescent="0.35">
      <c r="B28" s="457"/>
      <c r="C28" s="678"/>
      <c r="D28" s="678"/>
      <c r="E28" s="678"/>
      <c r="F28" s="678"/>
      <c r="G28" s="678"/>
      <c r="H28" s="678"/>
      <c r="I28" s="678"/>
      <c r="J28" s="678"/>
      <c r="K28" s="678"/>
      <c r="L28" s="678"/>
      <c r="M28" s="487"/>
      <c r="N28" s="487"/>
      <c r="O28" s="487"/>
      <c r="P28" s="459"/>
    </row>
    <row r="29" spans="2:26" ht="15.5" x14ac:dyDescent="0.35">
      <c r="B29" s="457"/>
      <c r="C29" s="487"/>
      <c r="D29" s="487"/>
      <c r="E29" s="487"/>
      <c r="F29" s="487"/>
      <c r="G29" s="487"/>
      <c r="H29" s="487"/>
      <c r="I29" s="487"/>
      <c r="J29" s="487"/>
      <c r="K29" s="487"/>
      <c r="L29" s="487"/>
      <c r="M29" s="487"/>
      <c r="N29" s="487"/>
      <c r="O29" s="464"/>
      <c r="P29" s="459"/>
    </row>
    <row r="30" spans="2:26" ht="16" customHeight="1" x14ac:dyDescent="0.35">
      <c r="B30" s="457"/>
      <c r="C30" s="647" t="s">
        <v>516</v>
      </c>
      <c r="D30" s="647"/>
      <c r="E30" s="647"/>
      <c r="F30" s="647"/>
      <c r="G30" s="647"/>
      <c r="H30" s="647"/>
      <c r="I30" s="647"/>
      <c r="J30" s="647"/>
      <c r="K30" s="647"/>
      <c r="L30" s="647"/>
      <c r="M30" s="647"/>
      <c r="N30" s="485"/>
      <c r="O30" s="492"/>
      <c r="P30" s="459"/>
      <c r="Q30" s="456"/>
      <c r="R30" s="456"/>
      <c r="S30" s="456"/>
      <c r="T30" s="456"/>
      <c r="U30" s="456"/>
      <c r="V30" s="456"/>
      <c r="W30" s="456"/>
      <c r="X30" s="456"/>
      <c r="Y30" s="456"/>
      <c r="Z30" s="456"/>
    </row>
    <row r="31" spans="2:26" ht="16" customHeight="1" x14ac:dyDescent="0.35">
      <c r="B31" s="457"/>
      <c r="C31" s="465"/>
      <c r="D31" s="465"/>
      <c r="E31" s="465"/>
      <c r="F31" s="465"/>
      <c r="G31" s="465"/>
      <c r="H31" s="465"/>
      <c r="I31" s="465"/>
      <c r="J31" s="465"/>
      <c r="K31" s="465"/>
      <c r="L31" s="465"/>
      <c r="M31" s="465"/>
      <c r="N31" s="485"/>
      <c r="O31" s="483"/>
      <c r="P31" s="459"/>
      <c r="Q31" s="456"/>
      <c r="R31" s="456"/>
      <c r="S31" s="456"/>
      <c r="T31" s="456"/>
      <c r="U31" s="456"/>
      <c r="V31" s="456"/>
      <c r="W31" s="456"/>
      <c r="X31" s="456"/>
      <c r="Y31" s="456"/>
      <c r="Z31" s="456"/>
    </row>
    <row r="32" spans="2:26" ht="16" customHeight="1" x14ac:dyDescent="0.35">
      <c r="B32" s="457"/>
      <c r="C32" s="465"/>
      <c r="D32" s="465"/>
      <c r="E32" s="465"/>
      <c r="F32" s="465"/>
      <c r="G32" s="465"/>
      <c r="H32" s="465"/>
      <c r="I32" s="465"/>
      <c r="J32" s="465"/>
      <c r="K32" s="465"/>
      <c r="L32" s="465"/>
      <c r="M32" s="465"/>
      <c r="N32" s="458"/>
      <c r="O32" s="464"/>
      <c r="P32" s="459"/>
      <c r="Q32" s="456"/>
      <c r="R32" s="456"/>
      <c r="S32" s="456"/>
      <c r="T32" s="456"/>
      <c r="U32" s="456"/>
      <c r="V32" s="456"/>
      <c r="W32" s="456"/>
      <c r="X32" s="456"/>
      <c r="Y32" s="456"/>
      <c r="Z32" s="456"/>
    </row>
    <row r="33" spans="2:20" ht="16" customHeight="1" x14ac:dyDescent="0.35">
      <c r="B33" s="457"/>
      <c r="C33" s="682" t="s">
        <v>517</v>
      </c>
      <c r="D33" s="682"/>
      <c r="E33" s="682"/>
      <c r="F33" s="682"/>
      <c r="G33" s="682"/>
      <c r="H33" s="682"/>
      <c r="I33" s="682"/>
      <c r="J33" s="682"/>
      <c r="K33" s="682"/>
      <c r="L33" s="682"/>
      <c r="M33" s="682"/>
      <c r="N33" s="458"/>
      <c r="O33" s="492"/>
      <c r="P33" s="459"/>
    </row>
    <row r="34" spans="2:20" ht="15" customHeight="1" x14ac:dyDescent="0.35">
      <c r="B34" s="457"/>
      <c r="C34" s="682"/>
      <c r="D34" s="682"/>
      <c r="E34" s="682"/>
      <c r="F34" s="682"/>
      <c r="G34" s="682"/>
      <c r="H34" s="682"/>
      <c r="I34" s="682"/>
      <c r="J34" s="682"/>
      <c r="K34" s="682"/>
      <c r="L34" s="682"/>
      <c r="M34" s="682"/>
      <c r="N34" s="487"/>
      <c r="O34" s="464"/>
      <c r="P34" s="459"/>
    </row>
    <row r="35" spans="2:20" ht="15" customHeight="1" x14ac:dyDescent="0.35">
      <c r="B35" s="457"/>
      <c r="C35" s="682"/>
      <c r="D35" s="682"/>
      <c r="E35" s="682"/>
      <c r="F35" s="682"/>
      <c r="G35" s="682"/>
      <c r="H35" s="682"/>
      <c r="I35" s="682"/>
      <c r="J35" s="682"/>
      <c r="K35" s="682"/>
      <c r="L35" s="682"/>
      <c r="M35" s="682"/>
      <c r="N35" s="487"/>
      <c r="O35" s="464"/>
      <c r="P35" s="459"/>
    </row>
    <row r="36" spans="2:20" ht="15" customHeight="1" x14ac:dyDescent="0.35">
      <c r="B36" s="457"/>
      <c r="C36" s="682"/>
      <c r="D36" s="682"/>
      <c r="E36" s="682"/>
      <c r="F36" s="682"/>
      <c r="G36" s="682"/>
      <c r="H36" s="682"/>
      <c r="I36" s="682"/>
      <c r="J36" s="682"/>
      <c r="K36" s="682"/>
      <c r="L36" s="682"/>
      <c r="M36" s="682"/>
      <c r="N36" s="487"/>
      <c r="O36" s="464"/>
      <c r="P36" s="459"/>
    </row>
    <row r="37" spans="2:20" ht="15" customHeight="1" x14ac:dyDescent="0.35">
      <c r="B37" s="457"/>
      <c r="C37" s="485"/>
      <c r="D37" s="485"/>
      <c r="E37" s="485"/>
      <c r="F37" s="485"/>
      <c r="G37" s="485"/>
      <c r="H37" s="485"/>
      <c r="I37" s="485"/>
      <c r="J37" s="485"/>
      <c r="K37" s="485"/>
      <c r="L37" s="485"/>
      <c r="M37" s="485"/>
      <c r="N37" s="487"/>
      <c r="O37" s="464"/>
      <c r="P37" s="459"/>
    </row>
    <row r="38" spans="2:20" ht="15.5" x14ac:dyDescent="0.35">
      <c r="B38" s="457"/>
      <c r="C38" s="487"/>
      <c r="D38" s="487"/>
      <c r="E38" s="487"/>
      <c r="F38" s="487"/>
      <c r="G38" s="487"/>
      <c r="H38" s="487"/>
      <c r="I38" s="487"/>
      <c r="J38" s="487"/>
      <c r="K38" s="487"/>
      <c r="L38" s="487"/>
      <c r="M38" s="487"/>
      <c r="N38" s="487"/>
      <c r="O38" s="464"/>
      <c r="P38" s="459"/>
    </row>
    <row r="39" spans="2:20" ht="15.5" x14ac:dyDescent="0.35">
      <c r="B39" s="457"/>
      <c r="C39" s="678" t="s">
        <v>518</v>
      </c>
      <c r="D39" s="678"/>
      <c r="E39" s="678"/>
      <c r="F39" s="678"/>
      <c r="G39" s="678"/>
      <c r="H39" s="678"/>
      <c r="I39" s="678"/>
      <c r="J39" s="678"/>
      <c r="K39" s="678"/>
      <c r="L39" s="678"/>
      <c r="M39" s="487"/>
      <c r="N39" s="487"/>
      <c r="O39" s="492"/>
      <c r="P39" s="459"/>
    </row>
    <row r="40" spans="2:20" ht="15.5" x14ac:dyDescent="0.35">
      <c r="B40" s="457"/>
      <c r="C40" s="487"/>
      <c r="D40" s="487"/>
      <c r="E40" s="487"/>
      <c r="F40" s="487"/>
      <c r="G40" s="487"/>
      <c r="H40" s="487"/>
      <c r="I40" s="487"/>
      <c r="J40" s="487"/>
      <c r="K40" s="487"/>
      <c r="L40" s="487"/>
      <c r="M40" s="487"/>
      <c r="N40" s="487"/>
      <c r="O40" s="464"/>
      <c r="P40" s="459"/>
    </row>
    <row r="41" spans="2:20" ht="15.5" x14ac:dyDescent="0.35">
      <c r="B41" s="457"/>
      <c r="C41" s="487"/>
      <c r="D41" s="487"/>
      <c r="E41" s="487"/>
      <c r="F41" s="487"/>
      <c r="G41" s="487"/>
      <c r="H41" s="487"/>
      <c r="I41" s="487"/>
      <c r="J41" s="487"/>
      <c r="K41" s="487"/>
      <c r="L41" s="487"/>
      <c r="M41" s="487"/>
      <c r="N41" s="487"/>
      <c r="O41" s="464"/>
      <c r="P41" s="459"/>
    </row>
    <row r="42" spans="2:20" ht="16" customHeight="1" x14ac:dyDescent="0.35">
      <c r="B42" s="457"/>
      <c r="C42" s="678" t="s">
        <v>519</v>
      </c>
      <c r="D42" s="678"/>
      <c r="E42" s="678"/>
      <c r="F42" s="678"/>
      <c r="G42" s="678"/>
      <c r="H42" s="678"/>
      <c r="I42" s="678"/>
      <c r="J42" s="678"/>
      <c r="K42" s="678"/>
      <c r="L42" s="678"/>
      <c r="M42" s="487"/>
      <c r="N42" s="487"/>
      <c r="O42" s="496"/>
      <c r="P42" s="459"/>
    </row>
    <row r="43" spans="2:20" ht="15.5" x14ac:dyDescent="0.35">
      <c r="B43" s="457"/>
      <c r="C43" s="678"/>
      <c r="D43" s="678"/>
      <c r="E43" s="678"/>
      <c r="F43" s="678"/>
      <c r="G43" s="678"/>
      <c r="H43" s="678"/>
      <c r="I43" s="678"/>
      <c r="J43" s="678"/>
      <c r="K43" s="678"/>
      <c r="L43" s="678"/>
      <c r="M43" s="487"/>
      <c r="N43" s="487"/>
      <c r="O43" s="464"/>
      <c r="P43" s="459"/>
    </row>
    <row r="44" spans="2:20" ht="15.5" x14ac:dyDescent="0.35">
      <c r="B44" s="457"/>
      <c r="C44" s="487"/>
      <c r="D44" s="487"/>
      <c r="E44" s="487"/>
      <c r="F44" s="487"/>
      <c r="G44" s="487"/>
      <c r="H44" s="487"/>
      <c r="I44" s="487"/>
      <c r="J44" s="487"/>
      <c r="K44" s="487"/>
      <c r="L44" s="487"/>
      <c r="M44" s="487"/>
      <c r="N44" s="487"/>
      <c r="O44" s="464"/>
      <c r="P44" s="459"/>
    </row>
    <row r="45" spans="2:20" ht="15.5" x14ac:dyDescent="0.2">
      <c r="B45" s="484"/>
      <c r="C45" s="497" t="s">
        <v>359</v>
      </c>
      <c r="D45" s="498"/>
      <c r="E45" s="499"/>
      <c r="F45" s="500"/>
      <c r="G45" s="499"/>
      <c r="H45" s="500"/>
      <c r="I45" s="499"/>
      <c r="J45" s="500"/>
      <c r="K45" s="499"/>
      <c r="L45" s="500"/>
      <c r="M45" s="501"/>
      <c r="N45" s="501"/>
      <c r="O45" s="501"/>
      <c r="P45" s="502"/>
    </row>
    <row r="46" spans="2:20" ht="15.5" x14ac:dyDescent="0.35">
      <c r="B46" s="484"/>
      <c r="C46" s="505" t="s">
        <v>360</v>
      </c>
      <c r="D46" s="498"/>
      <c r="E46" s="499"/>
      <c r="F46" s="500"/>
      <c r="G46" s="499"/>
      <c r="H46" s="500"/>
      <c r="I46" s="499"/>
      <c r="J46" s="500"/>
      <c r="K46" s="499"/>
      <c r="L46" s="468" t="str">
        <f>"500 merkkiä 
("&amp;TEXT(LEN(C47),"0")&amp;" käytetty)"</f>
        <v>500 merkkiä 
(0 käytetty)</v>
      </c>
      <c r="M46" s="501"/>
      <c r="N46" s="501"/>
      <c r="O46" s="501"/>
      <c r="P46" s="502"/>
    </row>
    <row r="47" spans="2:20" s="466" customFormat="1" ht="107.25" customHeight="1" x14ac:dyDescent="0.35">
      <c r="B47" s="467"/>
      <c r="C47" s="675"/>
      <c r="D47" s="676"/>
      <c r="E47" s="676"/>
      <c r="F47" s="676"/>
      <c r="G47" s="676"/>
      <c r="H47" s="676"/>
      <c r="I47" s="676"/>
      <c r="J47" s="676"/>
      <c r="K47" s="676"/>
      <c r="L47" s="676"/>
      <c r="M47" s="677"/>
      <c r="N47" s="501"/>
      <c r="O47" s="501"/>
      <c r="P47" s="502"/>
      <c r="Q47" s="450"/>
      <c r="R47" s="450"/>
      <c r="S47" s="450"/>
      <c r="T47" s="469"/>
    </row>
    <row r="48" spans="2:20" s="466" customFormat="1" ht="15" customHeight="1" x14ac:dyDescent="0.35">
      <c r="B48" s="467"/>
      <c r="C48" s="506"/>
      <c r="D48" s="506"/>
      <c r="E48" s="506"/>
      <c r="F48" s="506"/>
      <c r="G48" s="506"/>
      <c r="H48" s="506"/>
      <c r="I48" s="506"/>
      <c r="J48" s="506"/>
      <c r="K48" s="506"/>
      <c r="L48" s="506"/>
      <c r="M48" s="506"/>
      <c r="N48" s="501"/>
      <c r="O48" s="501"/>
      <c r="P48" s="502"/>
      <c r="Q48" s="450"/>
      <c r="R48" s="450"/>
      <c r="S48" s="450"/>
      <c r="T48" s="469"/>
    </row>
    <row r="49" spans="2:24" ht="15.5" x14ac:dyDescent="0.35">
      <c r="B49" s="457"/>
      <c r="C49" s="678" t="s">
        <v>230</v>
      </c>
      <c r="D49" s="678"/>
      <c r="E49" s="678"/>
      <c r="F49" s="678"/>
      <c r="G49" s="678"/>
      <c r="H49" s="678"/>
      <c r="I49" s="678"/>
      <c r="J49" s="678"/>
      <c r="K49" s="678"/>
      <c r="L49" s="678"/>
      <c r="M49" s="678"/>
      <c r="N49" s="487"/>
      <c r="O49" s="464"/>
      <c r="P49" s="459"/>
      <c r="R49" s="596" t="s">
        <v>231</v>
      </c>
      <c r="S49" s="596"/>
      <c r="T49" s="596"/>
      <c r="U49" s="596"/>
      <c r="V49" s="596"/>
      <c r="W49" s="596"/>
      <c r="X49" s="596"/>
    </row>
    <row r="50" spans="2:24" ht="15.5" x14ac:dyDescent="0.35">
      <c r="B50" s="476"/>
      <c r="C50" s="679"/>
      <c r="D50" s="679"/>
      <c r="E50" s="679"/>
      <c r="F50" s="679"/>
      <c r="G50" s="679"/>
      <c r="H50" s="679"/>
      <c r="I50" s="679"/>
      <c r="J50" s="679"/>
      <c r="K50" s="679"/>
      <c r="L50" s="679"/>
      <c r="M50" s="679"/>
      <c r="N50" s="488"/>
      <c r="O50" s="493"/>
      <c r="P50" s="473"/>
      <c r="R50" s="596"/>
      <c r="S50" s="596"/>
      <c r="T50" s="596"/>
      <c r="U50" s="596"/>
      <c r="V50" s="596"/>
      <c r="W50" s="596"/>
      <c r="X50" s="596"/>
    </row>
    <row r="51" spans="2:24" x14ac:dyDescent="0.2">
      <c r="H51" s="450"/>
      <c r="J51" s="450"/>
      <c r="L51" s="450"/>
    </row>
  </sheetData>
  <sheetProtection sheet="1" selectLockedCells="1"/>
  <mergeCells count="13">
    <mergeCell ref="R49:X50"/>
    <mergeCell ref="C30:M30"/>
    <mergeCell ref="C33:M36"/>
    <mergeCell ref="C39:L39"/>
    <mergeCell ref="C42:L43"/>
    <mergeCell ref="C47:M47"/>
    <mergeCell ref="C49:M50"/>
    <mergeCell ref="C27:L28"/>
    <mergeCell ref="B2:P2"/>
    <mergeCell ref="D3:M3"/>
    <mergeCell ref="R3:T3"/>
    <mergeCell ref="C18:M18"/>
    <mergeCell ref="C21:M21"/>
  </mergeCells>
  <hyperlinks>
    <hyperlink ref="R3:T3" location="'Aloita tästä'!A1" display="PALAA TÄSTÄ KANSISIVULLE" xr:uid="{7F548708-7B47-438A-81D7-9ECB4B98EB4C}"/>
  </hyperlinks>
  <pageMargins left="0.39370078740157483" right="0.39370078740157483" top="0.78740157480314965" bottom="0.78740157480314965" header="0.39370078740157483" footer="0.31496062992125984"/>
  <pageSetup paperSize="9" fitToWidth="0" fitToHeight="0" orientation="landscape" r:id="rId1"/>
  <headerFooter>
    <oddHeader>&amp;L&amp;A&amp;R&amp;P(&amp;N)</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67937" r:id="rId4" name="Check Box 1">
              <controlPr defaultSize="0" autoFill="0" autoLine="0" autoPict="0">
                <anchor moveWithCells="1">
                  <from>
                    <xdr:col>9</xdr:col>
                    <xdr:colOff>88900</xdr:colOff>
                    <xdr:row>48</xdr:row>
                    <xdr:rowOff>12700</xdr:rowOff>
                  </from>
                  <to>
                    <xdr:col>9</xdr:col>
                    <xdr:colOff>400050</xdr:colOff>
                    <xdr:row>49</xdr:row>
                    <xdr:rowOff>19050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104699-B036-48EE-81CD-9A00EC737316}">
  <dimension ref="A1:Z55"/>
  <sheetViews>
    <sheetView showGridLines="0" zoomScaleNormal="100" workbookViewId="0">
      <selection activeCell="R3" sqref="R3:T3"/>
    </sheetView>
  </sheetViews>
  <sheetFormatPr defaultColWidth="9.23046875" defaultRowHeight="10" x14ac:dyDescent="0.2"/>
  <cols>
    <col min="1" max="1" width="2.765625" style="450" customWidth="1"/>
    <col min="2" max="2" width="2.69140625" style="450" customWidth="1"/>
    <col min="3" max="3" width="8.84375" style="450" customWidth="1"/>
    <col min="4" max="4" width="11" style="454" customWidth="1"/>
    <col min="5" max="5" width="2.765625" style="450" customWidth="1"/>
    <col min="6" max="6" width="11" style="453" customWidth="1"/>
    <col min="7" max="7" width="2.765625" style="450" customWidth="1"/>
    <col min="8" max="8" width="11" style="453" customWidth="1"/>
    <col min="9" max="9" width="2.765625" style="450" customWidth="1"/>
    <col min="10" max="10" width="8.3046875" style="453" customWidth="1"/>
    <col min="11" max="11" width="2.765625" style="450" customWidth="1"/>
    <col min="12" max="12" width="8.3046875" style="453" customWidth="1"/>
    <col min="13" max="14" width="2.765625" style="450" customWidth="1"/>
    <col min="15" max="15" width="8.3046875" style="494" customWidth="1"/>
    <col min="16" max="16" width="3.84375" style="450" customWidth="1"/>
    <col min="17" max="16384" width="9.23046875" style="450"/>
  </cols>
  <sheetData>
    <row r="1" spans="1:26" ht="16" customHeight="1" x14ac:dyDescent="0.2">
      <c r="A1" s="455" t="s">
        <v>533</v>
      </c>
      <c r="B1" s="455"/>
      <c r="C1" s="455"/>
      <c r="E1" s="452"/>
      <c r="F1" s="451"/>
      <c r="G1" s="452"/>
      <c r="H1" s="451"/>
      <c r="I1" s="452"/>
      <c r="J1" s="451"/>
      <c r="K1" s="452"/>
      <c r="L1" s="451"/>
      <c r="M1" s="452"/>
      <c r="N1" s="452"/>
      <c r="O1" s="490"/>
    </row>
    <row r="2" spans="1:26" ht="64.900000000000006" customHeight="1" x14ac:dyDescent="0.35">
      <c r="B2" s="680" t="s">
        <v>423</v>
      </c>
      <c r="C2" s="680"/>
      <c r="D2" s="680"/>
      <c r="E2" s="680"/>
      <c r="F2" s="680"/>
      <c r="G2" s="680"/>
      <c r="H2" s="680"/>
      <c r="I2" s="680"/>
      <c r="J2" s="680"/>
      <c r="K2" s="680"/>
      <c r="L2" s="680"/>
      <c r="M2" s="680"/>
      <c r="N2" s="680"/>
      <c r="O2" s="680"/>
      <c r="P2" s="680"/>
      <c r="Q2" s="461"/>
      <c r="U2" s="456"/>
      <c r="V2" s="456"/>
      <c r="W2" s="456"/>
      <c r="X2" s="456"/>
      <c r="Y2" s="456"/>
      <c r="Z2" s="456"/>
    </row>
    <row r="3" spans="1:26" ht="16" customHeight="1" x14ac:dyDescent="0.35">
      <c r="B3" s="475"/>
      <c r="C3" s="470"/>
      <c r="D3" s="681"/>
      <c r="E3" s="681"/>
      <c r="F3" s="681"/>
      <c r="G3" s="681"/>
      <c r="H3" s="681"/>
      <c r="I3" s="681"/>
      <c r="J3" s="681"/>
      <c r="K3" s="681"/>
      <c r="L3" s="681"/>
      <c r="M3" s="681"/>
      <c r="N3" s="486"/>
      <c r="O3" s="491"/>
      <c r="P3" s="471"/>
      <c r="Q3" s="462"/>
      <c r="R3" s="554" t="s">
        <v>89</v>
      </c>
      <c r="S3" s="555"/>
      <c r="T3" s="556"/>
      <c r="U3" s="477"/>
      <c r="V3" s="477"/>
      <c r="W3" s="477"/>
      <c r="X3" s="477"/>
      <c r="Y3" s="477"/>
      <c r="Z3" s="477"/>
    </row>
    <row r="4" spans="1:26" ht="16" customHeight="1" x14ac:dyDescent="0.35">
      <c r="B4" s="457"/>
      <c r="C4" s="458"/>
      <c r="D4" s="460" t="s">
        <v>217</v>
      </c>
      <c r="E4" s="460"/>
      <c r="F4" s="460"/>
      <c r="G4" s="460"/>
      <c r="H4" s="460"/>
      <c r="I4" s="460"/>
      <c r="J4" s="460"/>
      <c r="K4" s="460"/>
      <c r="L4" s="460"/>
      <c r="M4" s="460"/>
      <c r="N4" s="460"/>
      <c r="O4" s="479"/>
      <c r="P4" s="459"/>
      <c r="Q4" s="462"/>
      <c r="R4" s="462"/>
      <c r="S4" s="462"/>
      <c r="T4" s="462"/>
      <c r="U4" s="477"/>
      <c r="V4" s="477"/>
      <c r="W4" s="477"/>
      <c r="X4" s="477"/>
      <c r="Y4" s="477"/>
      <c r="Z4" s="477"/>
    </row>
    <row r="5" spans="1:26" ht="16" customHeight="1" x14ac:dyDescent="0.35">
      <c r="B5" s="457"/>
      <c r="C5" s="458"/>
      <c r="D5" s="474"/>
      <c r="E5" s="479"/>
      <c r="F5" s="480"/>
      <c r="G5" s="479"/>
      <c r="H5" s="480"/>
      <c r="I5" s="479"/>
      <c r="J5" s="480"/>
      <c r="K5" s="480"/>
      <c r="L5" s="480"/>
      <c r="M5" s="479"/>
      <c r="N5" s="479"/>
      <c r="O5" s="479"/>
      <c r="P5" s="459"/>
      <c r="Q5" s="462"/>
      <c r="R5" s="477"/>
      <c r="S5" s="477"/>
      <c r="T5" s="477"/>
      <c r="U5" s="477"/>
      <c r="V5" s="477"/>
      <c r="W5" s="477"/>
      <c r="X5" s="477"/>
      <c r="Y5" s="477"/>
      <c r="Z5" s="477"/>
    </row>
    <row r="6" spans="1:26" ht="16" customHeight="1" x14ac:dyDescent="0.35">
      <c r="B6" s="457"/>
      <c r="C6" s="463" t="s">
        <v>532</v>
      </c>
      <c r="D6" s="481"/>
      <c r="E6" s="458"/>
      <c r="F6" s="482"/>
      <c r="G6" s="458"/>
      <c r="H6" s="482"/>
      <c r="I6" s="458"/>
      <c r="J6" s="482"/>
      <c r="K6" s="482"/>
      <c r="L6" s="482"/>
      <c r="M6" s="458"/>
      <c r="N6" s="458"/>
      <c r="O6" s="489"/>
      <c r="P6" s="459"/>
      <c r="Q6" s="462"/>
      <c r="R6" s="477"/>
      <c r="S6" s="477"/>
      <c r="T6" s="477"/>
      <c r="U6" s="477"/>
      <c r="V6" s="477"/>
      <c r="W6" s="477"/>
      <c r="X6" s="477"/>
      <c r="Y6" s="477"/>
      <c r="Z6" s="477"/>
    </row>
    <row r="7" spans="1:26" ht="16" customHeight="1" x14ac:dyDescent="0.35">
      <c r="B7" s="457"/>
      <c r="C7" s="458"/>
      <c r="D7" s="463"/>
      <c r="E7" s="458"/>
      <c r="F7" s="482"/>
      <c r="G7" s="458"/>
      <c r="H7" s="482"/>
      <c r="I7" s="458"/>
      <c r="J7" s="482"/>
      <c r="K7" s="482"/>
      <c r="L7" s="482"/>
      <c r="M7" s="458"/>
      <c r="N7" s="458"/>
      <c r="O7" s="483"/>
      <c r="P7" s="459"/>
      <c r="Q7" s="462"/>
      <c r="R7" s="477"/>
      <c r="S7" s="477"/>
      <c r="T7" s="477"/>
      <c r="U7" s="477"/>
      <c r="V7" s="477"/>
      <c r="W7" s="477"/>
      <c r="X7" s="477"/>
      <c r="Y7" s="477"/>
      <c r="Z7" s="477"/>
    </row>
    <row r="8" spans="1:26" ht="16" customHeight="1" x14ac:dyDescent="0.35">
      <c r="B8" s="457"/>
      <c r="C8" s="458"/>
      <c r="D8" s="474"/>
      <c r="E8" s="479"/>
      <c r="F8" s="480"/>
      <c r="G8" s="479"/>
      <c r="H8" s="480"/>
      <c r="I8" s="479"/>
      <c r="J8" s="480"/>
      <c r="K8" s="480"/>
      <c r="L8" s="480"/>
      <c r="M8" s="479"/>
      <c r="N8" s="479"/>
      <c r="O8" s="479"/>
      <c r="P8" s="459"/>
      <c r="Q8" s="462"/>
      <c r="R8" s="456"/>
      <c r="S8" s="456"/>
      <c r="T8" s="456"/>
      <c r="U8" s="456"/>
      <c r="V8" s="456"/>
      <c r="W8" s="456"/>
      <c r="X8" s="456"/>
      <c r="Y8" s="456"/>
      <c r="Z8" s="456"/>
    </row>
    <row r="9" spans="1:26" ht="16" customHeight="1" x14ac:dyDescent="0.35">
      <c r="B9" s="457"/>
      <c r="C9" s="463" t="s">
        <v>531</v>
      </c>
      <c r="D9" s="481"/>
      <c r="E9" s="458"/>
      <c r="F9" s="482"/>
      <c r="G9" s="458"/>
      <c r="H9" s="482"/>
      <c r="I9" s="458"/>
      <c r="J9" s="482"/>
      <c r="K9" s="482"/>
      <c r="L9" s="482"/>
      <c r="M9" s="458"/>
      <c r="N9" s="458"/>
      <c r="O9" s="489"/>
      <c r="P9" s="459"/>
      <c r="Q9" s="462"/>
      <c r="R9" s="456"/>
      <c r="S9" s="456"/>
      <c r="T9" s="456"/>
      <c r="U9" s="456"/>
      <c r="V9" s="456"/>
      <c r="W9" s="456"/>
      <c r="X9" s="456"/>
      <c r="Y9" s="456"/>
      <c r="Z9" s="456"/>
    </row>
    <row r="10" spans="1:26" ht="16" customHeight="1" x14ac:dyDescent="0.35">
      <c r="B10" s="457"/>
      <c r="C10" s="458"/>
      <c r="D10" s="463"/>
      <c r="E10" s="458"/>
      <c r="F10" s="482"/>
      <c r="G10" s="458"/>
      <c r="H10" s="482"/>
      <c r="I10" s="458"/>
      <c r="J10" s="482"/>
      <c r="K10" s="482"/>
      <c r="L10" s="482"/>
      <c r="M10" s="458"/>
      <c r="N10" s="458"/>
      <c r="O10" s="483"/>
      <c r="P10" s="459"/>
      <c r="Q10" s="462"/>
      <c r="R10" s="456"/>
      <c r="S10" s="456"/>
      <c r="T10" s="456"/>
      <c r="U10" s="456"/>
      <c r="V10" s="456"/>
      <c r="W10" s="456"/>
      <c r="X10" s="456"/>
      <c r="Y10" s="456"/>
      <c r="Z10" s="456"/>
    </row>
    <row r="11" spans="1:26" ht="16" customHeight="1" x14ac:dyDescent="0.35">
      <c r="B11" s="457"/>
      <c r="C11" s="458"/>
      <c r="D11" s="474"/>
      <c r="E11" s="479"/>
      <c r="F11" s="480"/>
      <c r="G11" s="479"/>
      <c r="H11" s="480"/>
      <c r="I11" s="479"/>
      <c r="J11" s="480"/>
      <c r="K11" s="480"/>
      <c r="L11" s="480"/>
      <c r="M11" s="479"/>
      <c r="N11" s="479"/>
      <c r="O11" s="479"/>
      <c r="P11" s="459"/>
      <c r="Q11" s="462"/>
      <c r="R11" s="456"/>
      <c r="S11" s="456"/>
      <c r="T11" s="456"/>
      <c r="U11" s="456"/>
      <c r="V11" s="456"/>
      <c r="W11" s="456"/>
      <c r="X11" s="456"/>
      <c r="Y11" s="456"/>
      <c r="Z11" s="456"/>
    </row>
    <row r="12" spans="1:26" ht="16" customHeight="1" x14ac:dyDescent="0.35">
      <c r="B12" s="457"/>
      <c r="C12" s="463" t="s">
        <v>530</v>
      </c>
      <c r="D12" s="481"/>
      <c r="E12" s="458"/>
      <c r="F12" s="482"/>
      <c r="G12" s="458"/>
      <c r="H12" s="482"/>
      <c r="I12" s="458"/>
      <c r="J12" s="482"/>
      <c r="K12" s="482"/>
      <c r="L12" s="482"/>
      <c r="M12" s="458"/>
      <c r="N12" s="458"/>
      <c r="O12" s="489"/>
      <c r="P12" s="459"/>
      <c r="Q12" s="462"/>
      <c r="R12" s="456"/>
      <c r="S12" s="456"/>
      <c r="T12" s="456"/>
      <c r="U12" s="456"/>
      <c r="V12" s="456"/>
      <c r="W12" s="456"/>
      <c r="X12" s="456"/>
      <c r="Y12" s="456"/>
      <c r="Z12" s="456"/>
    </row>
    <row r="13" spans="1:26" ht="16" customHeight="1" x14ac:dyDescent="0.35">
      <c r="B13" s="457"/>
      <c r="C13" s="458"/>
      <c r="D13" s="463"/>
      <c r="E13" s="458"/>
      <c r="F13" s="482"/>
      <c r="G13" s="458"/>
      <c r="H13" s="482"/>
      <c r="I13" s="458"/>
      <c r="J13" s="482"/>
      <c r="K13" s="482"/>
      <c r="L13" s="482"/>
      <c r="M13" s="458"/>
      <c r="N13" s="458"/>
      <c r="O13" s="483"/>
      <c r="P13" s="459"/>
      <c r="Q13" s="462"/>
      <c r="R13" s="456"/>
      <c r="S13" s="456"/>
      <c r="T13" s="456"/>
      <c r="U13" s="456"/>
      <c r="V13" s="456"/>
      <c r="W13" s="456"/>
      <c r="X13" s="456"/>
      <c r="Y13" s="456"/>
      <c r="Z13" s="456"/>
    </row>
    <row r="14" spans="1:26" ht="16" customHeight="1" x14ac:dyDescent="0.35">
      <c r="B14" s="457"/>
      <c r="C14" s="458"/>
      <c r="D14" s="474"/>
      <c r="E14" s="479"/>
      <c r="F14" s="480"/>
      <c r="G14" s="479"/>
      <c r="H14" s="480"/>
      <c r="I14" s="479"/>
      <c r="J14" s="480"/>
      <c r="K14" s="480"/>
      <c r="L14" s="480"/>
      <c r="M14" s="479"/>
      <c r="N14" s="479"/>
      <c r="O14" s="479"/>
      <c r="P14" s="459"/>
      <c r="Q14" s="462"/>
      <c r="R14" s="456"/>
      <c r="S14" s="456"/>
      <c r="T14" s="456"/>
      <c r="U14" s="456"/>
      <c r="V14" s="456"/>
      <c r="W14" s="456"/>
      <c r="X14" s="456"/>
      <c r="Y14" s="456"/>
      <c r="Z14" s="456"/>
    </row>
    <row r="15" spans="1:26" ht="16" customHeight="1" x14ac:dyDescent="0.35">
      <c r="B15" s="457"/>
      <c r="C15" s="463" t="s">
        <v>529</v>
      </c>
      <c r="D15" s="481"/>
      <c r="E15" s="458"/>
      <c r="F15" s="482"/>
      <c r="G15" s="458"/>
      <c r="H15" s="482"/>
      <c r="I15" s="458"/>
      <c r="J15" s="482"/>
      <c r="K15" s="482"/>
      <c r="L15" s="482"/>
      <c r="M15" s="458"/>
      <c r="N15" s="458"/>
      <c r="O15" s="489"/>
      <c r="P15" s="459"/>
      <c r="Q15" s="462"/>
      <c r="R15" s="456"/>
      <c r="S15" s="456"/>
      <c r="T15" s="456"/>
      <c r="U15" s="456"/>
      <c r="V15" s="456"/>
      <c r="W15" s="456"/>
      <c r="X15" s="456"/>
      <c r="Y15" s="456"/>
      <c r="Z15" s="456"/>
    </row>
    <row r="16" spans="1:26" ht="16" customHeight="1" x14ac:dyDescent="0.35">
      <c r="B16" s="457"/>
      <c r="C16" s="458"/>
      <c r="D16" s="463"/>
      <c r="E16" s="458"/>
      <c r="F16" s="482"/>
      <c r="G16" s="458"/>
      <c r="H16" s="482"/>
      <c r="I16" s="458"/>
      <c r="J16" s="482"/>
      <c r="K16" s="482"/>
      <c r="L16" s="482"/>
      <c r="M16" s="458"/>
      <c r="N16" s="458"/>
      <c r="O16" s="483"/>
      <c r="P16" s="459"/>
      <c r="Q16" s="462"/>
      <c r="R16" s="456"/>
      <c r="S16" s="456"/>
      <c r="T16" s="456"/>
      <c r="U16" s="456"/>
      <c r="V16" s="456"/>
      <c r="W16" s="456"/>
      <c r="X16" s="456"/>
      <c r="Y16" s="456"/>
      <c r="Z16" s="456"/>
    </row>
    <row r="17" spans="2:26" ht="16" customHeight="1" x14ac:dyDescent="0.35">
      <c r="B17" s="457"/>
      <c r="C17" s="458"/>
      <c r="D17" s="463"/>
      <c r="E17" s="458"/>
      <c r="F17" s="482"/>
      <c r="G17" s="458"/>
      <c r="H17" s="482"/>
      <c r="I17" s="458"/>
      <c r="J17" s="482"/>
      <c r="K17" s="458"/>
      <c r="L17" s="482"/>
      <c r="M17" s="458"/>
      <c r="N17" s="458"/>
      <c r="O17" s="464"/>
      <c r="P17" s="459"/>
      <c r="Q17" s="456"/>
      <c r="R17" s="456"/>
      <c r="S17" s="456"/>
      <c r="T17" s="456"/>
      <c r="U17" s="456"/>
      <c r="V17" s="456"/>
      <c r="W17" s="456"/>
      <c r="X17" s="456"/>
      <c r="Y17" s="456"/>
      <c r="Z17" s="456"/>
    </row>
    <row r="18" spans="2:26" ht="16" customHeight="1" x14ac:dyDescent="0.35">
      <c r="B18" s="457"/>
      <c r="C18" s="647" t="s">
        <v>528</v>
      </c>
      <c r="D18" s="647"/>
      <c r="E18" s="647"/>
      <c r="F18" s="647"/>
      <c r="G18" s="647"/>
      <c r="H18" s="647"/>
      <c r="I18" s="647"/>
      <c r="J18" s="647"/>
      <c r="K18" s="647"/>
      <c r="L18" s="647"/>
      <c r="M18" s="647"/>
      <c r="N18" s="485"/>
      <c r="O18" s="492"/>
      <c r="P18" s="459"/>
      <c r="Q18" s="456"/>
      <c r="R18" s="456"/>
      <c r="S18" s="456"/>
      <c r="T18" s="456"/>
      <c r="U18" s="456"/>
      <c r="V18" s="456"/>
      <c r="W18" s="456"/>
      <c r="X18" s="456"/>
      <c r="Y18" s="456"/>
      <c r="Z18" s="456"/>
    </row>
    <row r="19" spans="2:26" ht="16" customHeight="1" x14ac:dyDescent="0.35">
      <c r="B19" s="457"/>
      <c r="C19" s="647"/>
      <c r="D19" s="647"/>
      <c r="E19" s="647"/>
      <c r="F19" s="647"/>
      <c r="G19" s="647"/>
      <c r="H19" s="647"/>
      <c r="I19" s="647"/>
      <c r="J19" s="647"/>
      <c r="K19" s="647"/>
      <c r="L19" s="647"/>
      <c r="M19" s="647"/>
      <c r="N19" s="485"/>
      <c r="O19" s="483"/>
      <c r="P19" s="459"/>
      <c r="Q19" s="456"/>
      <c r="R19" s="456"/>
      <c r="S19" s="456"/>
      <c r="T19" s="456"/>
      <c r="U19" s="456"/>
      <c r="V19" s="456"/>
      <c r="W19" s="456"/>
      <c r="X19" s="456"/>
      <c r="Y19" s="456"/>
      <c r="Z19" s="456"/>
    </row>
    <row r="20" spans="2:26" ht="16" customHeight="1" x14ac:dyDescent="0.35">
      <c r="B20" s="457"/>
      <c r="C20" s="465"/>
      <c r="D20" s="465"/>
      <c r="E20" s="465"/>
      <c r="F20" s="465"/>
      <c r="G20" s="465"/>
      <c r="H20" s="465"/>
      <c r="I20" s="465"/>
      <c r="J20" s="465"/>
      <c r="K20" s="465"/>
      <c r="L20" s="465"/>
      <c r="M20" s="465"/>
      <c r="N20" s="485"/>
      <c r="O20" s="483"/>
      <c r="P20" s="459"/>
      <c r="Q20" s="456"/>
      <c r="R20" s="456"/>
      <c r="S20" s="456"/>
      <c r="T20" s="456"/>
      <c r="U20" s="456"/>
      <c r="V20" s="456"/>
      <c r="W20" s="456"/>
      <c r="X20" s="456"/>
      <c r="Y20" s="456"/>
      <c r="Z20" s="456"/>
    </row>
    <row r="21" spans="2:26" ht="16" customHeight="1" x14ac:dyDescent="0.35">
      <c r="B21" s="457"/>
      <c r="C21" s="458"/>
      <c r="D21" s="463"/>
      <c r="E21" s="458"/>
      <c r="F21" s="482"/>
      <c r="G21" s="458"/>
      <c r="H21" s="482"/>
      <c r="I21" s="458"/>
      <c r="J21" s="482"/>
      <c r="K21" s="458"/>
      <c r="L21" s="482"/>
      <c r="M21" s="458"/>
      <c r="N21" s="458"/>
      <c r="O21" s="464"/>
      <c r="P21" s="459"/>
      <c r="Q21" s="456"/>
      <c r="R21" s="456"/>
      <c r="S21" s="456"/>
      <c r="T21" s="456"/>
      <c r="U21" s="456"/>
      <c r="V21" s="456"/>
      <c r="W21" s="456"/>
      <c r="X21" s="456"/>
      <c r="Y21" s="456"/>
      <c r="Z21" s="456"/>
    </row>
    <row r="22" spans="2:26" ht="16" customHeight="1" x14ac:dyDescent="0.35">
      <c r="B22" s="457"/>
      <c r="C22" s="647" t="s">
        <v>527</v>
      </c>
      <c r="D22" s="647"/>
      <c r="E22" s="647"/>
      <c r="F22" s="647"/>
      <c r="G22" s="647"/>
      <c r="H22" s="647"/>
      <c r="I22" s="647"/>
      <c r="J22" s="647"/>
      <c r="K22" s="647"/>
      <c r="L22" s="647"/>
      <c r="M22" s="647"/>
      <c r="N22" s="485"/>
      <c r="O22" s="492"/>
      <c r="P22" s="459"/>
      <c r="Q22" s="456"/>
      <c r="R22" s="456"/>
      <c r="S22" s="456"/>
      <c r="T22" s="456"/>
      <c r="U22" s="456"/>
      <c r="V22" s="456"/>
      <c r="W22" s="456"/>
      <c r="X22" s="456"/>
      <c r="Y22" s="456"/>
      <c r="Z22" s="456"/>
    </row>
    <row r="23" spans="2:26" ht="16" customHeight="1" x14ac:dyDescent="0.35">
      <c r="B23" s="457"/>
      <c r="C23" s="465"/>
      <c r="D23" s="465"/>
      <c r="E23" s="465"/>
      <c r="F23" s="465"/>
      <c r="G23" s="465"/>
      <c r="H23" s="465"/>
      <c r="I23" s="465"/>
      <c r="J23" s="465"/>
      <c r="K23" s="465"/>
      <c r="L23" s="465"/>
      <c r="M23" s="465"/>
      <c r="N23" s="485"/>
      <c r="O23" s="483"/>
      <c r="P23" s="459"/>
      <c r="Q23" s="456"/>
      <c r="R23" s="456"/>
      <c r="S23" s="456"/>
      <c r="T23" s="456"/>
      <c r="U23" s="456"/>
      <c r="V23" s="456"/>
      <c r="W23" s="456"/>
      <c r="X23" s="456"/>
      <c r="Y23" s="456"/>
      <c r="Z23" s="456"/>
    </row>
    <row r="24" spans="2:26" ht="16" customHeight="1" x14ac:dyDescent="0.35">
      <c r="B24" s="457"/>
      <c r="C24" s="465"/>
      <c r="D24" s="465"/>
      <c r="E24" s="465"/>
      <c r="F24" s="465"/>
      <c r="G24" s="465"/>
      <c r="H24" s="465"/>
      <c r="I24" s="465"/>
      <c r="J24" s="465"/>
      <c r="K24" s="465"/>
      <c r="L24" s="465"/>
      <c r="M24" s="465"/>
      <c r="N24" s="458"/>
      <c r="O24" s="464"/>
      <c r="P24" s="459"/>
      <c r="Q24" s="456"/>
      <c r="R24" s="456"/>
      <c r="S24" s="456"/>
      <c r="T24" s="456"/>
      <c r="U24" s="456"/>
      <c r="V24" s="456"/>
      <c r="W24" s="456"/>
      <c r="X24" s="456"/>
      <c r="Y24" s="456"/>
      <c r="Z24" s="456"/>
    </row>
    <row r="25" spans="2:26" ht="16" customHeight="1" x14ac:dyDescent="0.35">
      <c r="B25" s="457"/>
      <c r="C25" s="458" t="s">
        <v>526</v>
      </c>
      <c r="D25" s="463"/>
      <c r="E25" s="458"/>
      <c r="F25" s="482"/>
      <c r="G25" s="458"/>
      <c r="H25" s="482"/>
      <c r="I25" s="458"/>
      <c r="J25" s="482"/>
      <c r="K25" s="458"/>
      <c r="L25" s="482"/>
      <c r="M25" s="458"/>
      <c r="N25" s="458"/>
      <c r="O25" s="492"/>
      <c r="P25" s="459"/>
    </row>
    <row r="26" spans="2:26" ht="15" customHeight="1" x14ac:dyDescent="0.35">
      <c r="B26" s="457"/>
      <c r="C26" s="487"/>
      <c r="D26" s="487"/>
      <c r="E26" s="487"/>
      <c r="F26" s="487"/>
      <c r="G26" s="487"/>
      <c r="H26" s="487"/>
      <c r="I26" s="487"/>
      <c r="J26" s="487"/>
      <c r="K26" s="487"/>
      <c r="L26" s="487"/>
      <c r="M26" s="487"/>
      <c r="N26" s="487"/>
      <c r="O26" s="464"/>
      <c r="P26" s="459"/>
    </row>
    <row r="27" spans="2:26" ht="15.5" x14ac:dyDescent="0.35">
      <c r="B27" s="457"/>
      <c r="C27" s="487"/>
      <c r="D27" s="487"/>
      <c r="E27" s="487"/>
      <c r="F27" s="487"/>
      <c r="G27" s="487"/>
      <c r="H27" s="487"/>
      <c r="I27" s="487"/>
      <c r="J27" s="487"/>
      <c r="K27" s="487"/>
      <c r="L27" s="487"/>
      <c r="M27" s="487"/>
      <c r="N27" s="487"/>
      <c r="O27" s="464"/>
      <c r="P27" s="459"/>
    </row>
    <row r="28" spans="2:26" ht="16" customHeight="1" x14ac:dyDescent="0.35">
      <c r="B28" s="457"/>
      <c r="C28" s="678" t="s">
        <v>525</v>
      </c>
      <c r="D28" s="678"/>
      <c r="E28" s="678"/>
      <c r="F28" s="678"/>
      <c r="G28" s="678"/>
      <c r="H28" s="678"/>
      <c r="I28" s="678"/>
      <c r="J28" s="678"/>
      <c r="K28" s="678"/>
      <c r="L28" s="678"/>
      <c r="M28" s="487"/>
      <c r="N28" s="487"/>
      <c r="O28" s="492"/>
      <c r="P28" s="459"/>
    </row>
    <row r="29" spans="2:26" ht="16" customHeight="1" x14ac:dyDescent="0.35">
      <c r="B29" s="457"/>
      <c r="C29" s="487"/>
      <c r="D29" s="487"/>
      <c r="E29" s="487"/>
      <c r="F29" s="487"/>
      <c r="G29" s="487"/>
      <c r="H29" s="487"/>
      <c r="I29" s="487"/>
      <c r="J29" s="487"/>
      <c r="K29" s="487"/>
      <c r="L29" s="487"/>
      <c r="M29" s="487"/>
      <c r="N29" s="487"/>
      <c r="O29" s="487"/>
      <c r="P29" s="459"/>
    </row>
    <row r="30" spans="2:26" ht="15.5" x14ac:dyDescent="0.35">
      <c r="B30" s="457"/>
      <c r="C30" s="487"/>
      <c r="D30" s="487"/>
      <c r="E30" s="487"/>
      <c r="F30" s="487"/>
      <c r="G30" s="487"/>
      <c r="H30" s="487"/>
      <c r="I30" s="487"/>
      <c r="J30" s="487"/>
      <c r="K30" s="487"/>
      <c r="L30" s="487"/>
      <c r="M30" s="487"/>
      <c r="N30" s="487"/>
      <c r="O30" s="464"/>
      <c r="P30" s="459"/>
    </row>
    <row r="31" spans="2:26" ht="16" customHeight="1" x14ac:dyDescent="0.35">
      <c r="B31" s="457"/>
      <c r="C31" s="647" t="s">
        <v>524</v>
      </c>
      <c r="D31" s="647"/>
      <c r="E31" s="647"/>
      <c r="F31" s="647"/>
      <c r="G31" s="647"/>
      <c r="H31" s="647"/>
      <c r="I31" s="647"/>
      <c r="J31" s="647"/>
      <c r="K31" s="647"/>
      <c r="L31" s="647"/>
      <c r="M31" s="647"/>
      <c r="N31" s="485"/>
      <c r="O31" s="492"/>
      <c r="P31" s="459"/>
      <c r="Q31" s="456"/>
      <c r="R31" s="456"/>
      <c r="S31" s="456"/>
      <c r="T31" s="456"/>
      <c r="U31" s="456"/>
      <c r="V31" s="456"/>
      <c r="W31" s="456"/>
      <c r="X31" s="456"/>
      <c r="Y31" s="456"/>
      <c r="Z31" s="456"/>
    </row>
    <row r="32" spans="2:26" ht="16" customHeight="1" x14ac:dyDescent="0.35">
      <c r="B32" s="457"/>
      <c r="C32" s="465"/>
      <c r="D32" s="465"/>
      <c r="E32" s="465"/>
      <c r="F32" s="465"/>
      <c r="G32" s="465"/>
      <c r="H32" s="465"/>
      <c r="I32" s="465"/>
      <c r="J32" s="465"/>
      <c r="K32" s="465"/>
      <c r="L32" s="465"/>
      <c r="M32" s="465"/>
      <c r="N32" s="485"/>
      <c r="O32" s="483"/>
      <c r="P32" s="459"/>
      <c r="Q32" s="456"/>
      <c r="R32" s="456"/>
      <c r="S32" s="456"/>
      <c r="T32" s="456"/>
      <c r="U32" s="456"/>
      <c r="V32" s="456"/>
      <c r="W32" s="456"/>
      <c r="X32" s="456"/>
      <c r="Y32" s="456"/>
      <c r="Z32" s="456"/>
    </row>
    <row r="33" spans="2:26" ht="16" customHeight="1" x14ac:dyDescent="0.35">
      <c r="B33" s="457"/>
      <c r="C33" s="465"/>
      <c r="D33" s="465"/>
      <c r="E33" s="465"/>
      <c r="F33" s="465"/>
      <c r="G33" s="465"/>
      <c r="H33" s="465"/>
      <c r="I33" s="465"/>
      <c r="J33" s="465"/>
      <c r="K33" s="465"/>
      <c r="L33" s="465"/>
      <c r="M33" s="465"/>
      <c r="N33" s="458"/>
      <c r="O33" s="464"/>
      <c r="P33" s="459"/>
      <c r="Q33" s="456"/>
      <c r="R33" s="456"/>
      <c r="S33" s="456"/>
      <c r="T33" s="456"/>
      <c r="U33" s="456"/>
      <c r="V33" s="456"/>
      <c r="W33" s="456"/>
      <c r="X33" s="456"/>
      <c r="Y33" s="456"/>
      <c r="Z33" s="456"/>
    </row>
    <row r="34" spans="2:26" ht="16" customHeight="1" x14ac:dyDescent="0.35">
      <c r="B34" s="457"/>
      <c r="C34" s="647" t="s">
        <v>523</v>
      </c>
      <c r="D34" s="647"/>
      <c r="E34" s="647"/>
      <c r="F34" s="647"/>
      <c r="G34" s="647"/>
      <c r="H34" s="647"/>
      <c r="I34" s="647"/>
      <c r="J34" s="647"/>
      <c r="K34" s="647"/>
      <c r="L34" s="647"/>
      <c r="M34" s="647"/>
      <c r="N34" s="458"/>
      <c r="O34" s="492"/>
      <c r="P34" s="459"/>
    </row>
    <row r="35" spans="2:26" ht="15" customHeight="1" x14ac:dyDescent="0.35">
      <c r="B35" s="457"/>
      <c r="C35" s="647"/>
      <c r="D35" s="647"/>
      <c r="E35" s="647"/>
      <c r="F35" s="647"/>
      <c r="G35" s="647"/>
      <c r="H35" s="647"/>
      <c r="I35" s="647"/>
      <c r="J35" s="647"/>
      <c r="K35" s="647"/>
      <c r="L35" s="647"/>
      <c r="M35" s="647"/>
      <c r="N35" s="487"/>
      <c r="O35" s="464"/>
      <c r="P35" s="459"/>
    </row>
    <row r="36" spans="2:26" ht="15" customHeight="1" x14ac:dyDescent="0.35">
      <c r="B36" s="457"/>
      <c r="C36" s="485"/>
      <c r="D36" s="485"/>
      <c r="E36" s="485"/>
      <c r="F36" s="485"/>
      <c r="G36" s="485"/>
      <c r="H36" s="485"/>
      <c r="I36" s="485"/>
      <c r="J36" s="485"/>
      <c r="K36" s="485"/>
      <c r="L36" s="485"/>
      <c r="M36" s="485"/>
      <c r="N36" s="487"/>
      <c r="O36" s="464"/>
      <c r="P36" s="459"/>
    </row>
    <row r="37" spans="2:26" ht="15.5" x14ac:dyDescent="0.35">
      <c r="B37" s="457"/>
      <c r="C37" s="487"/>
      <c r="D37" s="487"/>
      <c r="E37" s="487"/>
      <c r="F37" s="487"/>
      <c r="G37" s="487"/>
      <c r="H37" s="487"/>
      <c r="I37" s="487"/>
      <c r="J37" s="487"/>
      <c r="K37" s="487"/>
      <c r="L37" s="487"/>
      <c r="M37" s="487"/>
      <c r="N37" s="487"/>
      <c r="O37" s="464"/>
      <c r="P37" s="459"/>
    </row>
    <row r="38" spans="2:26" ht="15" customHeight="1" x14ac:dyDescent="0.35">
      <c r="B38" s="457"/>
      <c r="C38" s="678" t="s">
        <v>522</v>
      </c>
      <c r="D38" s="678"/>
      <c r="E38" s="678"/>
      <c r="F38" s="678"/>
      <c r="G38" s="678"/>
      <c r="H38" s="678"/>
      <c r="I38" s="678"/>
      <c r="J38" s="678"/>
      <c r="K38" s="678"/>
      <c r="L38" s="678"/>
      <c r="M38" s="487"/>
      <c r="N38" s="487"/>
      <c r="O38" s="492"/>
      <c r="P38" s="459"/>
    </row>
    <row r="39" spans="2:26" ht="15.5" x14ac:dyDescent="0.35">
      <c r="B39" s="457"/>
      <c r="C39" s="678"/>
      <c r="D39" s="678"/>
      <c r="E39" s="678"/>
      <c r="F39" s="678"/>
      <c r="G39" s="678"/>
      <c r="H39" s="678"/>
      <c r="I39" s="678"/>
      <c r="J39" s="678"/>
      <c r="K39" s="678"/>
      <c r="L39" s="678"/>
      <c r="M39" s="487"/>
      <c r="N39" s="487"/>
      <c r="O39" s="464"/>
      <c r="P39" s="459"/>
    </row>
    <row r="40" spans="2:26" ht="15.5" x14ac:dyDescent="0.35">
      <c r="B40" s="457"/>
      <c r="C40" s="487"/>
      <c r="D40" s="487"/>
      <c r="E40" s="487"/>
      <c r="F40" s="487"/>
      <c r="G40" s="487"/>
      <c r="H40" s="487"/>
      <c r="I40" s="487"/>
      <c r="J40" s="487"/>
      <c r="K40" s="487"/>
      <c r="L40" s="487"/>
      <c r="M40" s="487"/>
      <c r="N40" s="487"/>
      <c r="O40" s="464"/>
      <c r="P40" s="459"/>
    </row>
    <row r="41" spans="2:26" ht="15.5" x14ac:dyDescent="0.35">
      <c r="B41" s="457"/>
      <c r="C41" s="487"/>
      <c r="D41" s="487"/>
      <c r="E41" s="487"/>
      <c r="F41" s="487"/>
      <c r="G41" s="487"/>
      <c r="H41" s="487"/>
      <c r="I41" s="487"/>
      <c r="J41" s="487"/>
      <c r="K41" s="487"/>
      <c r="L41" s="487"/>
      <c r="M41" s="487"/>
      <c r="N41" s="487"/>
      <c r="O41" s="464"/>
      <c r="P41" s="459"/>
    </row>
    <row r="42" spans="2:26" ht="16" customHeight="1" x14ac:dyDescent="0.35">
      <c r="B42" s="457"/>
      <c r="C42" s="678" t="s">
        <v>521</v>
      </c>
      <c r="D42" s="678"/>
      <c r="E42" s="678"/>
      <c r="F42" s="678"/>
      <c r="G42" s="678"/>
      <c r="H42" s="678"/>
      <c r="I42" s="678"/>
      <c r="J42" s="678"/>
      <c r="K42" s="678"/>
      <c r="L42" s="678"/>
      <c r="M42" s="487"/>
      <c r="N42" s="487"/>
      <c r="O42" s="492"/>
      <c r="P42" s="459"/>
    </row>
    <row r="43" spans="2:26" ht="16" customHeight="1" x14ac:dyDescent="0.35">
      <c r="B43" s="457"/>
      <c r="C43" s="487"/>
      <c r="D43" s="487"/>
      <c r="E43" s="487"/>
      <c r="F43" s="487"/>
      <c r="G43" s="487"/>
      <c r="H43" s="487"/>
      <c r="I43" s="487"/>
      <c r="J43" s="487"/>
      <c r="K43" s="487"/>
      <c r="L43" s="487"/>
      <c r="M43" s="487"/>
      <c r="N43" s="487"/>
      <c r="O43" s="487"/>
      <c r="P43" s="459"/>
    </row>
    <row r="44" spans="2:26" ht="16" customHeight="1" x14ac:dyDescent="0.35">
      <c r="B44" s="457"/>
      <c r="C44" s="487"/>
      <c r="D44" s="487"/>
      <c r="E44" s="487"/>
      <c r="F44" s="487"/>
      <c r="G44" s="487"/>
      <c r="H44" s="487"/>
      <c r="I44" s="487"/>
      <c r="J44" s="487"/>
      <c r="K44" s="487"/>
      <c r="L44" s="487"/>
      <c r="M44" s="487"/>
      <c r="N44" s="487"/>
      <c r="O44" s="487"/>
      <c r="P44" s="459"/>
    </row>
    <row r="45" spans="2:26" ht="16" customHeight="1" x14ac:dyDescent="0.35">
      <c r="B45" s="457"/>
      <c r="C45" s="678" t="s">
        <v>520</v>
      </c>
      <c r="D45" s="678"/>
      <c r="E45" s="678"/>
      <c r="F45" s="678"/>
      <c r="G45" s="678"/>
      <c r="H45" s="678"/>
      <c r="I45" s="678"/>
      <c r="J45" s="678"/>
      <c r="K45" s="678"/>
      <c r="L45" s="678"/>
      <c r="M45" s="487"/>
      <c r="N45" s="487"/>
      <c r="O45" s="492"/>
      <c r="P45" s="459"/>
    </row>
    <row r="46" spans="2:26" ht="15.5" x14ac:dyDescent="0.35">
      <c r="B46" s="457"/>
      <c r="C46" s="678"/>
      <c r="D46" s="678"/>
      <c r="E46" s="678"/>
      <c r="F46" s="678"/>
      <c r="G46" s="678"/>
      <c r="H46" s="678"/>
      <c r="I46" s="678"/>
      <c r="J46" s="678"/>
      <c r="K46" s="678"/>
      <c r="L46" s="678"/>
      <c r="M46" s="487"/>
      <c r="N46" s="487"/>
      <c r="O46" s="464"/>
      <c r="P46" s="459"/>
    </row>
    <row r="47" spans="2:26" ht="15.5" x14ac:dyDescent="0.35">
      <c r="B47" s="457"/>
      <c r="C47" s="678"/>
      <c r="D47" s="678"/>
      <c r="E47" s="678"/>
      <c r="F47" s="678"/>
      <c r="G47" s="678"/>
      <c r="H47" s="678"/>
      <c r="I47" s="678"/>
      <c r="J47" s="678"/>
      <c r="K47" s="678"/>
      <c r="L47" s="678"/>
      <c r="M47" s="487"/>
      <c r="N47" s="487"/>
      <c r="O47" s="464"/>
      <c r="P47" s="459"/>
    </row>
    <row r="48" spans="2:26" ht="15.5" x14ac:dyDescent="0.35">
      <c r="B48" s="457"/>
      <c r="C48" s="487"/>
      <c r="D48" s="487"/>
      <c r="E48" s="487"/>
      <c r="F48" s="487"/>
      <c r="G48" s="487"/>
      <c r="H48" s="487"/>
      <c r="I48" s="487"/>
      <c r="J48" s="487"/>
      <c r="K48" s="487"/>
      <c r="L48" s="487"/>
      <c r="M48" s="487"/>
      <c r="N48" s="487"/>
      <c r="O48" s="464"/>
      <c r="P48" s="459"/>
    </row>
    <row r="49" spans="2:24" ht="15.5" x14ac:dyDescent="0.2">
      <c r="B49" s="484"/>
      <c r="C49" s="497" t="s">
        <v>359</v>
      </c>
      <c r="D49" s="498"/>
      <c r="E49" s="499"/>
      <c r="F49" s="500"/>
      <c r="G49" s="499"/>
      <c r="H49" s="500"/>
      <c r="I49" s="499"/>
      <c r="J49" s="500"/>
      <c r="K49" s="499"/>
      <c r="L49" s="500"/>
      <c r="M49" s="501"/>
      <c r="N49" s="501"/>
      <c r="O49" s="501"/>
      <c r="P49" s="502"/>
    </row>
    <row r="50" spans="2:24" ht="15.5" x14ac:dyDescent="0.35">
      <c r="B50" s="484"/>
      <c r="C50" s="505" t="s">
        <v>360</v>
      </c>
      <c r="D50" s="498"/>
      <c r="E50" s="499"/>
      <c r="F50" s="500"/>
      <c r="G50" s="499"/>
      <c r="H50" s="500"/>
      <c r="I50" s="499"/>
      <c r="J50" s="500"/>
      <c r="K50" s="499"/>
      <c r="L50" s="468" t="str">
        <f>"500 merkkiä 
("&amp;TEXT(LEN(C51),"0")&amp;" käytetty)"</f>
        <v>500 merkkiä 
(0 käytetty)</v>
      </c>
      <c r="M50" s="501"/>
      <c r="N50" s="501"/>
      <c r="O50" s="501"/>
      <c r="P50" s="502"/>
    </row>
    <row r="51" spans="2:24" s="466" customFormat="1" ht="107.25" customHeight="1" x14ac:dyDescent="0.35">
      <c r="B51" s="467"/>
      <c r="C51" s="675"/>
      <c r="D51" s="676"/>
      <c r="E51" s="676"/>
      <c r="F51" s="676"/>
      <c r="G51" s="676"/>
      <c r="H51" s="676"/>
      <c r="I51" s="676"/>
      <c r="J51" s="676"/>
      <c r="K51" s="676"/>
      <c r="L51" s="676"/>
      <c r="M51" s="677"/>
      <c r="N51" s="501"/>
      <c r="O51" s="501"/>
      <c r="P51" s="502"/>
      <c r="Q51" s="450"/>
      <c r="R51" s="450"/>
      <c r="S51" s="450"/>
      <c r="T51" s="469"/>
    </row>
    <row r="52" spans="2:24" s="466" customFormat="1" ht="15" customHeight="1" x14ac:dyDescent="0.35">
      <c r="B52" s="467"/>
      <c r="C52" s="506"/>
      <c r="D52" s="506"/>
      <c r="E52" s="506"/>
      <c r="F52" s="506"/>
      <c r="G52" s="506"/>
      <c r="H52" s="506"/>
      <c r="I52" s="506"/>
      <c r="J52" s="506"/>
      <c r="K52" s="506"/>
      <c r="L52" s="506"/>
      <c r="M52" s="506"/>
      <c r="N52" s="501"/>
      <c r="O52" s="501"/>
      <c r="P52" s="502"/>
      <c r="Q52" s="450"/>
      <c r="R52" s="450"/>
      <c r="S52" s="450"/>
      <c r="T52" s="469"/>
    </row>
    <row r="53" spans="2:24" ht="15.5" x14ac:dyDescent="0.35">
      <c r="B53" s="457"/>
      <c r="C53" s="678" t="s">
        <v>230</v>
      </c>
      <c r="D53" s="678"/>
      <c r="E53" s="678"/>
      <c r="F53" s="678"/>
      <c r="G53" s="678"/>
      <c r="H53" s="678"/>
      <c r="I53" s="678"/>
      <c r="J53" s="678"/>
      <c r="K53" s="678"/>
      <c r="L53" s="678"/>
      <c r="M53" s="678"/>
      <c r="N53" s="487"/>
      <c r="O53" s="464"/>
      <c r="P53" s="459"/>
      <c r="R53" s="596" t="s">
        <v>231</v>
      </c>
      <c r="S53" s="596"/>
      <c r="T53" s="596"/>
      <c r="U53" s="596"/>
      <c r="V53" s="596"/>
      <c r="W53" s="596"/>
      <c r="X53" s="596"/>
    </row>
    <row r="54" spans="2:24" ht="15.5" x14ac:dyDescent="0.35">
      <c r="B54" s="476"/>
      <c r="C54" s="679"/>
      <c r="D54" s="679"/>
      <c r="E54" s="679"/>
      <c r="F54" s="679"/>
      <c r="G54" s="679"/>
      <c r="H54" s="679"/>
      <c r="I54" s="679"/>
      <c r="J54" s="679"/>
      <c r="K54" s="679"/>
      <c r="L54" s="679"/>
      <c r="M54" s="679"/>
      <c r="N54" s="488"/>
      <c r="O54" s="493"/>
      <c r="P54" s="473"/>
      <c r="R54" s="596"/>
      <c r="S54" s="596"/>
      <c r="T54" s="596"/>
      <c r="U54" s="596"/>
      <c r="V54" s="596"/>
      <c r="W54" s="596"/>
      <c r="X54" s="596"/>
    </row>
    <row r="55" spans="2:24" x14ac:dyDescent="0.2">
      <c r="H55" s="450"/>
      <c r="J55" s="450"/>
      <c r="L55" s="450"/>
    </row>
  </sheetData>
  <sheetProtection sheet="1" selectLockedCells="1"/>
  <mergeCells count="14">
    <mergeCell ref="C31:M31"/>
    <mergeCell ref="C34:M35"/>
    <mergeCell ref="C42:L42"/>
    <mergeCell ref="C53:M54"/>
    <mergeCell ref="R53:X54"/>
    <mergeCell ref="C38:L39"/>
    <mergeCell ref="C45:L47"/>
    <mergeCell ref="C51:M51"/>
    <mergeCell ref="B2:P2"/>
    <mergeCell ref="D3:M3"/>
    <mergeCell ref="R3:T3"/>
    <mergeCell ref="C22:M22"/>
    <mergeCell ref="C28:L28"/>
    <mergeCell ref="C18:M19"/>
  </mergeCells>
  <hyperlinks>
    <hyperlink ref="R3:T3" location="'Aloita tästä'!A1" display="PALAA TÄSTÄ KANSISIVULLE" xr:uid="{00000000-0004-0000-0B00-000000000000}"/>
  </hyperlinks>
  <pageMargins left="0.39370078740157483" right="0.39370078740157483" top="0.78740157480314965" bottom="0.78740157480314965" header="0.39370078740157483" footer="0.31496062992125984"/>
  <pageSetup paperSize="9" fitToWidth="0" fitToHeight="0" orientation="landscape" r:id="rId1"/>
  <headerFooter>
    <oddHeader>&amp;L&amp;A&amp;R&amp;P(&amp;N)</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68961" r:id="rId4" name="Check Box 1">
              <controlPr defaultSize="0" autoFill="0" autoLine="0" autoPict="0">
                <anchor moveWithCells="1">
                  <from>
                    <xdr:col>9</xdr:col>
                    <xdr:colOff>88900</xdr:colOff>
                    <xdr:row>52</xdr:row>
                    <xdr:rowOff>12700</xdr:rowOff>
                  </from>
                  <to>
                    <xdr:col>9</xdr:col>
                    <xdr:colOff>400050</xdr:colOff>
                    <xdr:row>53</xdr:row>
                    <xdr:rowOff>19050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U46"/>
  <sheetViews>
    <sheetView zoomScaleNormal="100" workbookViewId="0">
      <selection activeCell="N3" sqref="N3:P3"/>
    </sheetView>
  </sheetViews>
  <sheetFormatPr defaultColWidth="8.765625" defaultRowHeight="15.5" x14ac:dyDescent="0.35"/>
  <cols>
    <col min="1" max="1" width="6.53515625" style="425" customWidth="1"/>
    <col min="2" max="12" width="8.765625" style="425"/>
    <col min="13" max="13" width="3.53515625" style="425" customWidth="1"/>
    <col min="14" max="16384" width="8.765625" style="425"/>
  </cols>
  <sheetData>
    <row r="1" spans="1:21" x14ac:dyDescent="0.35">
      <c r="A1" s="426"/>
      <c r="B1" s="426"/>
      <c r="C1" s="426"/>
      <c r="D1" s="426"/>
      <c r="E1" s="426"/>
      <c r="F1" s="426"/>
      <c r="G1" s="426"/>
      <c r="H1" s="426"/>
      <c r="I1" s="426"/>
      <c r="J1" s="426"/>
      <c r="K1" s="426"/>
      <c r="L1" s="426"/>
      <c r="M1" s="426"/>
      <c r="N1" s="426"/>
      <c r="O1" s="426"/>
      <c r="P1" s="426"/>
      <c r="Q1" s="426"/>
      <c r="R1" s="426"/>
      <c r="S1" s="426"/>
      <c r="T1" s="426"/>
      <c r="U1" s="426"/>
    </row>
    <row r="2" spans="1:21" x14ac:dyDescent="0.35">
      <c r="A2" s="426"/>
      <c r="B2" s="426"/>
      <c r="C2" s="426"/>
      <c r="D2" s="426"/>
      <c r="E2" s="426"/>
      <c r="F2" s="426"/>
      <c r="G2" s="426"/>
      <c r="H2" s="426"/>
      <c r="I2" s="426"/>
      <c r="J2" s="426"/>
      <c r="K2" s="426"/>
      <c r="L2" s="426"/>
      <c r="M2" s="426"/>
      <c r="N2" s="426"/>
      <c r="O2" s="426"/>
      <c r="P2" s="426"/>
      <c r="Q2" s="426"/>
      <c r="R2" s="426"/>
      <c r="S2" s="426"/>
      <c r="T2" s="426"/>
      <c r="U2" s="426"/>
    </row>
    <row r="3" spans="1:21" x14ac:dyDescent="0.35">
      <c r="A3" s="426"/>
      <c r="B3" s="429"/>
      <c r="C3" s="430"/>
      <c r="D3" s="430"/>
      <c r="E3" s="430"/>
      <c r="F3" s="430"/>
      <c r="G3" s="430"/>
      <c r="H3" s="430"/>
      <c r="I3" s="430"/>
      <c r="J3" s="430"/>
      <c r="K3" s="430"/>
      <c r="L3" s="431"/>
      <c r="M3" s="426"/>
      <c r="N3" s="554" t="s">
        <v>89</v>
      </c>
      <c r="O3" s="555"/>
      <c r="P3" s="556"/>
      <c r="Q3" s="426"/>
      <c r="R3" s="426"/>
      <c r="S3" s="426"/>
      <c r="T3" s="426"/>
      <c r="U3" s="426"/>
    </row>
    <row r="4" spans="1:21" x14ac:dyDescent="0.35">
      <c r="A4" s="426"/>
      <c r="B4" s="432"/>
      <c r="C4" s="433" t="s">
        <v>396</v>
      </c>
      <c r="D4" s="434"/>
      <c r="E4" s="434"/>
      <c r="F4" s="434"/>
      <c r="G4" s="434"/>
      <c r="H4" s="434"/>
      <c r="I4" s="434"/>
      <c r="J4" s="434"/>
      <c r="K4" s="434"/>
      <c r="L4" s="435"/>
      <c r="M4" s="426"/>
      <c r="N4" s="426"/>
      <c r="O4" s="426"/>
      <c r="P4" s="426"/>
      <c r="Q4" s="426"/>
      <c r="R4" s="426"/>
      <c r="S4" s="426"/>
      <c r="T4" s="426"/>
      <c r="U4" s="426"/>
    </row>
    <row r="5" spans="1:21" x14ac:dyDescent="0.35">
      <c r="A5" s="426"/>
      <c r="B5" s="432"/>
      <c r="C5" s="434"/>
      <c r="D5" s="434"/>
      <c r="E5" s="434"/>
      <c r="F5" s="434"/>
      <c r="G5" s="434"/>
      <c r="H5" s="434"/>
      <c r="I5" s="434"/>
      <c r="J5" s="434"/>
      <c r="K5" s="434"/>
      <c r="L5" s="435"/>
      <c r="M5" s="426"/>
      <c r="N5" s="426"/>
      <c r="O5" s="426"/>
      <c r="P5" s="426"/>
      <c r="Q5" s="426"/>
      <c r="R5" s="426"/>
      <c r="S5" s="426"/>
      <c r="T5" s="426"/>
      <c r="U5" s="426"/>
    </row>
    <row r="6" spans="1:21" x14ac:dyDescent="0.35">
      <c r="A6" s="426"/>
      <c r="B6" s="432"/>
      <c r="C6" s="434"/>
      <c r="D6" s="434"/>
      <c r="E6" s="434"/>
      <c r="F6" s="434"/>
      <c r="G6" s="434"/>
      <c r="H6" s="434"/>
      <c r="I6" s="434"/>
      <c r="J6" s="434"/>
      <c r="K6" s="434"/>
      <c r="L6" s="435"/>
      <c r="M6" s="426"/>
      <c r="N6" s="426"/>
      <c r="O6" s="426"/>
      <c r="P6" s="426"/>
      <c r="Q6" s="426"/>
      <c r="R6" s="426"/>
      <c r="S6" s="426"/>
      <c r="T6" s="426"/>
      <c r="U6" s="426"/>
    </row>
    <row r="7" spans="1:21" x14ac:dyDescent="0.35">
      <c r="A7" s="426"/>
      <c r="B7" s="432"/>
      <c r="C7" s="433" t="s">
        <v>397</v>
      </c>
      <c r="D7" s="434"/>
      <c r="E7" s="434"/>
      <c r="F7" s="434"/>
      <c r="G7" s="434"/>
      <c r="H7" s="434"/>
      <c r="I7" s="434"/>
      <c r="J7" s="434"/>
      <c r="K7" s="434"/>
      <c r="L7" s="435"/>
      <c r="M7" s="688"/>
      <c r="N7" s="689"/>
      <c r="O7" s="689"/>
      <c r="P7" s="689"/>
      <c r="Q7" s="689"/>
      <c r="R7" s="689"/>
      <c r="S7" s="689"/>
      <c r="T7" s="689"/>
      <c r="U7" s="689"/>
    </row>
    <row r="8" spans="1:21" x14ac:dyDescent="0.35">
      <c r="A8" s="426"/>
      <c r="B8" s="432"/>
      <c r="C8" s="433"/>
      <c r="D8" s="434"/>
      <c r="E8" s="434"/>
      <c r="F8" s="434"/>
      <c r="G8" s="434"/>
      <c r="H8" s="434"/>
      <c r="I8" s="434"/>
      <c r="J8" s="434"/>
      <c r="K8" s="434"/>
      <c r="L8" s="435"/>
      <c r="M8" s="688"/>
      <c r="N8" s="689"/>
      <c r="O8" s="689"/>
      <c r="P8" s="689"/>
      <c r="Q8" s="689"/>
      <c r="R8" s="689"/>
      <c r="S8" s="689"/>
      <c r="T8" s="689"/>
      <c r="U8" s="689"/>
    </row>
    <row r="9" spans="1:21" ht="33" customHeight="1" x14ac:dyDescent="0.35">
      <c r="A9" s="426"/>
      <c r="B9" s="432"/>
      <c r="C9" s="434"/>
      <c r="D9" s="690" t="s">
        <v>398</v>
      </c>
      <c r="E9" s="690"/>
      <c r="F9" s="690"/>
      <c r="G9" s="690"/>
      <c r="H9" s="690"/>
      <c r="I9" s="690"/>
      <c r="J9" s="690"/>
      <c r="K9" s="690"/>
      <c r="L9" s="691"/>
      <c r="M9" s="688"/>
      <c r="N9" s="689"/>
      <c r="O9" s="689"/>
      <c r="P9" s="689"/>
      <c r="Q9" s="689"/>
      <c r="R9" s="689"/>
      <c r="S9" s="689"/>
      <c r="T9" s="689"/>
      <c r="U9" s="689"/>
    </row>
    <row r="10" spans="1:21" x14ac:dyDescent="0.35">
      <c r="A10" s="426"/>
      <c r="B10" s="432"/>
      <c r="C10" s="434"/>
      <c r="D10" s="434"/>
      <c r="E10" s="434"/>
      <c r="F10" s="434"/>
      <c r="G10" s="434"/>
      <c r="H10" s="434"/>
      <c r="I10" s="434"/>
      <c r="J10" s="434"/>
      <c r="K10" s="434"/>
      <c r="L10" s="435"/>
      <c r="M10" s="688"/>
      <c r="N10" s="689"/>
      <c r="O10" s="689"/>
      <c r="P10" s="689"/>
      <c r="Q10" s="689"/>
      <c r="R10" s="689"/>
      <c r="S10" s="689"/>
      <c r="T10" s="689"/>
      <c r="U10" s="689"/>
    </row>
    <row r="11" spans="1:21" ht="15" customHeight="1" x14ac:dyDescent="0.35">
      <c r="A11" s="426"/>
      <c r="B11" s="432"/>
      <c r="C11" s="694" t="s">
        <v>443</v>
      </c>
      <c r="D11" s="694"/>
      <c r="E11" s="694"/>
      <c r="F11" s="694"/>
      <c r="G11" s="694"/>
      <c r="H11" s="694"/>
      <c r="I11" s="694"/>
      <c r="J11" s="694"/>
      <c r="K11" s="694"/>
      <c r="L11" s="695"/>
      <c r="M11" s="692"/>
      <c r="N11" s="693"/>
      <c r="O11" s="693"/>
      <c r="P11" s="693"/>
      <c r="Q11" s="693"/>
      <c r="R11" s="693"/>
      <c r="S11" s="693"/>
      <c r="T11" s="693"/>
      <c r="U11" s="426"/>
    </row>
    <row r="12" spans="1:21" x14ac:dyDescent="0.35">
      <c r="A12" s="426"/>
      <c r="B12" s="432"/>
      <c r="C12" s="434"/>
      <c r="D12" s="434" t="s">
        <v>399</v>
      </c>
      <c r="E12" s="434"/>
      <c r="F12" s="434"/>
      <c r="G12" s="434"/>
      <c r="H12" s="434"/>
      <c r="I12" s="434"/>
      <c r="J12" s="434"/>
      <c r="K12" s="434"/>
      <c r="L12" s="435"/>
      <c r="M12" s="692"/>
      <c r="N12" s="693"/>
      <c r="O12" s="693"/>
      <c r="P12" s="693"/>
      <c r="Q12" s="693"/>
      <c r="R12" s="693"/>
      <c r="S12" s="693"/>
      <c r="T12" s="693"/>
      <c r="U12" s="426"/>
    </row>
    <row r="13" spans="1:21" x14ac:dyDescent="0.35">
      <c r="A13" s="426"/>
      <c r="B13" s="432"/>
      <c r="C13" s="434"/>
      <c r="D13" s="434" t="s">
        <v>400</v>
      </c>
      <c r="E13" s="434"/>
      <c r="F13" s="434"/>
      <c r="G13" s="434"/>
      <c r="H13" s="434"/>
      <c r="I13" s="434"/>
      <c r="J13" s="434"/>
      <c r="K13" s="434"/>
      <c r="L13" s="435"/>
      <c r="M13" s="692"/>
      <c r="N13" s="693"/>
      <c r="O13" s="693"/>
      <c r="P13" s="693"/>
      <c r="Q13" s="693"/>
      <c r="R13" s="693"/>
      <c r="S13" s="693"/>
      <c r="T13" s="693"/>
      <c r="U13" s="426"/>
    </row>
    <row r="14" spans="1:21" x14ac:dyDescent="0.35">
      <c r="A14" s="426"/>
      <c r="B14" s="432"/>
      <c r="C14" s="434"/>
      <c r="D14" s="690" t="s">
        <v>401</v>
      </c>
      <c r="E14" s="690"/>
      <c r="F14" s="690"/>
      <c r="G14" s="690"/>
      <c r="H14" s="690"/>
      <c r="I14" s="690"/>
      <c r="J14" s="690"/>
      <c r="K14" s="690"/>
      <c r="L14" s="691"/>
      <c r="M14" s="692"/>
      <c r="N14" s="693"/>
      <c r="O14" s="693"/>
      <c r="P14" s="693"/>
      <c r="Q14" s="693"/>
      <c r="R14" s="693"/>
      <c r="S14" s="693"/>
      <c r="T14" s="693"/>
      <c r="U14" s="426"/>
    </row>
    <row r="15" spans="1:21" x14ac:dyDescent="0.35">
      <c r="A15" s="426"/>
      <c r="B15" s="432"/>
      <c r="C15" s="434"/>
      <c r="D15" s="696"/>
      <c r="E15" s="696"/>
      <c r="F15" s="696"/>
      <c r="G15" s="696"/>
      <c r="H15" s="696"/>
      <c r="I15" s="696"/>
      <c r="J15" s="696"/>
      <c r="K15" s="696"/>
      <c r="L15" s="697"/>
      <c r="M15" s="536"/>
      <c r="N15" s="537"/>
      <c r="O15" s="537"/>
      <c r="P15" s="537"/>
      <c r="Q15" s="537"/>
      <c r="R15" s="537"/>
      <c r="S15" s="537"/>
      <c r="T15" s="537"/>
      <c r="U15" s="426"/>
    </row>
    <row r="16" spans="1:21" x14ac:dyDescent="0.35">
      <c r="A16" s="426"/>
      <c r="B16" s="432"/>
      <c r="C16" s="434"/>
      <c r="D16" s="434" t="s">
        <v>402</v>
      </c>
      <c r="E16" s="434"/>
      <c r="F16" s="434"/>
      <c r="G16" s="434"/>
      <c r="H16" s="434"/>
      <c r="I16" s="434"/>
      <c r="J16" s="434"/>
      <c r="K16" s="434"/>
      <c r="L16" s="435"/>
      <c r="M16" s="426"/>
      <c r="N16" s="426"/>
      <c r="O16" s="426"/>
      <c r="P16" s="426"/>
      <c r="Q16" s="426"/>
      <c r="R16" s="426"/>
      <c r="S16" s="426"/>
      <c r="T16" s="426"/>
      <c r="U16" s="426"/>
    </row>
    <row r="17" spans="1:21" x14ac:dyDescent="0.35">
      <c r="A17" s="426"/>
      <c r="B17" s="432"/>
      <c r="C17" s="434"/>
      <c r="D17" s="434" t="s">
        <v>403</v>
      </c>
      <c r="E17" s="434"/>
      <c r="F17" s="434"/>
      <c r="G17" s="434"/>
      <c r="H17" s="434"/>
      <c r="I17" s="434"/>
      <c r="J17" s="434"/>
      <c r="K17" s="434"/>
      <c r="L17" s="435"/>
      <c r="M17" s="426"/>
      <c r="N17" s="426"/>
      <c r="O17" s="426"/>
      <c r="P17" s="426"/>
      <c r="Q17" s="426"/>
      <c r="R17" s="426"/>
      <c r="S17" s="426"/>
      <c r="T17" s="426"/>
      <c r="U17" s="426"/>
    </row>
    <row r="18" spans="1:21" x14ac:dyDescent="0.35">
      <c r="A18" s="426"/>
      <c r="B18" s="432"/>
      <c r="C18" s="434"/>
      <c r="D18" s="434" t="s">
        <v>404</v>
      </c>
      <c r="E18" s="434"/>
      <c r="F18" s="434"/>
      <c r="G18" s="434"/>
      <c r="H18" s="434"/>
      <c r="I18" s="434"/>
      <c r="J18" s="434"/>
      <c r="K18" s="434"/>
      <c r="L18" s="435"/>
      <c r="M18" s="426"/>
      <c r="N18" s="426"/>
      <c r="O18" s="426"/>
      <c r="P18" s="426"/>
      <c r="Q18" s="426"/>
      <c r="R18" s="426"/>
      <c r="S18" s="426"/>
      <c r="T18" s="426"/>
      <c r="U18" s="426"/>
    </row>
    <row r="19" spans="1:21" x14ac:dyDescent="0.35">
      <c r="A19" s="426"/>
      <c r="B19" s="432"/>
      <c r="C19" s="434"/>
      <c r="D19" s="434"/>
      <c r="E19" s="434"/>
      <c r="F19" s="434"/>
      <c r="G19" s="434"/>
      <c r="H19" s="434"/>
      <c r="I19" s="434"/>
      <c r="J19" s="434"/>
      <c r="K19" s="434"/>
      <c r="L19" s="435"/>
      <c r="M19" s="426"/>
      <c r="N19" s="426"/>
      <c r="O19" s="426"/>
      <c r="P19" s="426"/>
      <c r="Q19" s="426"/>
      <c r="R19" s="426"/>
      <c r="S19" s="426"/>
      <c r="T19" s="426"/>
      <c r="U19" s="426"/>
    </row>
    <row r="20" spans="1:21" ht="15.75" customHeight="1" x14ac:dyDescent="0.35">
      <c r="A20" s="426"/>
      <c r="B20" s="432"/>
      <c r="C20" s="433"/>
      <c r="D20" s="434"/>
      <c r="E20" s="434"/>
      <c r="F20" s="434"/>
      <c r="G20" s="434"/>
      <c r="H20" s="434"/>
      <c r="I20" s="434"/>
      <c r="J20" s="434"/>
      <c r="K20" s="434"/>
      <c r="L20" s="435"/>
      <c r="M20" s="426"/>
      <c r="N20" s="683" t="s">
        <v>406</v>
      </c>
      <c r="O20" s="683"/>
      <c r="P20" s="683"/>
      <c r="Q20" s="683"/>
      <c r="R20" s="426"/>
      <c r="S20" s="426"/>
      <c r="T20" s="426"/>
      <c r="U20" s="426"/>
    </row>
    <row r="21" spans="1:21" ht="15.75" customHeight="1" x14ac:dyDescent="0.35">
      <c r="A21" s="426"/>
      <c r="B21" s="432"/>
      <c r="C21" s="687" t="s">
        <v>405</v>
      </c>
      <c r="D21" s="687"/>
      <c r="E21" s="687"/>
      <c r="F21" s="687"/>
      <c r="G21" s="687"/>
      <c r="H21" s="687"/>
      <c r="I21" s="687"/>
      <c r="J21" s="687"/>
      <c r="K21" s="687"/>
      <c r="L21" s="435"/>
      <c r="M21" s="426"/>
      <c r="N21" s="683"/>
      <c r="O21" s="683"/>
      <c r="P21" s="683"/>
      <c r="Q21" s="683"/>
      <c r="R21" s="426"/>
      <c r="S21" s="426"/>
      <c r="T21" s="426"/>
      <c r="U21" s="426"/>
    </row>
    <row r="22" spans="1:21" x14ac:dyDescent="0.35">
      <c r="A22" s="426"/>
      <c r="B22" s="432"/>
      <c r="C22" s="436"/>
      <c r="D22" s="436"/>
      <c r="E22" s="436"/>
      <c r="F22" s="436"/>
      <c r="G22" s="436"/>
      <c r="H22" s="436"/>
      <c r="I22" s="436"/>
      <c r="J22" s="100" t="str">
        <f>"1000 merkkiä 
("&amp;TEXT(LEN(C23),"0")&amp;" käytetty)"</f>
        <v>1000 merkkiä 
(0 käytetty)</v>
      </c>
      <c r="K22" s="436"/>
      <c r="L22" s="435"/>
      <c r="M22" s="426"/>
      <c r="N22" s="683"/>
      <c r="O22" s="683"/>
      <c r="P22" s="683"/>
      <c r="Q22" s="683"/>
      <c r="R22" s="426"/>
      <c r="S22" s="426"/>
      <c r="T22" s="426"/>
      <c r="U22" s="426"/>
    </row>
    <row r="23" spans="1:21" ht="246" customHeight="1" x14ac:dyDescent="0.35">
      <c r="A23" s="426"/>
      <c r="B23" s="432"/>
      <c r="C23" s="644"/>
      <c r="D23" s="644"/>
      <c r="E23" s="644"/>
      <c r="F23" s="644"/>
      <c r="G23" s="644"/>
      <c r="H23" s="644"/>
      <c r="I23" s="644"/>
      <c r="J23" s="644"/>
      <c r="K23" s="644"/>
      <c r="L23" s="435"/>
      <c r="M23" s="426"/>
      <c r="N23" s="683"/>
      <c r="O23" s="683"/>
      <c r="P23" s="683"/>
      <c r="Q23" s="683"/>
      <c r="R23" s="426"/>
      <c r="S23" s="426"/>
      <c r="T23" s="427"/>
      <c r="U23" s="426"/>
    </row>
    <row r="24" spans="1:21" x14ac:dyDescent="0.35">
      <c r="A24" s="426"/>
      <c r="B24" s="432"/>
      <c r="C24" s="434"/>
      <c r="D24" s="434"/>
      <c r="E24" s="434"/>
      <c r="F24" s="434"/>
      <c r="G24" s="434"/>
      <c r="H24" s="434"/>
      <c r="I24" s="434"/>
      <c r="J24" s="434"/>
      <c r="K24" s="434"/>
      <c r="L24" s="435"/>
      <c r="M24" s="427"/>
      <c r="N24" s="427"/>
      <c r="O24" s="427"/>
      <c r="P24" s="427"/>
      <c r="Q24" s="427"/>
      <c r="R24" s="427"/>
      <c r="S24" s="427"/>
      <c r="T24" s="427"/>
      <c r="U24" s="426"/>
    </row>
    <row r="25" spans="1:21" ht="29.65" customHeight="1" x14ac:dyDescent="0.35">
      <c r="A25" s="426"/>
      <c r="B25" s="432"/>
      <c r="C25" s="687" t="s">
        <v>407</v>
      </c>
      <c r="D25" s="687"/>
      <c r="E25" s="687"/>
      <c r="F25" s="687"/>
      <c r="G25" s="687"/>
      <c r="H25" s="687"/>
      <c r="I25" s="687"/>
      <c r="J25" s="687"/>
      <c r="K25" s="687"/>
      <c r="L25" s="435"/>
      <c r="M25" s="426"/>
      <c r="N25" s="683" t="s">
        <v>408</v>
      </c>
      <c r="O25" s="683"/>
      <c r="P25" s="683"/>
      <c r="Q25" s="683"/>
      <c r="R25" s="427"/>
      <c r="S25" s="427"/>
      <c r="T25" s="427"/>
      <c r="U25" s="427"/>
    </row>
    <row r="26" spans="1:21" x14ac:dyDescent="0.35">
      <c r="A26" s="426"/>
      <c r="B26" s="432"/>
      <c r="C26" s="438"/>
      <c r="D26" s="438"/>
      <c r="E26" s="438"/>
      <c r="F26" s="438"/>
      <c r="G26" s="438"/>
      <c r="H26" s="438"/>
      <c r="I26" s="438"/>
      <c r="J26" s="100" t="str">
        <f>"1000 merkkiä 
("&amp;TEXT(LEN(C27),"0")&amp;" käytetty)"</f>
        <v>1000 merkkiä 
(0 käytetty)</v>
      </c>
      <c r="K26" s="438"/>
      <c r="L26" s="435"/>
      <c r="M26" s="426"/>
      <c r="N26" s="683"/>
      <c r="O26" s="683"/>
      <c r="P26" s="683"/>
      <c r="Q26" s="683"/>
      <c r="R26" s="427"/>
      <c r="S26" s="427"/>
      <c r="T26" s="427"/>
      <c r="U26" s="427"/>
    </row>
    <row r="27" spans="1:21" ht="246" customHeight="1" x14ac:dyDescent="0.35">
      <c r="A27" s="426"/>
      <c r="B27" s="432"/>
      <c r="C27" s="644"/>
      <c r="D27" s="644"/>
      <c r="E27" s="644"/>
      <c r="F27" s="644"/>
      <c r="G27" s="644"/>
      <c r="H27" s="644"/>
      <c r="I27" s="644"/>
      <c r="J27" s="644"/>
      <c r="K27" s="644"/>
      <c r="L27" s="435"/>
      <c r="M27" s="426"/>
      <c r="N27" s="683"/>
      <c r="O27" s="683"/>
      <c r="P27" s="683"/>
      <c r="Q27" s="683"/>
      <c r="R27" s="427"/>
      <c r="S27" s="427"/>
      <c r="T27" s="426"/>
      <c r="U27" s="426"/>
    </row>
    <row r="28" spans="1:21" x14ac:dyDescent="0.35">
      <c r="A28" s="426"/>
      <c r="B28" s="432"/>
      <c r="C28" s="437"/>
      <c r="D28" s="434"/>
      <c r="E28" s="434"/>
      <c r="F28" s="434"/>
      <c r="G28" s="434"/>
      <c r="H28" s="434"/>
      <c r="I28" s="434"/>
      <c r="J28" s="434"/>
      <c r="K28" s="434"/>
      <c r="L28" s="435"/>
      <c r="M28" s="428"/>
      <c r="N28" s="428"/>
      <c r="O28" s="428"/>
      <c r="P28" s="428"/>
      <c r="Q28" s="428"/>
      <c r="R28" s="427"/>
      <c r="S28" s="427"/>
      <c r="T28" s="428"/>
      <c r="U28" s="426"/>
    </row>
    <row r="29" spans="1:21" x14ac:dyDescent="0.35">
      <c r="A29" s="426"/>
      <c r="B29" s="432"/>
      <c r="C29" s="433" t="s">
        <v>409</v>
      </c>
      <c r="D29" s="434"/>
      <c r="E29" s="434"/>
      <c r="F29" s="434"/>
      <c r="G29" s="434"/>
      <c r="H29" s="434"/>
      <c r="I29" s="434"/>
      <c r="J29" s="434"/>
      <c r="K29" s="434"/>
      <c r="L29" s="435"/>
      <c r="M29" s="426"/>
      <c r="N29" s="427"/>
      <c r="O29" s="427"/>
      <c r="P29" s="427"/>
      <c r="Q29" s="427"/>
      <c r="R29" s="426"/>
      <c r="S29" s="426"/>
      <c r="T29" s="426"/>
      <c r="U29" s="426"/>
    </row>
    <row r="30" spans="1:21" ht="15.75" customHeight="1" x14ac:dyDescent="0.35">
      <c r="A30" s="426"/>
      <c r="B30" s="432"/>
      <c r="C30" s="433"/>
      <c r="D30" s="434"/>
      <c r="E30" s="434"/>
      <c r="F30" s="434"/>
      <c r="G30" s="434"/>
      <c r="H30" s="434"/>
      <c r="I30" s="434"/>
      <c r="J30" s="434"/>
      <c r="K30" s="434"/>
      <c r="L30" s="435"/>
      <c r="M30" s="426"/>
      <c r="N30" s="427"/>
      <c r="O30" s="427"/>
      <c r="P30" s="427"/>
      <c r="Q30" s="427"/>
      <c r="R30" s="426"/>
      <c r="S30" s="426"/>
      <c r="T30" s="426"/>
      <c r="U30" s="426"/>
    </row>
    <row r="31" spans="1:21" ht="15.75" customHeight="1" x14ac:dyDescent="0.35">
      <c r="A31" s="426"/>
      <c r="B31" s="432"/>
      <c r="C31" s="684" t="s">
        <v>410</v>
      </c>
      <c r="D31" s="684"/>
      <c r="E31" s="684"/>
      <c r="F31" s="684"/>
      <c r="G31" s="684"/>
      <c r="H31" s="684"/>
      <c r="I31" s="684"/>
      <c r="J31" s="684"/>
      <c r="K31" s="684"/>
      <c r="L31" s="685"/>
      <c r="M31" s="426"/>
      <c r="N31" s="427"/>
      <c r="O31" s="427"/>
      <c r="P31" s="427"/>
      <c r="Q31" s="427"/>
      <c r="R31" s="426"/>
      <c r="S31" s="426"/>
      <c r="T31" s="426"/>
      <c r="U31" s="426"/>
    </row>
    <row r="32" spans="1:21" ht="31.5" customHeight="1" x14ac:dyDescent="0.35">
      <c r="A32" s="426"/>
      <c r="B32" s="432"/>
      <c r="C32" s="686" t="s">
        <v>412</v>
      </c>
      <c r="D32" s="686"/>
      <c r="E32" s="686"/>
      <c r="F32" s="686"/>
      <c r="G32" s="686"/>
      <c r="H32" s="686"/>
      <c r="I32" s="686"/>
      <c r="J32" s="686"/>
      <c r="K32" s="434"/>
      <c r="L32" s="439"/>
      <c r="M32" s="426"/>
      <c r="N32" s="427"/>
      <c r="O32" s="427"/>
      <c r="P32" s="427"/>
      <c r="Q32" s="427"/>
      <c r="R32" s="426"/>
      <c r="S32" s="426"/>
      <c r="T32" s="427"/>
      <c r="U32" s="426"/>
    </row>
    <row r="33" spans="1:21" x14ac:dyDescent="0.35">
      <c r="A33" s="426"/>
      <c r="B33" s="432"/>
      <c r="C33" s="440"/>
      <c r="D33" s="440"/>
      <c r="E33" s="440"/>
      <c r="F33" s="440"/>
      <c r="G33" s="440"/>
      <c r="H33" s="440"/>
      <c r="I33" s="440"/>
      <c r="J33" s="100" t="str">
        <f>"1000 merkkiä 
("&amp;TEXT(LEN(C34),"0")&amp;" käytetty)"</f>
        <v>1000 merkkiä 
(0 käytetty)</v>
      </c>
      <c r="K33" s="434"/>
      <c r="L33" s="439"/>
      <c r="M33" s="426"/>
      <c r="N33" s="427"/>
      <c r="O33" s="427"/>
      <c r="P33" s="427"/>
      <c r="Q33" s="427"/>
      <c r="R33" s="426"/>
      <c r="S33" s="426"/>
      <c r="T33" s="427"/>
      <c r="U33" s="426"/>
    </row>
    <row r="34" spans="1:21" ht="246" customHeight="1" x14ac:dyDescent="0.35">
      <c r="A34" s="426"/>
      <c r="B34" s="432"/>
      <c r="C34" s="644"/>
      <c r="D34" s="644"/>
      <c r="E34" s="644"/>
      <c r="F34" s="644"/>
      <c r="G34" s="644"/>
      <c r="H34" s="644"/>
      <c r="I34" s="644"/>
      <c r="J34" s="644"/>
      <c r="K34" s="644"/>
      <c r="L34" s="435"/>
      <c r="M34" s="427"/>
      <c r="N34" s="683" t="s">
        <v>411</v>
      </c>
      <c r="O34" s="683"/>
      <c r="P34" s="683"/>
      <c r="Q34" s="683"/>
      <c r="R34" s="426"/>
      <c r="S34" s="426"/>
      <c r="T34" s="427"/>
      <c r="U34" s="426"/>
    </row>
    <row r="35" spans="1:21" x14ac:dyDescent="0.35">
      <c r="A35" s="426"/>
      <c r="B35" s="441"/>
      <c r="C35" s="442"/>
      <c r="D35" s="442"/>
      <c r="E35" s="442"/>
      <c r="F35" s="442"/>
      <c r="G35" s="442"/>
      <c r="H35" s="442"/>
      <c r="I35" s="442"/>
      <c r="J35" s="442"/>
      <c r="K35" s="442"/>
      <c r="L35" s="443"/>
      <c r="M35" s="427"/>
      <c r="N35" s="683"/>
      <c r="O35" s="683"/>
      <c r="P35" s="683"/>
      <c r="Q35" s="683"/>
      <c r="R35" s="426"/>
      <c r="S35" s="426"/>
      <c r="T35" s="427"/>
      <c r="U35" s="426"/>
    </row>
    <row r="36" spans="1:21" x14ac:dyDescent="0.35">
      <c r="A36" s="426"/>
      <c r="B36" s="426"/>
      <c r="C36" s="426"/>
      <c r="D36" s="426"/>
      <c r="E36" s="426"/>
      <c r="F36" s="426"/>
      <c r="G36" s="426"/>
      <c r="H36" s="426"/>
      <c r="I36" s="426"/>
      <c r="J36" s="426"/>
      <c r="K36" s="426"/>
      <c r="L36" s="426"/>
      <c r="M36" s="427"/>
      <c r="N36" s="683"/>
      <c r="O36" s="683"/>
      <c r="P36" s="683"/>
      <c r="Q36" s="683"/>
      <c r="R36" s="426"/>
      <c r="S36" s="426"/>
      <c r="T36" s="427"/>
      <c r="U36" s="426"/>
    </row>
    <row r="37" spans="1:21" x14ac:dyDescent="0.35">
      <c r="A37" s="426"/>
      <c r="B37" s="426"/>
      <c r="C37" s="426"/>
      <c r="D37" s="426"/>
      <c r="E37" s="426"/>
      <c r="F37" s="426"/>
      <c r="G37" s="426"/>
      <c r="H37" s="426"/>
      <c r="I37" s="426"/>
      <c r="J37" s="426"/>
      <c r="K37" s="426"/>
      <c r="L37" s="426"/>
      <c r="M37" s="426"/>
      <c r="N37" s="683"/>
      <c r="O37" s="683"/>
      <c r="P37" s="683"/>
      <c r="Q37" s="683"/>
      <c r="R37" s="426"/>
      <c r="S37" s="426"/>
      <c r="T37" s="426"/>
      <c r="U37" s="426"/>
    </row>
    <row r="38" spans="1:21" x14ac:dyDescent="0.35">
      <c r="A38" s="426"/>
      <c r="B38" s="426"/>
      <c r="C38" s="426"/>
      <c r="D38" s="426"/>
      <c r="E38" s="426"/>
      <c r="F38" s="426"/>
      <c r="G38" s="426"/>
      <c r="H38" s="426"/>
      <c r="I38" s="426"/>
      <c r="J38" s="426"/>
      <c r="K38" s="426"/>
      <c r="L38" s="426"/>
      <c r="M38" s="427"/>
      <c r="N38" s="683"/>
      <c r="O38" s="683"/>
      <c r="P38" s="683"/>
      <c r="Q38" s="683"/>
      <c r="R38" s="426"/>
      <c r="S38" s="426"/>
      <c r="T38" s="427"/>
      <c r="U38" s="426"/>
    </row>
    <row r="39" spans="1:21" x14ac:dyDescent="0.35">
      <c r="A39" s="426"/>
      <c r="B39" s="426"/>
      <c r="C39" s="426"/>
      <c r="D39" s="426"/>
      <c r="E39" s="426"/>
      <c r="F39" s="426"/>
      <c r="G39" s="426"/>
      <c r="H39" s="426"/>
      <c r="I39" s="426"/>
      <c r="J39" s="426"/>
      <c r="K39" s="426"/>
      <c r="L39" s="426"/>
      <c r="M39" s="427"/>
      <c r="N39" s="683"/>
      <c r="O39" s="683"/>
      <c r="P39" s="683"/>
      <c r="Q39" s="683"/>
      <c r="R39" s="426"/>
      <c r="S39" s="426"/>
      <c r="T39" s="427"/>
      <c r="U39" s="426"/>
    </row>
    <row r="40" spans="1:21" x14ac:dyDescent="0.35">
      <c r="A40" s="426"/>
      <c r="B40" s="426"/>
      <c r="C40" s="426"/>
      <c r="D40" s="426"/>
      <c r="E40" s="426"/>
      <c r="F40" s="426"/>
      <c r="G40" s="426"/>
      <c r="H40" s="426"/>
      <c r="I40" s="426"/>
      <c r="J40" s="426"/>
      <c r="K40" s="426"/>
      <c r="L40" s="426"/>
      <c r="M40" s="426"/>
      <c r="N40" s="683"/>
      <c r="O40" s="683"/>
      <c r="P40" s="683"/>
      <c r="Q40" s="683"/>
      <c r="R40" s="426"/>
      <c r="S40" s="426"/>
      <c r="T40" s="426"/>
      <c r="U40" s="426"/>
    </row>
    <row r="41" spans="1:21" x14ac:dyDescent="0.35">
      <c r="A41" s="426"/>
      <c r="M41" s="426"/>
      <c r="N41" s="426"/>
      <c r="O41" s="426"/>
      <c r="P41" s="426"/>
      <c r="Q41" s="426"/>
      <c r="R41" s="426"/>
      <c r="S41" s="426"/>
      <c r="T41" s="426"/>
      <c r="U41" s="426"/>
    </row>
    <row r="42" spans="1:21" x14ac:dyDescent="0.35">
      <c r="A42" s="426"/>
      <c r="M42" s="426"/>
      <c r="N42" s="426"/>
      <c r="O42" s="426"/>
      <c r="P42" s="426"/>
      <c r="Q42" s="426"/>
      <c r="R42" s="426"/>
      <c r="S42" s="426"/>
      <c r="T42" s="426"/>
      <c r="U42" s="426"/>
    </row>
    <row r="43" spans="1:21" x14ac:dyDescent="0.35">
      <c r="A43" s="426"/>
      <c r="M43" s="426"/>
      <c r="N43" s="426"/>
      <c r="O43" s="426"/>
      <c r="P43" s="426"/>
      <c r="Q43" s="426"/>
      <c r="R43" s="426"/>
      <c r="S43" s="426"/>
      <c r="T43" s="426"/>
      <c r="U43" s="426"/>
    </row>
    <row r="44" spans="1:21" x14ac:dyDescent="0.35">
      <c r="A44" s="426"/>
      <c r="M44" s="426"/>
      <c r="N44" s="426"/>
      <c r="O44" s="426"/>
      <c r="P44" s="426"/>
      <c r="Q44" s="426"/>
      <c r="R44" s="426"/>
      <c r="S44" s="426"/>
      <c r="T44" s="426"/>
      <c r="U44" s="426"/>
    </row>
    <row r="45" spans="1:21" x14ac:dyDescent="0.35">
      <c r="A45" s="426"/>
      <c r="M45" s="426"/>
      <c r="N45" s="426"/>
      <c r="O45" s="426"/>
      <c r="P45" s="426"/>
      <c r="Q45" s="426"/>
      <c r="R45" s="426"/>
      <c r="S45" s="426"/>
      <c r="T45" s="426"/>
      <c r="U45" s="426"/>
    </row>
    <row r="46" spans="1:21" x14ac:dyDescent="0.35">
      <c r="A46" s="426"/>
      <c r="M46" s="426"/>
      <c r="N46" s="426"/>
      <c r="O46" s="426"/>
      <c r="P46" s="426"/>
      <c r="Q46" s="426"/>
      <c r="R46" s="426"/>
      <c r="S46" s="426"/>
      <c r="T46" s="426"/>
      <c r="U46" s="426"/>
    </row>
  </sheetData>
  <sheetProtection sheet="1" selectLockedCells="1"/>
  <mergeCells count="16">
    <mergeCell ref="N34:Q40"/>
    <mergeCell ref="C34:K34"/>
    <mergeCell ref="C31:L31"/>
    <mergeCell ref="C32:J32"/>
    <mergeCell ref="N3:P3"/>
    <mergeCell ref="N20:Q23"/>
    <mergeCell ref="N25:Q27"/>
    <mergeCell ref="C25:K25"/>
    <mergeCell ref="C27:K27"/>
    <mergeCell ref="M7:U10"/>
    <mergeCell ref="D9:L9"/>
    <mergeCell ref="M11:T14"/>
    <mergeCell ref="C11:L11"/>
    <mergeCell ref="C21:K21"/>
    <mergeCell ref="C23:K23"/>
    <mergeCell ref="D14:L15"/>
  </mergeCells>
  <dataValidations count="1">
    <dataValidation type="textLength" operator="lessThanOrEqual" allowBlank="1" showInputMessage="1" showErrorMessage="1" errorTitle="Rajoitettu merkkimäärä" error="Tähän kenttään voi kirjoittaa vain 1000 merkkiä._x000a__x000a_Yritä uudelleen (Retry), vähennä merkkejä ja hyväksy teksti sitten uudelleen." sqref="C23:K23 C27:K27 C34:K34" xr:uid="{00000000-0002-0000-0D00-000000000000}">
      <formula1>1000</formula1>
    </dataValidation>
  </dataValidations>
  <hyperlinks>
    <hyperlink ref="N3:P3" location="'Aloita tästä'!A1" display="PALAA TÄSTÄ KANSISIVULLE" xr:uid="{00000000-0004-0000-0D00-000000000000}"/>
  </hyperlinks>
  <pageMargins left="0.7" right="0.7" top="0.75" bottom="0.75" header="0.3" footer="0.3"/>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45416" r:id="rId4" name="Check Box 8">
              <controlPr defaultSize="0" autoFill="0" autoLine="0" autoPict="0">
                <anchor moveWithCells="1">
                  <from>
                    <xdr:col>2</xdr:col>
                    <xdr:colOff>336550</xdr:colOff>
                    <xdr:row>8</xdr:row>
                    <xdr:rowOff>0</xdr:rowOff>
                  </from>
                  <to>
                    <xdr:col>2</xdr:col>
                    <xdr:colOff>647700</xdr:colOff>
                    <xdr:row>8</xdr:row>
                    <xdr:rowOff>241300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A201"/>
  <sheetViews>
    <sheetView showGridLines="0" topLeftCell="B1" zoomScaleNormal="100" workbookViewId="0">
      <selection activeCell="O2" sqref="O2:Q2"/>
    </sheetView>
  </sheetViews>
  <sheetFormatPr defaultColWidth="9.23046875" defaultRowHeight="15.5" x14ac:dyDescent="0.35"/>
  <cols>
    <col min="1" max="2" width="3.765625" style="16" customWidth="1"/>
    <col min="3" max="10" width="9.23046875" style="16"/>
    <col min="11" max="11" width="2.765625" style="16" customWidth="1"/>
    <col min="12" max="12" width="3.07421875" style="16" customWidth="1"/>
    <col min="13" max="16384" width="9.23046875" style="16"/>
  </cols>
  <sheetData>
    <row r="1" spans="1:27" ht="16.149999999999999" customHeight="1" x14ac:dyDescent="0.35">
      <c r="A1" s="3" t="s">
        <v>316</v>
      </c>
      <c r="B1" s="3"/>
    </row>
    <row r="2" spans="1:27" ht="16.149999999999999" customHeight="1" x14ac:dyDescent="0.35">
      <c r="A2" s="3"/>
      <c r="B2" s="3"/>
      <c r="O2" s="554" t="s">
        <v>89</v>
      </c>
      <c r="P2" s="555"/>
      <c r="Q2" s="556"/>
    </row>
    <row r="3" spans="1:27" ht="34.5" customHeight="1" x14ac:dyDescent="0.35">
      <c r="B3" s="349"/>
      <c r="C3" s="702" t="s">
        <v>352</v>
      </c>
      <c r="D3" s="702"/>
      <c r="E3" s="702"/>
      <c r="F3" s="702"/>
      <c r="G3" s="702"/>
      <c r="H3" s="702"/>
      <c r="I3" s="702"/>
      <c r="J3" s="702"/>
      <c r="K3" s="703"/>
      <c r="M3" s="144"/>
    </row>
    <row r="4" spans="1:27" ht="35.25" customHeight="1" x14ac:dyDescent="0.35">
      <c r="B4" s="134"/>
      <c r="C4" s="351"/>
      <c r="D4" s="47"/>
      <c r="E4" s="47"/>
      <c r="F4" s="47"/>
      <c r="G4" s="47"/>
      <c r="H4" s="47"/>
      <c r="I4" s="47"/>
      <c r="J4" s="47"/>
      <c r="K4" s="44"/>
      <c r="M4" s="582" t="s">
        <v>424</v>
      </c>
      <c r="N4" s="582"/>
      <c r="O4" s="582"/>
      <c r="P4" s="582"/>
      <c r="Q4" s="582"/>
      <c r="R4" s="582"/>
    </row>
    <row r="5" spans="1:27" ht="16.149999999999999" customHeight="1" x14ac:dyDescent="0.35">
      <c r="B5" s="134"/>
      <c r="C5" s="47"/>
      <c r="D5" s="47"/>
      <c r="E5" s="47"/>
      <c r="F5" s="47"/>
      <c r="G5" s="47"/>
      <c r="H5" s="47"/>
      <c r="I5" s="47"/>
      <c r="J5" s="47"/>
      <c r="K5" s="44"/>
    </row>
    <row r="6" spans="1:27" ht="16.149999999999999" customHeight="1" x14ac:dyDescent="0.35">
      <c r="B6" s="134"/>
      <c r="C6" s="47" t="s">
        <v>353</v>
      </c>
      <c r="D6" s="47"/>
      <c r="E6" s="47"/>
      <c r="F6" s="47"/>
      <c r="G6" s="143"/>
      <c r="H6" s="47"/>
      <c r="I6" s="47"/>
      <c r="J6" s="47"/>
      <c r="K6" s="44"/>
      <c r="M6" s="698" t="s">
        <v>414</v>
      </c>
      <c r="N6" s="698"/>
      <c r="O6" s="698"/>
      <c r="P6" s="698"/>
      <c r="Q6" s="698"/>
      <c r="R6" s="698"/>
      <c r="S6" s="144"/>
      <c r="T6" s="144"/>
      <c r="U6" s="144"/>
      <c r="V6" s="133"/>
      <c r="W6" s="133"/>
      <c r="X6" s="133"/>
      <c r="Y6" s="133"/>
      <c r="Z6" s="133"/>
      <c r="AA6" s="133"/>
    </row>
    <row r="7" spans="1:27" s="123" customFormat="1" ht="16.149999999999999" customHeight="1" x14ac:dyDescent="0.35">
      <c r="B7" s="350"/>
      <c r="C7" s="402" t="s">
        <v>2</v>
      </c>
      <c r="D7" s="402"/>
      <c r="E7" s="101"/>
      <c r="F7" s="402" t="s">
        <v>3</v>
      </c>
      <c r="G7" s="86"/>
      <c r="H7" s="86"/>
      <c r="I7" s="86"/>
      <c r="J7" s="86"/>
      <c r="K7" s="87"/>
      <c r="L7" s="16"/>
      <c r="M7" s="698"/>
      <c r="N7" s="698"/>
      <c r="O7" s="698"/>
      <c r="P7" s="698"/>
      <c r="Q7" s="698"/>
      <c r="R7" s="698"/>
    </row>
    <row r="8" spans="1:27" s="123" customFormat="1" ht="16.149999999999999" customHeight="1" x14ac:dyDescent="0.35">
      <c r="B8" s="350"/>
      <c r="C8" s="402"/>
      <c r="D8" s="402"/>
      <c r="E8" s="101"/>
      <c r="F8" s="402"/>
      <c r="G8" s="86"/>
      <c r="H8" s="86"/>
      <c r="I8" s="86"/>
      <c r="J8" s="86"/>
      <c r="K8" s="87"/>
      <c r="L8" s="16"/>
      <c r="M8" s="698"/>
      <c r="N8" s="698"/>
      <c r="O8" s="698"/>
      <c r="P8" s="698"/>
      <c r="Q8" s="698"/>
      <c r="R8" s="698"/>
    </row>
    <row r="9" spans="1:27" s="123" customFormat="1" ht="16.149999999999999" customHeight="1" x14ac:dyDescent="0.35">
      <c r="B9" s="350"/>
      <c r="C9" s="47" t="s">
        <v>96</v>
      </c>
      <c r="D9" s="47"/>
      <c r="E9" s="47"/>
      <c r="F9" s="47"/>
      <c r="G9" s="47"/>
      <c r="H9" s="86"/>
      <c r="I9" s="86"/>
      <c r="J9" s="86"/>
      <c r="K9" s="87"/>
      <c r="L9" s="16"/>
      <c r="M9" s="698"/>
      <c r="N9" s="698"/>
      <c r="O9" s="698"/>
      <c r="P9" s="698"/>
      <c r="Q9" s="698"/>
      <c r="R9" s="698"/>
    </row>
    <row r="10" spans="1:27" s="123" customFormat="1" ht="16.149999999999999" customHeight="1" x14ac:dyDescent="0.35">
      <c r="B10" s="350"/>
      <c r="C10" s="402" t="s">
        <v>2</v>
      </c>
      <c r="D10" s="402"/>
      <c r="E10" s="101"/>
      <c r="F10" s="402" t="s">
        <v>3</v>
      </c>
      <c r="G10" s="86"/>
      <c r="H10" s="86"/>
      <c r="I10" s="86"/>
      <c r="J10" s="86"/>
      <c r="K10" s="87"/>
      <c r="L10" s="16"/>
      <c r="M10" s="698"/>
      <c r="N10" s="698"/>
      <c r="O10" s="698"/>
      <c r="P10" s="698"/>
      <c r="Q10" s="698"/>
      <c r="R10" s="698"/>
    </row>
    <row r="11" spans="1:27" s="123" customFormat="1" ht="16.149999999999999" customHeight="1" x14ac:dyDescent="0.35">
      <c r="B11" s="350"/>
      <c r="C11" s="402"/>
      <c r="D11" s="402"/>
      <c r="E11" s="101"/>
      <c r="F11" s="402"/>
      <c r="G11" s="86"/>
      <c r="H11" s="86"/>
      <c r="I11" s="86"/>
      <c r="J11" s="86"/>
      <c r="K11" s="87"/>
      <c r="L11" s="16"/>
      <c r="M11" s="698"/>
      <c r="N11" s="698"/>
      <c r="O11" s="698"/>
      <c r="P11" s="698"/>
      <c r="Q11" s="698"/>
      <c r="R11" s="698"/>
    </row>
    <row r="12" spans="1:27" s="123" customFormat="1" ht="16.149999999999999" customHeight="1" x14ac:dyDescent="0.35">
      <c r="B12" s="350"/>
      <c r="C12" s="47" t="s">
        <v>97</v>
      </c>
      <c r="D12" s="47"/>
      <c r="E12" s="47"/>
      <c r="F12" s="47"/>
      <c r="G12" s="47"/>
      <c r="H12" s="86"/>
      <c r="I12" s="86"/>
      <c r="J12" s="86"/>
      <c r="K12" s="87"/>
      <c r="L12" s="16"/>
      <c r="M12" s="698"/>
      <c r="N12" s="698"/>
      <c r="O12" s="698"/>
      <c r="P12" s="698"/>
      <c r="Q12" s="698"/>
      <c r="R12" s="698"/>
    </row>
    <row r="13" spans="1:27" s="123" customFormat="1" ht="16.149999999999999" customHeight="1" x14ac:dyDescent="0.35">
      <c r="B13" s="350"/>
      <c r="C13" s="402" t="s">
        <v>2</v>
      </c>
      <c r="D13" s="402"/>
      <c r="E13" s="101"/>
      <c r="F13" s="402" t="s">
        <v>3</v>
      </c>
      <c r="G13" s="86"/>
      <c r="H13" s="86"/>
      <c r="I13" s="86"/>
      <c r="J13" s="86"/>
      <c r="K13" s="87"/>
      <c r="L13" s="16"/>
      <c r="M13" s="698"/>
      <c r="N13" s="698"/>
      <c r="O13" s="698"/>
      <c r="P13" s="698"/>
      <c r="Q13" s="698"/>
      <c r="R13" s="698"/>
    </row>
    <row r="14" spans="1:27" ht="16.149999999999999" customHeight="1" x14ac:dyDescent="0.35">
      <c r="B14" s="134"/>
      <c r="C14" s="47"/>
      <c r="D14" s="47"/>
      <c r="E14" s="47"/>
      <c r="F14" s="47"/>
      <c r="G14" s="47"/>
      <c r="H14" s="47"/>
      <c r="I14" s="47"/>
      <c r="J14" s="47"/>
      <c r="K14" s="44"/>
      <c r="M14" s="99"/>
    </row>
    <row r="15" spans="1:27" ht="16.149999999999999" customHeight="1" x14ac:dyDescent="0.35">
      <c r="B15" s="134"/>
      <c r="C15" s="47"/>
      <c r="D15" s="47"/>
      <c r="E15" s="47"/>
      <c r="F15" s="47"/>
      <c r="G15" s="47"/>
      <c r="H15" s="47"/>
      <c r="I15" s="47"/>
      <c r="J15" s="47"/>
      <c r="K15" s="44"/>
      <c r="M15" s="582" t="s">
        <v>100</v>
      </c>
      <c r="N15" s="582"/>
      <c r="O15" s="582"/>
      <c r="P15" s="582"/>
      <c r="Q15" s="582"/>
      <c r="R15" s="582"/>
    </row>
    <row r="16" spans="1:27" ht="16.149999999999999" customHeight="1" x14ac:dyDescent="0.35">
      <c r="B16" s="134"/>
      <c r="C16" s="47" t="s">
        <v>23</v>
      </c>
      <c r="D16" s="47"/>
      <c r="E16" s="588"/>
      <c r="F16" s="589"/>
      <c r="G16" s="589"/>
      <c r="H16" s="589"/>
      <c r="I16" s="589"/>
      <c r="J16" s="590"/>
      <c r="K16" s="44"/>
      <c r="M16" s="582"/>
      <c r="N16" s="582"/>
      <c r="O16" s="582"/>
      <c r="P16" s="582"/>
      <c r="Q16" s="582"/>
      <c r="R16" s="582"/>
    </row>
    <row r="17" spans="2:18" ht="16.149999999999999" customHeight="1" x14ac:dyDescent="0.35">
      <c r="B17" s="134"/>
      <c r="C17" s="47"/>
      <c r="D17" s="47"/>
      <c r="E17" s="47"/>
      <c r="F17" s="47"/>
      <c r="G17" s="47"/>
      <c r="H17" s="47"/>
      <c r="I17" s="47"/>
      <c r="J17" s="47"/>
      <c r="K17" s="44"/>
    </row>
    <row r="18" spans="2:18" ht="16.149999999999999" customHeight="1" x14ac:dyDescent="0.35">
      <c r="B18" s="134"/>
      <c r="C18" s="47" t="s">
        <v>24</v>
      </c>
      <c r="D18" s="47"/>
      <c r="E18" s="588"/>
      <c r="F18" s="589"/>
      <c r="G18" s="589"/>
      <c r="H18" s="589"/>
      <c r="I18" s="589"/>
      <c r="J18" s="590"/>
      <c r="K18" s="44"/>
      <c r="M18" s="581" t="s">
        <v>41</v>
      </c>
      <c r="N18" s="581"/>
      <c r="O18" s="581"/>
      <c r="P18" s="581"/>
      <c r="Q18" s="581"/>
      <c r="R18" s="581"/>
    </row>
    <row r="19" spans="2:18" ht="16.149999999999999" customHeight="1" x14ac:dyDescent="0.35">
      <c r="B19" s="134"/>
      <c r="C19" s="47"/>
      <c r="D19" s="47"/>
      <c r="E19" s="47"/>
      <c r="F19" s="47"/>
      <c r="G19" s="47"/>
      <c r="H19" s="47"/>
      <c r="I19" s="47"/>
      <c r="J19" s="47"/>
      <c r="K19" s="44"/>
      <c r="M19" s="581"/>
      <c r="N19" s="581"/>
      <c r="O19" s="581"/>
      <c r="P19" s="581"/>
      <c r="Q19" s="581"/>
      <c r="R19" s="581"/>
    </row>
    <row r="20" spans="2:18" ht="16.149999999999999" customHeight="1" x14ac:dyDescent="0.35">
      <c r="B20" s="134"/>
      <c r="C20" s="47" t="s">
        <v>170</v>
      </c>
      <c r="D20" s="47"/>
      <c r="E20" s="47"/>
      <c r="F20" s="47"/>
      <c r="G20" s="47"/>
      <c r="H20" s="47"/>
      <c r="I20" s="47"/>
      <c r="J20" s="47"/>
      <c r="K20" s="44"/>
    </row>
    <row r="21" spans="2:18" ht="16.149999999999999" customHeight="1" x14ac:dyDescent="0.35">
      <c r="B21" s="134"/>
      <c r="C21" s="704"/>
      <c r="D21" s="705"/>
      <c r="E21" s="705"/>
      <c r="F21" s="706"/>
      <c r="G21" s="47"/>
      <c r="H21" s="47"/>
      <c r="I21" s="47"/>
      <c r="J21" s="47"/>
      <c r="K21" s="44"/>
      <c r="M21" s="581" t="s">
        <v>349</v>
      </c>
      <c r="N21" s="581"/>
      <c r="O21" s="581"/>
      <c r="P21" s="581"/>
      <c r="Q21" s="581"/>
      <c r="R21" s="581"/>
    </row>
    <row r="22" spans="2:18" ht="16.149999999999999" customHeight="1" x14ac:dyDescent="0.35">
      <c r="B22" s="134"/>
      <c r="C22" s="47"/>
      <c r="D22" s="47"/>
      <c r="E22" s="47"/>
      <c r="F22" s="47"/>
      <c r="G22" s="47"/>
      <c r="H22" s="47"/>
      <c r="I22" s="47"/>
      <c r="J22" s="47"/>
      <c r="K22" s="44"/>
    </row>
    <row r="23" spans="2:18" ht="16.149999999999999" customHeight="1" x14ac:dyDescent="0.35">
      <c r="B23" s="134"/>
      <c r="C23" s="47"/>
      <c r="D23" s="47"/>
      <c r="E23" s="47"/>
      <c r="F23" s="47"/>
      <c r="G23" s="47"/>
      <c r="H23" s="47"/>
      <c r="I23" s="47"/>
      <c r="J23" s="47"/>
      <c r="K23" s="44"/>
    </row>
    <row r="24" spans="2:18" ht="24.75" customHeight="1" x14ac:dyDescent="0.35">
      <c r="B24" s="134"/>
      <c r="C24" s="47" t="s">
        <v>98</v>
      </c>
      <c r="D24" s="47"/>
      <c r="E24" s="47"/>
      <c r="F24" s="47"/>
      <c r="G24" s="47"/>
      <c r="H24" s="47"/>
      <c r="I24" s="47" t="str">
        <f>"500 merkkiä 
("&amp;TEXT(LEN(C25),"0")&amp;" käytetty)"</f>
        <v>500 merkkiä 
(0 käytetty)</v>
      </c>
      <c r="J24" s="47"/>
      <c r="K24" s="44"/>
    </row>
    <row r="25" spans="2:18" ht="95.25" customHeight="1" x14ac:dyDescent="0.35">
      <c r="B25" s="134"/>
      <c r="C25" s="644"/>
      <c r="D25" s="644"/>
      <c r="E25" s="644"/>
      <c r="F25" s="644"/>
      <c r="G25" s="644"/>
      <c r="H25" s="644"/>
      <c r="I25" s="644"/>
      <c r="J25" s="644"/>
      <c r="K25" s="644"/>
      <c r="M25" s="581" t="s">
        <v>350</v>
      </c>
      <c r="N25" s="581"/>
      <c r="O25" s="581"/>
      <c r="P25" s="581"/>
      <c r="Q25" s="581"/>
      <c r="R25" s="581"/>
    </row>
    <row r="26" spans="2:18" ht="16.149999999999999" customHeight="1" x14ac:dyDescent="0.35">
      <c r="B26" s="134"/>
      <c r="C26" s="47"/>
      <c r="D26" s="47"/>
      <c r="E26" s="47"/>
      <c r="F26" s="47"/>
      <c r="G26" s="47"/>
      <c r="H26" s="47"/>
      <c r="I26" s="47"/>
      <c r="J26" s="47"/>
      <c r="K26" s="44"/>
    </row>
    <row r="27" spans="2:18" ht="16.149999999999999" customHeight="1" x14ac:dyDescent="0.35">
      <c r="B27" s="134"/>
      <c r="C27" s="47" t="s">
        <v>25</v>
      </c>
      <c r="D27" s="47"/>
      <c r="E27" s="47"/>
      <c r="F27" s="47"/>
      <c r="G27" s="47"/>
      <c r="H27" s="47"/>
      <c r="I27" s="47" t="str">
        <f>"500 merkkiä 
("&amp;TEXT(LEN(C28),"0")&amp;" käytetty)"</f>
        <v>500 merkkiä 
(0 käytetty)</v>
      </c>
      <c r="J27" s="47"/>
      <c r="K27" s="44"/>
    </row>
    <row r="28" spans="2:18" ht="95.25" customHeight="1" x14ac:dyDescent="0.35">
      <c r="B28" s="134"/>
      <c r="C28" s="644"/>
      <c r="D28" s="644"/>
      <c r="E28" s="644"/>
      <c r="F28" s="644"/>
      <c r="G28" s="644"/>
      <c r="H28" s="644"/>
      <c r="I28" s="644"/>
      <c r="J28" s="644"/>
      <c r="K28" s="644"/>
      <c r="M28" s="581" t="s">
        <v>42</v>
      </c>
      <c r="N28" s="581"/>
      <c r="O28" s="581"/>
      <c r="P28" s="581"/>
      <c r="Q28" s="581"/>
      <c r="R28" s="581"/>
    </row>
    <row r="29" spans="2:18" ht="16.5" customHeight="1" x14ac:dyDescent="0.35">
      <c r="B29" s="134"/>
      <c r="C29" s="47"/>
      <c r="D29" s="47"/>
      <c r="E29" s="47"/>
      <c r="F29" s="47"/>
      <c r="G29" s="47"/>
      <c r="H29" s="47"/>
      <c r="I29" s="47"/>
      <c r="J29" s="47"/>
      <c r="K29" s="44"/>
    </row>
    <row r="30" spans="2:18" ht="16.149999999999999" customHeight="1" x14ac:dyDescent="0.35">
      <c r="B30" s="134"/>
      <c r="C30" s="403"/>
      <c r="D30" s="403"/>
      <c r="E30" s="146"/>
      <c r="F30" s="403"/>
      <c r="G30" s="22"/>
      <c r="H30" s="22"/>
      <c r="I30" s="22"/>
      <c r="J30" s="22"/>
      <c r="K30" s="23"/>
    </row>
    <row r="31" spans="2:18" ht="16.149999999999999" customHeight="1" x14ac:dyDescent="0.35">
      <c r="B31" s="134"/>
      <c r="C31" s="47" t="s">
        <v>171</v>
      </c>
      <c r="D31" s="47"/>
      <c r="E31" s="47"/>
      <c r="F31" s="47"/>
      <c r="G31" s="47"/>
      <c r="H31" s="47"/>
      <c r="I31" s="47"/>
      <c r="J31" s="47"/>
      <c r="K31" s="44"/>
      <c r="M31" s="658" t="s">
        <v>567</v>
      </c>
      <c r="N31" s="658"/>
      <c r="O31" s="658"/>
      <c r="P31" s="658"/>
      <c r="Q31" s="658"/>
      <c r="R31" s="658"/>
    </row>
    <row r="32" spans="2:18" ht="16.149999999999999" customHeight="1" x14ac:dyDescent="0.35">
      <c r="B32" s="134"/>
      <c r="C32" s="47" t="s">
        <v>99</v>
      </c>
      <c r="D32" s="47"/>
      <c r="E32" s="47"/>
      <c r="F32" s="47"/>
      <c r="G32" s="47"/>
      <c r="H32" s="47"/>
      <c r="I32" s="47"/>
      <c r="J32" s="47"/>
      <c r="K32" s="44"/>
      <c r="M32" s="658"/>
      <c r="N32" s="658"/>
      <c r="O32" s="658"/>
      <c r="P32" s="658"/>
      <c r="Q32" s="658"/>
      <c r="R32" s="658"/>
    </row>
    <row r="33" spans="2:27" ht="16.149999999999999" customHeight="1" x14ac:dyDescent="0.35">
      <c r="B33" s="134"/>
      <c r="C33" s="47" t="s">
        <v>34</v>
      </c>
      <c r="D33" s="47"/>
      <c r="E33" s="47"/>
      <c r="F33" s="47"/>
      <c r="G33" s="47"/>
      <c r="H33" s="47"/>
      <c r="I33" s="47"/>
      <c r="J33" s="47"/>
      <c r="K33" s="44"/>
      <c r="M33" s="658"/>
      <c r="N33" s="658"/>
      <c r="O33" s="658"/>
      <c r="P33" s="658"/>
      <c r="Q33" s="658"/>
      <c r="R33" s="658"/>
    </row>
    <row r="34" spans="2:27" ht="16.149999999999999" customHeight="1" x14ac:dyDescent="0.35">
      <c r="B34" s="134"/>
      <c r="C34" s="47" t="s">
        <v>35</v>
      </c>
      <c r="D34" s="47"/>
      <c r="E34" s="47"/>
      <c r="F34" s="47"/>
      <c r="G34" s="47"/>
      <c r="H34" s="47"/>
      <c r="I34" s="47"/>
      <c r="J34" s="47"/>
      <c r="K34" s="44"/>
      <c r="M34" s="658"/>
      <c r="N34" s="658"/>
      <c r="O34" s="658"/>
      <c r="P34" s="658"/>
      <c r="Q34" s="658"/>
      <c r="R34" s="658"/>
    </row>
    <row r="35" spans="2:27" ht="16.149999999999999" customHeight="1" x14ac:dyDescent="0.35">
      <c r="B35" s="134"/>
      <c r="C35" s="47" t="s">
        <v>39</v>
      </c>
      <c r="D35" s="47"/>
      <c r="E35" s="47"/>
      <c r="F35" s="47"/>
      <c r="G35" s="47"/>
      <c r="H35" s="47"/>
      <c r="I35" s="47"/>
      <c r="J35" s="47"/>
      <c r="K35" s="44"/>
    </row>
    <row r="36" spans="2:27" ht="16.149999999999999" customHeight="1" x14ac:dyDescent="0.35">
      <c r="B36" s="134"/>
      <c r="C36" s="47" t="s">
        <v>36</v>
      </c>
      <c r="D36" s="47"/>
      <c r="E36" s="47"/>
      <c r="F36" s="47"/>
      <c r="G36" s="47"/>
      <c r="H36" s="47"/>
      <c r="I36" s="47"/>
      <c r="J36" s="47"/>
      <c r="K36" s="44"/>
    </row>
    <row r="37" spans="2:27" ht="16.149999999999999" customHeight="1" x14ac:dyDescent="0.35">
      <c r="B37" s="134"/>
      <c r="C37" s="47" t="s">
        <v>37</v>
      </c>
      <c r="D37" s="47"/>
      <c r="E37" s="47"/>
      <c r="F37" s="47"/>
      <c r="G37" s="47"/>
      <c r="H37" s="47"/>
      <c r="I37" s="47"/>
      <c r="J37" s="47"/>
      <c r="K37" s="44"/>
    </row>
    <row r="38" spans="2:27" ht="16.149999999999999" customHeight="1" x14ac:dyDescent="0.35">
      <c r="B38" s="134"/>
      <c r="C38" s="47" t="s">
        <v>38</v>
      </c>
      <c r="D38" s="47"/>
      <c r="E38" s="47"/>
      <c r="F38" s="47"/>
      <c r="G38" s="47"/>
      <c r="H38" s="47" t="s">
        <v>40</v>
      </c>
      <c r="I38" s="707"/>
      <c r="J38" s="707"/>
      <c r="K38" s="44"/>
    </row>
    <row r="39" spans="2:27" ht="16.149999999999999" customHeight="1" x14ac:dyDescent="0.35">
      <c r="B39" s="134"/>
      <c r="C39" s="47" t="s">
        <v>38</v>
      </c>
      <c r="D39" s="47"/>
      <c r="E39" s="47"/>
      <c r="F39" s="47"/>
      <c r="G39" s="47"/>
      <c r="H39" s="47" t="s">
        <v>40</v>
      </c>
      <c r="I39" s="707"/>
      <c r="J39" s="707"/>
      <c r="K39" s="44"/>
    </row>
    <row r="40" spans="2:27" ht="16.149999999999999" customHeight="1" x14ac:dyDescent="0.35">
      <c r="B40" s="134"/>
      <c r="C40" s="47" t="s">
        <v>38</v>
      </c>
      <c r="D40" s="47"/>
      <c r="E40" s="47"/>
      <c r="F40" s="47"/>
      <c r="G40" s="47"/>
      <c r="H40" s="47" t="s">
        <v>40</v>
      </c>
      <c r="I40" s="707"/>
      <c r="J40" s="707"/>
      <c r="K40" s="44"/>
    </row>
    <row r="41" spans="2:27" ht="16.149999999999999" customHeight="1" x14ac:dyDescent="0.35">
      <c r="B41" s="234"/>
      <c r="C41" s="59"/>
      <c r="D41" s="59"/>
      <c r="E41" s="59"/>
      <c r="F41" s="59"/>
      <c r="G41" s="59"/>
      <c r="H41" s="59"/>
      <c r="I41" s="59"/>
      <c r="J41" s="59"/>
      <c r="K41" s="84"/>
    </row>
    <row r="42" spans="2:27" ht="16.149999999999999" customHeight="1" x14ac:dyDescent="0.35"/>
    <row r="43" spans="2:27" ht="34.5" customHeight="1" x14ac:dyDescent="0.35">
      <c r="B43" s="349"/>
      <c r="C43" s="702" t="s">
        <v>354</v>
      </c>
      <c r="D43" s="702"/>
      <c r="E43" s="702"/>
      <c r="F43" s="702"/>
      <c r="G43" s="702"/>
      <c r="H43" s="702"/>
      <c r="I43" s="702"/>
      <c r="J43" s="702"/>
      <c r="K43" s="703"/>
      <c r="O43" s="699" t="s">
        <v>89</v>
      </c>
      <c r="P43" s="700"/>
      <c r="Q43" s="701"/>
    </row>
    <row r="44" spans="2:27" ht="54" customHeight="1" x14ac:dyDescent="0.35">
      <c r="B44" s="134"/>
      <c r="C44" s="351"/>
      <c r="D44" s="47"/>
      <c r="E44" s="47"/>
      <c r="F44" s="47"/>
      <c r="G44" s="47"/>
      <c r="H44" s="47"/>
      <c r="I44" s="47"/>
      <c r="J44" s="47"/>
      <c r="K44" s="44"/>
    </row>
    <row r="45" spans="2:27" ht="16.149999999999999" customHeight="1" x14ac:dyDescent="0.35">
      <c r="B45" s="134"/>
      <c r="C45" s="47"/>
      <c r="D45" s="47"/>
      <c r="E45" s="47"/>
      <c r="F45" s="47"/>
      <c r="G45" s="47"/>
      <c r="H45" s="47"/>
      <c r="I45" s="47"/>
      <c r="J45" s="47"/>
      <c r="K45" s="44"/>
    </row>
    <row r="46" spans="2:27" ht="16.149999999999999" customHeight="1" x14ac:dyDescent="0.35">
      <c r="B46" s="134"/>
      <c r="C46" s="47" t="s">
        <v>355</v>
      </c>
      <c r="D46" s="47"/>
      <c r="E46" s="47"/>
      <c r="F46" s="47"/>
      <c r="G46" s="143"/>
      <c r="H46" s="47"/>
      <c r="I46" s="47"/>
      <c r="J46" s="47"/>
      <c r="K46" s="44"/>
      <c r="M46" s="698" t="s">
        <v>415</v>
      </c>
      <c r="N46" s="698"/>
      <c r="O46" s="698"/>
      <c r="P46" s="698"/>
      <c r="Q46" s="698"/>
      <c r="R46" s="698"/>
      <c r="S46" s="144"/>
      <c r="T46" s="144"/>
      <c r="U46" s="144"/>
      <c r="V46" s="133"/>
      <c r="W46" s="133"/>
      <c r="X46" s="133"/>
      <c r="Y46" s="133"/>
      <c r="Z46" s="133"/>
      <c r="AA46" s="133"/>
    </row>
    <row r="47" spans="2:27" s="123" customFormat="1" ht="16.149999999999999" customHeight="1" x14ac:dyDescent="0.35">
      <c r="B47" s="350"/>
      <c r="C47" s="402" t="s">
        <v>2</v>
      </c>
      <c r="D47" s="402"/>
      <c r="E47" s="101"/>
      <c r="F47" s="402" t="s">
        <v>3</v>
      </c>
      <c r="G47" s="86"/>
      <c r="H47" s="86"/>
      <c r="I47" s="86"/>
      <c r="J47" s="86"/>
      <c r="K47" s="87"/>
      <c r="L47" s="16"/>
      <c r="M47" s="698"/>
      <c r="N47" s="698"/>
      <c r="O47" s="698"/>
      <c r="P47" s="698"/>
      <c r="Q47" s="698"/>
      <c r="R47" s="698"/>
    </row>
    <row r="48" spans="2:27" s="123" customFormat="1" ht="16.149999999999999" customHeight="1" x14ac:dyDescent="0.35">
      <c r="B48" s="350"/>
      <c r="C48" s="402"/>
      <c r="D48" s="402"/>
      <c r="E48" s="101"/>
      <c r="F48" s="402"/>
      <c r="G48" s="86"/>
      <c r="H48" s="86"/>
      <c r="I48" s="86"/>
      <c r="J48" s="86"/>
      <c r="K48" s="87"/>
      <c r="L48" s="16"/>
      <c r="M48" s="698"/>
      <c r="N48" s="698"/>
      <c r="O48" s="698"/>
      <c r="P48" s="698"/>
      <c r="Q48" s="698"/>
      <c r="R48" s="698"/>
    </row>
    <row r="49" spans="2:18" s="123" customFormat="1" ht="16.149999999999999" customHeight="1" x14ac:dyDescent="0.35">
      <c r="B49" s="350"/>
      <c r="C49" s="47" t="s">
        <v>96</v>
      </c>
      <c r="D49" s="47"/>
      <c r="E49" s="47"/>
      <c r="F49" s="47"/>
      <c r="G49" s="47"/>
      <c r="H49" s="86"/>
      <c r="I49" s="86"/>
      <c r="J49" s="86"/>
      <c r="K49" s="87"/>
      <c r="L49" s="16"/>
      <c r="M49" s="698"/>
      <c r="N49" s="698"/>
      <c r="O49" s="698"/>
      <c r="P49" s="698"/>
      <c r="Q49" s="698"/>
      <c r="R49" s="698"/>
    </row>
    <row r="50" spans="2:18" s="123" customFormat="1" ht="16.149999999999999" customHeight="1" x14ac:dyDescent="0.35">
      <c r="B50" s="350"/>
      <c r="C50" s="402" t="s">
        <v>2</v>
      </c>
      <c r="D50" s="402"/>
      <c r="E50" s="101"/>
      <c r="F50" s="402" t="s">
        <v>3</v>
      </c>
      <c r="G50" s="86"/>
      <c r="H50" s="86"/>
      <c r="I50" s="86"/>
      <c r="J50" s="86"/>
      <c r="K50" s="87"/>
      <c r="L50" s="16"/>
      <c r="M50" s="698"/>
      <c r="N50" s="698"/>
      <c r="O50" s="698"/>
      <c r="P50" s="698"/>
      <c r="Q50" s="698"/>
      <c r="R50" s="698"/>
    </row>
    <row r="51" spans="2:18" s="123" customFormat="1" ht="16.149999999999999" customHeight="1" x14ac:dyDescent="0.35">
      <c r="B51" s="350"/>
      <c r="C51" s="402"/>
      <c r="D51" s="402"/>
      <c r="E51" s="101"/>
      <c r="F51" s="402"/>
      <c r="G51" s="86"/>
      <c r="H51" s="86"/>
      <c r="I51" s="86"/>
      <c r="J51" s="86"/>
      <c r="K51" s="87"/>
      <c r="L51" s="16"/>
      <c r="M51" s="698"/>
      <c r="N51" s="698"/>
      <c r="O51" s="698"/>
      <c r="P51" s="698"/>
      <c r="Q51" s="698"/>
      <c r="R51" s="698"/>
    </row>
    <row r="52" spans="2:18" s="123" customFormat="1" ht="16.149999999999999" customHeight="1" x14ac:dyDescent="0.35">
      <c r="B52" s="350"/>
      <c r="C52" s="47" t="s">
        <v>97</v>
      </c>
      <c r="D52" s="47"/>
      <c r="E52" s="47"/>
      <c r="F52" s="47"/>
      <c r="G52" s="47"/>
      <c r="H52" s="86"/>
      <c r="I52" s="86"/>
      <c r="J52" s="86"/>
      <c r="K52" s="87"/>
      <c r="L52" s="16"/>
      <c r="M52" s="698"/>
      <c r="N52" s="698"/>
      <c r="O52" s="698"/>
      <c r="P52" s="698"/>
      <c r="Q52" s="698"/>
      <c r="R52" s="698"/>
    </row>
    <row r="53" spans="2:18" s="123" customFormat="1" ht="16.149999999999999" customHeight="1" x14ac:dyDescent="0.35">
      <c r="B53" s="350"/>
      <c r="C53" s="402" t="s">
        <v>2</v>
      </c>
      <c r="D53" s="402"/>
      <c r="E53" s="101"/>
      <c r="F53" s="402" t="s">
        <v>3</v>
      </c>
      <c r="G53" s="86"/>
      <c r="H53" s="86"/>
      <c r="I53" s="86"/>
      <c r="J53" s="86"/>
      <c r="K53" s="87"/>
      <c r="L53" s="16"/>
      <c r="M53" s="698"/>
      <c r="N53" s="698"/>
      <c r="O53" s="698"/>
      <c r="P53" s="698"/>
      <c r="Q53" s="698"/>
      <c r="R53" s="698"/>
    </row>
    <row r="54" spans="2:18" ht="16.149999999999999" customHeight="1" x14ac:dyDescent="0.35">
      <c r="B54" s="134"/>
      <c r="C54" s="47"/>
      <c r="D54" s="47"/>
      <c r="E54" s="47"/>
      <c r="F54" s="47"/>
      <c r="G54" s="47"/>
      <c r="H54" s="47"/>
      <c r="I54" s="47"/>
      <c r="J54" s="47"/>
      <c r="K54" s="44"/>
      <c r="M54" s="99"/>
    </row>
    <row r="55" spans="2:18" ht="16.149999999999999" customHeight="1" x14ac:dyDescent="0.35">
      <c r="B55" s="134"/>
      <c r="C55" s="47"/>
      <c r="D55" s="47"/>
      <c r="E55" s="47"/>
      <c r="F55" s="47"/>
      <c r="G55" s="47"/>
      <c r="H55" s="47"/>
      <c r="I55" s="47"/>
      <c r="J55" s="47"/>
      <c r="K55" s="44"/>
      <c r="M55" s="582" t="s">
        <v>100</v>
      </c>
      <c r="N55" s="582"/>
      <c r="O55" s="582"/>
      <c r="P55" s="582"/>
      <c r="Q55" s="582"/>
      <c r="R55" s="582"/>
    </row>
    <row r="56" spans="2:18" ht="16.149999999999999" customHeight="1" x14ac:dyDescent="0.35">
      <c r="B56" s="134"/>
      <c r="C56" s="47" t="s">
        <v>23</v>
      </c>
      <c r="D56" s="47"/>
      <c r="E56" s="588"/>
      <c r="F56" s="589"/>
      <c r="G56" s="589"/>
      <c r="H56" s="589"/>
      <c r="I56" s="589"/>
      <c r="J56" s="590"/>
      <c r="K56" s="44"/>
      <c r="M56" s="582"/>
      <c r="N56" s="582"/>
      <c r="O56" s="582"/>
      <c r="P56" s="582"/>
      <c r="Q56" s="582"/>
      <c r="R56" s="582"/>
    </row>
    <row r="57" spans="2:18" ht="16.149999999999999" customHeight="1" x14ac:dyDescent="0.35">
      <c r="B57" s="134"/>
      <c r="C57" s="47"/>
      <c r="D57" s="47"/>
      <c r="E57" s="47"/>
      <c r="F57" s="47"/>
      <c r="G57" s="47"/>
      <c r="H57" s="47"/>
      <c r="I57" s="47"/>
      <c r="J57" s="47"/>
      <c r="K57" s="44"/>
    </row>
    <row r="58" spans="2:18" ht="16.149999999999999" customHeight="1" x14ac:dyDescent="0.35">
      <c r="B58" s="134"/>
      <c r="C58" s="47" t="s">
        <v>24</v>
      </c>
      <c r="D58" s="47"/>
      <c r="E58" s="588"/>
      <c r="F58" s="589"/>
      <c r="G58" s="589"/>
      <c r="H58" s="589"/>
      <c r="I58" s="589"/>
      <c r="J58" s="590"/>
      <c r="K58" s="44"/>
      <c r="M58" s="582" t="s">
        <v>41</v>
      </c>
      <c r="N58" s="582"/>
      <c r="O58" s="582"/>
      <c r="P58" s="582"/>
      <c r="Q58" s="582"/>
      <c r="R58" s="582"/>
    </row>
    <row r="59" spans="2:18" ht="16.149999999999999" customHeight="1" x14ac:dyDescent="0.35">
      <c r="B59" s="134"/>
      <c r="C59" s="47"/>
      <c r="D59" s="47"/>
      <c r="E59" s="47"/>
      <c r="F59" s="47"/>
      <c r="G59" s="47"/>
      <c r="H59" s="47"/>
      <c r="I59" s="47"/>
      <c r="J59" s="47"/>
      <c r="K59" s="44"/>
      <c r="M59" s="582"/>
      <c r="N59" s="582"/>
      <c r="O59" s="582"/>
      <c r="P59" s="582"/>
      <c r="Q59" s="582"/>
      <c r="R59" s="582"/>
    </row>
    <row r="60" spans="2:18" ht="16.149999999999999" customHeight="1" x14ac:dyDescent="0.35">
      <c r="B60" s="134"/>
      <c r="C60" s="47" t="s">
        <v>170</v>
      </c>
      <c r="D60" s="47"/>
      <c r="E60" s="47"/>
      <c r="F60" s="47"/>
      <c r="G60" s="47"/>
      <c r="H60" s="47"/>
      <c r="I60" s="47"/>
      <c r="J60" s="47"/>
      <c r="K60" s="44"/>
    </row>
    <row r="61" spans="2:18" ht="16.149999999999999" customHeight="1" x14ac:dyDescent="0.35">
      <c r="B61" s="134"/>
      <c r="C61" s="704"/>
      <c r="D61" s="705"/>
      <c r="E61" s="705"/>
      <c r="F61" s="706"/>
      <c r="G61" s="47"/>
      <c r="H61" s="47"/>
      <c r="I61" s="47"/>
      <c r="J61" s="47"/>
      <c r="K61" s="44"/>
      <c r="M61" s="415" t="s">
        <v>349</v>
      </c>
      <c r="N61" s="28"/>
      <c r="O61" s="28"/>
      <c r="P61" s="28"/>
      <c r="Q61" s="28"/>
      <c r="R61" s="28"/>
    </row>
    <row r="62" spans="2:18" ht="16.149999999999999" customHeight="1" x14ac:dyDescent="0.35">
      <c r="B62" s="134"/>
      <c r="C62" s="47"/>
      <c r="D62" s="47"/>
      <c r="E62" s="47"/>
      <c r="F62" s="47"/>
      <c r="G62" s="47"/>
      <c r="H62" s="47"/>
      <c r="I62" s="47"/>
      <c r="J62" s="47"/>
      <c r="K62" s="44"/>
    </row>
    <row r="63" spans="2:18" ht="16.149999999999999" customHeight="1" x14ac:dyDescent="0.35">
      <c r="B63" s="134"/>
      <c r="C63" s="47"/>
      <c r="D63" s="47"/>
      <c r="E63" s="47"/>
      <c r="F63" s="47"/>
      <c r="G63" s="47"/>
      <c r="H63" s="47"/>
      <c r="I63" s="47"/>
      <c r="J63" s="47"/>
      <c r="K63" s="44"/>
    </row>
    <row r="64" spans="2:18" ht="24.75" customHeight="1" x14ac:dyDescent="0.35">
      <c r="B64" s="134"/>
      <c r="C64" s="47" t="s">
        <v>98</v>
      </c>
      <c r="D64" s="47"/>
      <c r="E64" s="47"/>
      <c r="F64" s="47"/>
      <c r="G64" s="47"/>
      <c r="H64" s="47"/>
      <c r="I64" s="47" t="str">
        <f>"500 merkkiä 
("&amp;TEXT(LEN(C65),"0")&amp;" käytetty)"</f>
        <v>500 merkkiä 
(0 käytetty)</v>
      </c>
      <c r="J64" s="47"/>
      <c r="K64" s="44"/>
    </row>
    <row r="65" spans="2:18" ht="95.25" customHeight="1" x14ac:dyDescent="0.35">
      <c r="B65" s="134"/>
      <c r="C65" s="644"/>
      <c r="D65" s="644"/>
      <c r="E65" s="644"/>
      <c r="F65" s="644"/>
      <c r="G65" s="644"/>
      <c r="H65" s="644"/>
      <c r="I65" s="644"/>
      <c r="J65" s="644"/>
      <c r="K65" s="644"/>
      <c r="M65" s="581" t="s">
        <v>350</v>
      </c>
      <c r="N65" s="581"/>
      <c r="O65" s="581"/>
      <c r="P65" s="581"/>
      <c r="Q65" s="581"/>
      <c r="R65" s="581"/>
    </row>
    <row r="66" spans="2:18" ht="16.149999999999999" customHeight="1" x14ac:dyDescent="0.35">
      <c r="B66" s="134"/>
      <c r="C66" s="47"/>
      <c r="D66" s="47"/>
      <c r="E66" s="47"/>
      <c r="F66" s="47"/>
      <c r="G66" s="47"/>
      <c r="H66" s="47"/>
      <c r="I66" s="47"/>
      <c r="J66" s="47"/>
      <c r="K66" s="44"/>
    </row>
    <row r="67" spans="2:18" ht="16.149999999999999" customHeight="1" x14ac:dyDescent="0.35">
      <c r="B67" s="134"/>
      <c r="C67" s="47" t="s">
        <v>25</v>
      </c>
      <c r="D67" s="47"/>
      <c r="E67" s="47"/>
      <c r="F67" s="47"/>
      <c r="G67" s="47"/>
      <c r="H67" s="47"/>
      <c r="I67" s="47" t="str">
        <f>"500 merkkiä 
("&amp;TEXT(LEN(C68),"0")&amp;" käytetty)"</f>
        <v>500 merkkiä 
(0 käytetty)</v>
      </c>
      <c r="J67" s="47"/>
      <c r="K67" s="44"/>
    </row>
    <row r="68" spans="2:18" ht="95.25" customHeight="1" x14ac:dyDescent="0.35">
      <c r="B68" s="134"/>
      <c r="C68" s="644"/>
      <c r="D68" s="644"/>
      <c r="E68" s="644"/>
      <c r="F68" s="644"/>
      <c r="G68" s="644"/>
      <c r="H68" s="644"/>
      <c r="I68" s="644"/>
      <c r="J68" s="644"/>
      <c r="K68" s="644"/>
      <c r="M68" s="581" t="s">
        <v>42</v>
      </c>
      <c r="N68" s="581"/>
      <c r="O68" s="581"/>
      <c r="P68" s="581"/>
      <c r="Q68" s="581"/>
      <c r="R68" s="581"/>
    </row>
    <row r="69" spans="2:18" ht="16.149999999999999" customHeight="1" x14ac:dyDescent="0.35">
      <c r="B69" s="134"/>
      <c r="C69" s="47"/>
      <c r="D69" s="47"/>
      <c r="E69" s="47"/>
      <c r="F69" s="47"/>
      <c r="G69" s="47"/>
      <c r="H69" s="47"/>
      <c r="I69" s="47"/>
      <c r="J69" s="47"/>
      <c r="K69" s="44"/>
    </row>
    <row r="70" spans="2:18" ht="16.149999999999999" customHeight="1" x14ac:dyDescent="0.35">
      <c r="B70" s="134"/>
      <c r="C70" s="403"/>
      <c r="D70" s="403"/>
      <c r="E70" s="146"/>
      <c r="F70" s="403"/>
      <c r="G70" s="22"/>
      <c r="H70" s="22"/>
      <c r="I70" s="22"/>
      <c r="J70" s="22"/>
      <c r="K70" s="23"/>
    </row>
    <row r="71" spans="2:18" ht="16.149999999999999" customHeight="1" x14ac:dyDescent="0.35">
      <c r="B71" s="134"/>
      <c r="C71" s="47" t="s">
        <v>171</v>
      </c>
      <c r="D71" s="47"/>
      <c r="E71" s="47"/>
      <c r="F71" s="47"/>
      <c r="G71" s="47"/>
      <c r="H71" s="47"/>
      <c r="I71" s="47"/>
      <c r="J71" s="47"/>
      <c r="K71" s="44"/>
      <c r="M71" s="658" t="s">
        <v>568</v>
      </c>
      <c r="N71" s="658"/>
      <c r="O71" s="658"/>
      <c r="P71" s="658"/>
      <c r="Q71" s="658"/>
      <c r="R71" s="658"/>
    </row>
    <row r="72" spans="2:18" ht="16.149999999999999" customHeight="1" x14ac:dyDescent="0.35">
      <c r="B72" s="134"/>
      <c r="C72" s="47" t="s">
        <v>99</v>
      </c>
      <c r="D72" s="47"/>
      <c r="E72" s="47"/>
      <c r="F72" s="47"/>
      <c r="G72" s="47"/>
      <c r="H72" s="47"/>
      <c r="I72" s="47"/>
      <c r="J72" s="47"/>
      <c r="K72" s="44"/>
      <c r="M72" s="658"/>
      <c r="N72" s="658"/>
      <c r="O72" s="658"/>
      <c r="P72" s="658"/>
      <c r="Q72" s="658"/>
      <c r="R72" s="658"/>
    </row>
    <row r="73" spans="2:18" ht="16.149999999999999" customHeight="1" x14ac:dyDescent="0.35">
      <c r="B73" s="134"/>
      <c r="C73" s="47" t="s">
        <v>34</v>
      </c>
      <c r="D73" s="47"/>
      <c r="E73" s="47"/>
      <c r="F73" s="47"/>
      <c r="G73" s="47"/>
      <c r="H73" s="47"/>
      <c r="I73" s="47"/>
      <c r="J73" s="47"/>
      <c r="K73" s="44"/>
      <c r="M73" s="658"/>
      <c r="N73" s="658"/>
      <c r="O73" s="658"/>
      <c r="P73" s="658"/>
      <c r="Q73" s="658"/>
      <c r="R73" s="658"/>
    </row>
    <row r="74" spans="2:18" ht="16.149999999999999" customHeight="1" x14ac:dyDescent="0.35">
      <c r="B74" s="134"/>
      <c r="C74" s="47" t="s">
        <v>35</v>
      </c>
      <c r="D74" s="47"/>
      <c r="E74" s="47"/>
      <c r="F74" s="47"/>
      <c r="G74" s="47"/>
      <c r="H74" s="47"/>
      <c r="I74" s="47"/>
      <c r="J74" s="47"/>
      <c r="K74" s="44"/>
      <c r="M74" s="658"/>
      <c r="N74" s="658"/>
      <c r="O74" s="658"/>
      <c r="P74" s="658"/>
      <c r="Q74" s="658"/>
      <c r="R74" s="658"/>
    </row>
    <row r="75" spans="2:18" ht="16.149999999999999" customHeight="1" x14ac:dyDescent="0.35">
      <c r="B75" s="134"/>
      <c r="C75" s="47" t="s">
        <v>39</v>
      </c>
      <c r="D75" s="47"/>
      <c r="E75" s="47"/>
      <c r="F75" s="47"/>
      <c r="G75" s="47"/>
      <c r="H75" s="47"/>
      <c r="I75" s="47"/>
      <c r="J75" s="47"/>
      <c r="K75" s="44"/>
    </row>
    <row r="76" spans="2:18" ht="16.149999999999999" customHeight="1" x14ac:dyDescent="0.35">
      <c r="B76" s="134"/>
      <c r="C76" s="47" t="s">
        <v>36</v>
      </c>
      <c r="D76" s="47"/>
      <c r="E76" s="47"/>
      <c r="F76" s="47"/>
      <c r="G76" s="47"/>
      <c r="H76" s="47"/>
      <c r="I76" s="47"/>
      <c r="J76" s="47"/>
      <c r="K76" s="44"/>
    </row>
    <row r="77" spans="2:18" ht="16.149999999999999" customHeight="1" x14ac:dyDescent="0.35">
      <c r="B77" s="134"/>
      <c r="C77" s="47" t="s">
        <v>37</v>
      </c>
      <c r="D77" s="47"/>
      <c r="E77" s="47"/>
      <c r="F77" s="47"/>
      <c r="G77" s="47"/>
      <c r="H77" s="47"/>
      <c r="I77" s="47"/>
      <c r="J77" s="47"/>
      <c r="K77" s="44"/>
    </row>
    <row r="78" spans="2:18" ht="16.149999999999999" customHeight="1" x14ac:dyDescent="0.35">
      <c r="B78" s="134"/>
      <c r="C78" s="47" t="s">
        <v>38</v>
      </c>
      <c r="D78" s="47"/>
      <c r="E78" s="47"/>
      <c r="F78" s="47"/>
      <c r="G78" s="47"/>
      <c r="H78" s="47" t="s">
        <v>40</v>
      </c>
      <c r="I78" s="707"/>
      <c r="J78" s="707"/>
      <c r="K78" s="44"/>
    </row>
    <row r="79" spans="2:18" ht="16.149999999999999" customHeight="1" x14ac:dyDescent="0.35">
      <c r="B79" s="134"/>
      <c r="C79" s="47" t="s">
        <v>38</v>
      </c>
      <c r="D79" s="47"/>
      <c r="E79" s="47"/>
      <c r="F79" s="47"/>
      <c r="G79" s="47"/>
      <c r="H79" s="47" t="s">
        <v>40</v>
      </c>
      <c r="I79" s="707"/>
      <c r="J79" s="707"/>
      <c r="K79" s="44"/>
    </row>
    <row r="80" spans="2:18" ht="16.149999999999999" customHeight="1" x14ac:dyDescent="0.35">
      <c r="B80" s="134"/>
      <c r="C80" s="47" t="s">
        <v>38</v>
      </c>
      <c r="D80" s="47"/>
      <c r="E80" s="47"/>
      <c r="F80" s="47"/>
      <c r="G80" s="47"/>
      <c r="H80" s="47" t="s">
        <v>40</v>
      </c>
      <c r="I80" s="707"/>
      <c r="J80" s="707"/>
      <c r="K80" s="44"/>
    </row>
    <row r="81" spans="2:27" ht="16.149999999999999" customHeight="1" x14ac:dyDescent="0.35">
      <c r="B81" s="234"/>
      <c r="C81" s="59"/>
      <c r="D81" s="59"/>
      <c r="E81" s="59"/>
      <c r="F81" s="59"/>
      <c r="G81" s="59"/>
      <c r="H81" s="59"/>
      <c r="I81" s="59"/>
      <c r="J81" s="59"/>
      <c r="K81" s="84"/>
    </row>
    <row r="82" spans="2:27" ht="16.149999999999999" customHeight="1" x14ac:dyDescent="0.35"/>
    <row r="83" spans="2:27" ht="34.5" customHeight="1" x14ac:dyDescent="0.35">
      <c r="B83" s="349"/>
      <c r="C83" s="702" t="s">
        <v>356</v>
      </c>
      <c r="D83" s="702"/>
      <c r="E83" s="702"/>
      <c r="F83" s="702"/>
      <c r="G83" s="702"/>
      <c r="H83" s="702"/>
      <c r="I83" s="702"/>
      <c r="J83" s="702"/>
      <c r="K83" s="703"/>
      <c r="O83" s="699" t="s">
        <v>89</v>
      </c>
      <c r="P83" s="700"/>
      <c r="Q83" s="701"/>
    </row>
    <row r="84" spans="2:27" ht="54" customHeight="1" x14ac:dyDescent="0.35">
      <c r="B84" s="134"/>
      <c r="C84" s="351"/>
      <c r="D84" s="47"/>
      <c r="E84" s="47"/>
      <c r="F84" s="47"/>
      <c r="G84" s="47"/>
      <c r="H84" s="47"/>
      <c r="I84" s="47"/>
      <c r="J84" s="47"/>
      <c r="K84" s="44"/>
    </row>
    <row r="85" spans="2:27" ht="16.149999999999999" customHeight="1" x14ac:dyDescent="0.35">
      <c r="B85" s="134"/>
      <c r="C85" s="47"/>
      <c r="D85" s="47"/>
      <c r="E85" s="47"/>
      <c r="F85" s="47"/>
      <c r="G85" s="47"/>
      <c r="H85" s="47"/>
      <c r="I85" s="47"/>
      <c r="J85" s="47"/>
      <c r="K85" s="44"/>
    </row>
    <row r="86" spans="2:27" ht="16.149999999999999" customHeight="1" x14ac:dyDescent="0.35">
      <c r="B86" s="134"/>
      <c r="C86" s="47" t="s">
        <v>355</v>
      </c>
      <c r="D86" s="47"/>
      <c r="E86" s="47"/>
      <c r="F86" s="47"/>
      <c r="G86" s="143"/>
      <c r="H86" s="47"/>
      <c r="I86" s="47"/>
      <c r="J86" s="47"/>
      <c r="K86" s="44"/>
      <c r="M86" s="698" t="s">
        <v>416</v>
      </c>
      <c r="N86" s="698"/>
      <c r="O86" s="698"/>
      <c r="P86" s="698"/>
      <c r="Q86" s="698"/>
      <c r="R86" s="698"/>
      <c r="S86" s="144"/>
      <c r="T86" s="144"/>
      <c r="U86" s="144"/>
      <c r="V86" s="133"/>
      <c r="W86" s="133"/>
      <c r="X86" s="133"/>
      <c r="Y86" s="133"/>
      <c r="Z86" s="133"/>
      <c r="AA86" s="133"/>
    </row>
    <row r="87" spans="2:27" s="123" customFormat="1" ht="16.149999999999999" customHeight="1" x14ac:dyDescent="0.35">
      <c r="B87" s="350"/>
      <c r="C87" s="402" t="s">
        <v>2</v>
      </c>
      <c r="D87" s="402"/>
      <c r="E87" s="101"/>
      <c r="F87" s="402" t="s">
        <v>3</v>
      </c>
      <c r="G87" s="86"/>
      <c r="H87" s="86"/>
      <c r="I87" s="86"/>
      <c r="J87" s="86"/>
      <c r="K87" s="87"/>
      <c r="L87" s="16"/>
      <c r="M87" s="698"/>
      <c r="N87" s="698"/>
      <c r="O87" s="698"/>
      <c r="P87" s="698"/>
      <c r="Q87" s="698"/>
      <c r="R87" s="698"/>
    </row>
    <row r="88" spans="2:27" s="123" customFormat="1" ht="16.149999999999999" customHeight="1" x14ac:dyDescent="0.35">
      <c r="B88" s="350"/>
      <c r="C88" s="402"/>
      <c r="D88" s="402"/>
      <c r="E88" s="101"/>
      <c r="F88" s="402"/>
      <c r="G88" s="86"/>
      <c r="H88" s="86"/>
      <c r="I88" s="86"/>
      <c r="J88" s="86"/>
      <c r="K88" s="87"/>
      <c r="L88" s="16"/>
      <c r="M88" s="698"/>
      <c r="N88" s="698"/>
      <c r="O88" s="698"/>
      <c r="P88" s="698"/>
      <c r="Q88" s="698"/>
      <c r="R88" s="698"/>
    </row>
    <row r="89" spans="2:27" s="123" customFormat="1" ht="16.149999999999999" customHeight="1" x14ac:dyDescent="0.35">
      <c r="B89" s="350"/>
      <c r="C89" s="47" t="s">
        <v>96</v>
      </c>
      <c r="D89" s="47"/>
      <c r="E89" s="47"/>
      <c r="F89" s="47"/>
      <c r="G89" s="47"/>
      <c r="H89" s="86"/>
      <c r="I89" s="86"/>
      <c r="J89" s="86"/>
      <c r="K89" s="87"/>
      <c r="L89" s="16"/>
      <c r="M89" s="698"/>
      <c r="N89" s="698"/>
      <c r="O89" s="698"/>
      <c r="P89" s="698"/>
      <c r="Q89" s="698"/>
      <c r="R89" s="698"/>
    </row>
    <row r="90" spans="2:27" s="123" customFormat="1" ht="16.149999999999999" customHeight="1" x14ac:dyDescent="0.35">
      <c r="B90" s="350"/>
      <c r="C90" s="402" t="s">
        <v>2</v>
      </c>
      <c r="D90" s="402"/>
      <c r="E90" s="101"/>
      <c r="F90" s="402" t="s">
        <v>3</v>
      </c>
      <c r="G90" s="86"/>
      <c r="H90" s="86"/>
      <c r="I90" s="86"/>
      <c r="J90" s="86"/>
      <c r="K90" s="87"/>
      <c r="L90" s="16"/>
      <c r="M90" s="698"/>
      <c r="N90" s="698"/>
      <c r="O90" s="698"/>
      <c r="P90" s="698"/>
      <c r="Q90" s="698"/>
      <c r="R90" s="698"/>
    </row>
    <row r="91" spans="2:27" s="123" customFormat="1" ht="16.149999999999999" customHeight="1" x14ac:dyDescent="0.35">
      <c r="B91" s="350"/>
      <c r="C91" s="402"/>
      <c r="D91" s="402"/>
      <c r="E91" s="101"/>
      <c r="F91" s="402"/>
      <c r="G91" s="86"/>
      <c r="H91" s="86"/>
      <c r="I91" s="86"/>
      <c r="J91" s="86"/>
      <c r="K91" s="87"/>
      <c r="L91" s="16"/>
      <c r="M91" s="698"/>
      <c r="N91" s="698"/>
      <c r="O91" s="698"/>
      <c r="P91" s="698"/>
      <c r="Q91" s="698"/>
      <c r="R91" s="698"/>
    </row>
    <row r="92" spans="2:27" s="123" customFormat="1" ht="16.149999999999999" customHeight="1" x14ac:dyDescent="0.35">
      <c r="B92" s="350"/>
      <c r="C92" s="47" t="s">
        <v>97</v>
      </c>
      <c r="D92" s="47"/>
      <c r="E92" s="47"/>
      <c r="F92" s="47"/>
      <c r="G92" s="47"/>
      <c r="H92" s="86"/>
      <c r="I92" s="86"/>
      <c r="J92" s="86"/>
      <c r="K92" s="87"/>
      <c r="L92" s="16"/>
      <c r="M92" s="698"/>
      <c r="N92" s="698"/>
      <c r="O92" s="698"/>
      <c r="P92" s="698"/>
      <c r="Q92" s="698"/>
      <c r="R92" s="698"/>
    </row>
    <row r="93" spans="2:27" s="123" customFormat="1" ht="16.149999999999999" customHeight="1" x14ac:dyDescent="0.35">
      <c r="B93" s="350"/>
      <c r="C93" s="402" t="s">
        <v>2</v>
      </c>
      <c r="D93" s="402"/>
      <c r="E93" s="101"/>
      <c r="F93" s="402" t="s">
        <v>3</v>
      </c>
      <c r="G93" s="86"/>
      <c r="H93" s="86"/>
      <c r="I93" s="86"/>
      <c r="J93" s="86"/>
      <c r="K93" s="87"/>
      <c r="L93" s="16"/>
      <c r="M93" s="698"/>
      <c r="N93" s="698"/>
      <c r="O93" s="698"/>
      <c r="P93" s="698"/>
      <c r="Q93" s="698"/>
      <c r="R93" s="698"/>
    </row>
    <row r="94" spans="2:27" ht="16.149999999999999" customHeight="1" x14ac:dyDescent="0.35">
      <c r="B94" s="134"/>
      <c r="C94" s="47"/>
      <c r="D94" s="47"/>
      <c r="E94" s="47"/>
      <c r="F94" s="47"/>
      <c r="G94" s="47"/>
      <c r="H94" s="47"/>
      <c r="I94" s="47"/>
      <c r="J94" s="47"/>
      <c r="K94" s="44"/>
      <c r="M94" s="99"/>
    </row>
    <row r="95" spans="2:27" ht="16.149999999999999" customHeight="1" x14ac:dyDescent="0.35">
      <c r="B95" s="134"/>
      <c r="C95" s="47"/>
      <c r="D95" s="47"/>
      <c r="E95" s="47"/>
      <c r="F95" s="47"/>
      <c r="G95" s="47"/>
      <c r="H95" s="47"/>
      <c r="I95" s="47"/>
      <c r="J95" s="47"/>
      <c r="K95" s="44"/>
      <c r="M95" s="582" t="s">
        <v>100</v>
      </c>
      <c r="N95" s="582"/>
      <c r="O95" s="582"/>
      <c r="P95" s="582"/>
      <c r="Q95" s="582"/>
      <c r="R95" s="582"/>
    </row>
    <row r="96" spans="2:27" ht="16.149999999999999" customHeight="1" x14ac:dyDescent="0.35">
      <c r="B96" s="134"/>
      <c r="C96" s="47" t="s">
        <v>23</v>
      </c>
      <c r="D96" s="47"/>
      <c r="E96" s="588"/>
      <c r="F96" s="589"/>
      <c r="G96" s="589"/>
      <c r="H96" s="589"/>
      <c r="I96" s="589"/>
      <c r="J96" s="590"/>
      <c r="K96" s="44"/>
      <c r="M96" s="582"/>
      <c r="N96" s="582"/>
      <c r="O96" s="582"/>
      <c r="P96" s="582"/>
      <c r="Q96" s="582"/>
      <c r="R96" s="582"/>
    </row>
    <row r="97" spans="2:18" ht="16.149999999999999" customHeight="1" x14ac:dyDescent="0.35">
      <c r="B97" s="134"/>
      <c r="C97" s="47"/>
      <c r="D97" s="47"/>
      <c r="E97" s="47"/>
      <c r="F97" s="47"/>
      <c r="G97" s="47"/>
      <c r="H97" s="47"/>
      <c r="I97" s="47"/>
      <c r="J97" s="47"/>
      <c r="K97" s="44"/>
    </row>
    <row r="98" spans="2:18" ht="16.149999999999999" customHeight="1" x14ac:dyDescent="0.35">
      <c r="B98" s="134"/>
      <c r="C98" s="47" t="s">
        <v>24</v>
      </c>
      <c r="D98" s="47"/>
      <c r="E98" s="588"/>
      <c r="F98" s="589"/>
      <c r="G98" s="589"/>
      <c r="H98" s="589"/>
      <c r="I98" s="589"/>
      <c r="J98" s="590"/>
      <c r="K98" s="44"/>
      <c r="M98" s="582" t="s">
        <v>41</v>
      </c>
      <c r="N98" s="582"/>
      <c r="O98" s="582"/>
      <c r="P98" s="582"/>
      <c r="Q98" s="582"/>
      <c r="R98" s="582"/>
    </row>
    <row r="99" spans="2:18" ht="16.149999999999999" customHeight="1" x14ac:dyDescent="0.35">
      <c r="B99" s="134"/>
      <c r="C99" s="47"/>
      <c r="D99" s="47"/>
      <c r="E99" s="47"/>
      <c r="F99" s="47"/>
      <c r="G99" s="47"/>
      <c r="H99" s="47"/>
      <c r="I99" s="47"/>
      <c r="J99" s="47"/>
      <c r="K99" s="44"/>
      <c r="M99" s="582"/>
      <c r="N99" s="582"/>
      <c r="O99" s="582"/>
      <c r="P99" s="582"/>
      <c r="Q99" s="582"/>
      <c r="R99" s="582"/>
    </row>
    <row r="100" spans="2:18" ht="16.149999999999999" customHeight="1" x14ac:dyDescent="0.35">
      <c r="B100" s="134"/>
      <c r="C100" s="47" t="s">
        <v>170</v>
      </c>
      <c r="D100" s="47"/>
      <c r="E100" s="47"/>
      <c r="F100" s="47"/>
      <c r="G100" s="47"/>
      <c r="H100" s="47"/>
      <c r="I100" s="47"/>
      <c r="J100" s="47"/>
      <c r="K100" s="44"/>
    </row>
    <row r="101" spans="2:18" ht="16.149999999999999" customHeight="1" x14ac:dyDescent="0.35">
      <c r="B101" s="134"/>
      <c r="C101" s="704"/>
      <c r="D101" s="705"/>
      <c r="E101" s="705"/>
      <c r="F101" s="706"/>
      <c r="G101" s="47"/>
      <c r="H101" s="47"/>
      <c r="I101" s="47"/>
      <c r="J101" s="47"/>
      <c r="K101" s="44"/>
      <c r="M101" s="415" t="s">
        <v>351</v>
      </c>
      <c r="N101" s="415"/>
      <c r="O101" s="415"/>
      <c r="P101" s="415"/>
      <c r="Q101" s="415"/>
      <c r="R101" s="415"/>
    </row>
    <row r="102" spans="2:18" ht="16.149999999999999" customHeight="1" x14ac:dyDescent="0.35">
      <c r="B102" s="134"/>
      <c r="C102" s="47"/>
      <c r="D102" s="47"/>
      <c r="E102" s="47"/>
      <c r="F102" s="47"/>
      <c r="G102" s="47"/>
      <c r="H102" s="47"/>
      <c r="I102" s="47"/>
      <c r="J102" s="47"/>
      <c r="K102" s="44"/>
    </row>
    <row r="103" spans="2:18" ht="16.149999999999999" customHeight="1" x14ac:dyDescent="0.35">
      <c r="B103" s="134"/>
      <c r="C103" s="47"/>
      <c r="D103" s="47"/>
      <c r="E103" s="47"/>
      <c r="F103" s="47"/>
      <c r="G103" s="47"/>
      <c r="H103" s="47"/>
      <c r="I103" s="47"/>
      <c r="J103" s="47"/>
      <c r="K103" s="44"/>
    </row>
    <row r="104" spans="2:18" ht="24.75" customHeight="1" x14ac:dyDescent="0.35">
      <c r="B104" s="134"/>
      <c r="C104" s="47" t="s">
        <v>98</v>
      </c>
      <c r="D104" s="47"/>
      <c r="E104" s="47"/>
      <c r="F104" s="47"/>
      <c r="G104" s="47"/>
      <c r="H104" s="47"/>
      <c r="I104" s="47" t="str">
        <f>"500 merkkiä 
("&amp;TEXT(LEN(C105),"0")&amp;" käytetty)"</f>
        <v>500 merkkiä 
(0 käytetty)</v>
      </c>
      <c r="J104" s="47"/>
      <c r="K104" s="44"/>
    </row>
    <row r="105" spans="2:18" ht="95.25" customHeight="1" x14ac:dyDescent="0.35">
      <c r="B105" s="134"/>
      <c r="C105" s="644"/>
      <c r="D105" s="644"/>
      <c r="E105" s="644"/>
      <c r="F105" s="644"/>
      <c r="G105" s="644"/>
      <c r="H105" s="644"/>
      <c r="I105" s="644"/>
      <c r="J105" s="644"/>
      <c r="K105" s="644"/>
      <c r="M105" s="581" t="s">
        <v>350</v>
      </c>
      <c r="N105" s="581"/>
      <c r="O105" s="581"/>
      <c r="P105" s="581"/>
      <c r="Q105" s="581"/>
      <c r="R105" s="581"/>
    </row>
    <row r="106" spans="2:18" ht="16.149999999999999" customHeight="1" x14ac:dyDescent="0.35">
      <c r="B106" s="134"/>
      <c r="C106" s="47"/>
      <c r="D106" s="47"/>
      <c r="E106" s="47"/>
      <c r="F106" s="47"/>
      <c r="G106" s="47"/>
      <c r="H106" s="47"/>
      <c r="I106" s="47"/>
      <c r="J106" s="47"/>
      <c r="K106" s="44"/>
    </row>
    <row r="107" spans="2:18" ht="16.149999999999999" customHeight="1" x14ac:dyDescent="0.35">
      <c r="B107" s="134"/>
      <c r="C107" s="47" t="s">
        <v>25</v>
      </c>
      <c r="D107" s="47"/>
      <c r="E107" s="47"/>
      <c r="F107" s="47"/>
      <c r="G107" s="47"/>
      <c r="H107" s="47"/>
      <c r="I107" s="47" t="str">
        <f>"500 merkkiä 
("&amp;TEXT(LEN(C108),"0")&amp;" käytetty)"</f>
        <v>500 merkkiä 
(0 käytetty)</v>
      </c>
      <c r="J107" s="47"/>
      <c r="K107" s="44"/>
    </row>
    <row r="108" spans="2:18" ht="95.25" customHeight="1" x14ac:dyDescent="0.35">
      <c r="B108" s="134"/>
      <c r="C108" s="644"/>
      <c r="D108" s="644"/>
      <c r="E108" s="644"/>
      <c r="F108" s="644"/>
      <c r="G108" s="644"/>
      <c r="H108" s="644"/>
      <c r="I108" s="644"/>
      <c r="J108" s="644"/>
      <c r="K108" s="644"/>
      <c r="M108" s="581" t="s">
        <v>42</v>
      </c>
      <c r="N108" s="581"/>
      <c r="O108" s="581"/>
      <c r="P108" s="581"/>
      <c r="Q108" s="581"/>
      <c r="R108" s="581"/>
    </row>
    <row r="109" spans="2:18" ht="16.149999999999999" customHeight="1" x14ac:dyDescent="0.35">
      <c r="B109" s="134"/>
      <c r="C109" s="47"/>
      <c r="D109" s="47"/>
      <c r="E109" s="47"/>
      <c r="F109" s="47"/>
      <c r="G109" s="47"/>
      <c r="H109" s="47"/>
      <c r="I109" s="47"/>
      <c r="J109" s="47"/>
      <c r="K109" s="44"/>
    </row>
    <row r="110" spans="2:18" ht="16.149999999999999" customHeight="1" x14ac:dyDescent="0.35">
      <c r="B110" s="134"/>
      <c r="C110" s="403"/>
      <c r="D110" s="403"/>
      <c r="E110" s="146"/>
      <c r="F110" s="403"/>
      <c r="G110" s="22"/>
      <c r="H110" s="22"/>
      <c r="I110" s="22"/>
      <c r="J110" s="22"/>
      <c r="K110" s="23"/>
      <c r="M110" s="658" t="s">
        <v>568</v>
      </c>
      <c r="N110" s="658"/>
      <c r="O110" s="658"/>
      <c r="P110" s="658"/>
      <c r="Q110" s="658"/>
      <c r="R110" s="658"/>
    </row>
    <row r="111" spans="2:18" ht="16.149999999999999" customHeight="1" x14ac:dyDescent="0.35">
      <c r="B111" s="134"/>
      <c r="C111" s="47" t="s">
        <v>171</v>
      </c>
      <c r="D111" s="47"/>
      <c r="E111" s="47"/>
      <c r="F111" s="47"/>
      <c r="G111" s="47"/>
      <c r="H111" s="47"/>
      <c r="I111" s="47"/>
      <c r="J111" s="47"/>
      <c r="K111" s="44"/>
      <c r="M111" s="658"/>
      <c r="N111" s="658"/>
      <c r="O111" s="658"/>
      <c r="P111" s="658"/>
      <c r="Q111" s="658"/>
      <c r="R111" s="658"/>
    </row>
    <row r="112" spans="2:18" ht="16.149999999999999" customHeight="1" x14ac:dyDescent="0.35">
      <c r="B112" s="134"/>
      <c r="C112" s="47" t="s">
        <v>99</v>
      </c>
      <c r="D112" s="47"/>
      <c r="E112" s="47"/>
      <c r="F112" s="47"/>
      <c r="G112" s="47"/>
      <c r="H112" s="47"/>
      <c r="I112" s="47"/>
      <c r="J112" s="47"/>
      <c r="K112" s="44"/>
      <c r="M112" s="658"/>
      <c r="N112" s="658"/>
      <c r="O112" s="658"/>
      <c r="P112" s="658"/>
      <c r="Q112" s="658"/>
      <c r="R112" s="658"/>
    </row>
    <row r="113" spans="2:27" ht="16.149999999999999" customHeight="1" x14ac:dyDescent="0.35">
      <c r="B113" s="134"/>
      <c r="C113" s="47" t="s">
        <v>34</v>
      </c>
      <c r="D113" s="47"/>
      <c r="E113" s="47"/>
      <c r="F113" s="47"/>
      <c r="G113" s="47"/>
      <c r="H113" s="47"/>
      <c r="I113" s="47"/>
      <c r="J113" s="47"/>
      <c r="K113" s="44"/>
      <c r="M113" s="658"/>
      <c r="N113" s="658"/>
      <c r="O113" s="658"/>
      <c r="P113" s="658"/>
      <c r="Q113" s="658"/>
      <c r="R113" s="658"/>
    </row>
    <row r="114" spans="2:27" ht="16.149999999999999" customHeight="1" x14ac:dyDescent="0.35">
      <c r="B114" s="134"/>
      <c r="C114" s="47" t="s">
        <v>35</v>
      </c>
      <c r="D114" s="47"/>
      <c r="E114" s="47"/>
      <c r="F114" s="47"/>
      <c r="G114" s="47"/>
      <c r="H114" s="47"/>
      <c r="I114" s="47"/>
      <c r="J114" s="47"/>
      <c r="K114" s="44"/>
    </row>
    <row r="115" spans="2:27" ht="16.149999999999999" customHeight="1" x14ac:dyDescent="0.35">
      <c r="B115" s="134"/>
      <c r="C115" s="47" t="s">
        <v>39</v>
      </c>
      <c r="D115" s="47"/>
      <c r="E115" s="47"/>
      <c r="F115" s="47"/>
      <c r="G115" s="47"/>
      <c r="H115" s="47"/>
      <c r="I115" s="47"/>
      <c r="J115" s="47"/>
      <c r="K115" s="44"/>
    </row>
    <row r="116" spans="2:27" ht="16.149999999999999" customHeight="1" x14ac:dyDescent="0.35">
      <c r="B116" s="134"/>
      <c r="C116" s="47" t="s">
        <v>36</v>
      </c>
      <c r="D116" s="47"/>
      <c r="E116" s="47"/>
      <c r="F116" s="47"/>
      <c r="G116" s="47"/>
      <c r="H116" s="47"/>
      <c r="I116" s="47"/>
      <c r="J116" s="47"/>
      <c r="K116" s="44"/>
    </row>
    <row r="117" spans="2:27" ht="16.149999999999999" customHeight="1" x14ac:dyDescent="0.35">
      <c r="B117" s="134"/>
      <c r="C117" s="47" t="s">
        <v>37</v>
      </c>
      <c r="D117" s="47"/>
      <c r="E117" s="47"/>
      <c r="F117" s="47"/>
      <c r="G117" s="47"/>
      <c r="H117" s="47"/>
      <c r="I117" s="47"/>
      <c r="J117" s="47"/>
      <c r="K117" s="44"/>
    </row>
    <row r="118" spans="2:27" ht="16.149999999999999" customHeight="1" x14ac:dyDescent="0.35">
      <c r="B118" s="134"/>
      <c r="C118" s="47" t="s">
        <v>38</v>
      </c>
      <c r="D118" s="47"/>
      <c r="E118" s="47"/>
      <c r="F118" s="47"/>
      <c r="G118" s="47"/>
      <c r="H118" s="47" t="s">
        <v>40</v>
      </c>
      <c r="I118" s="707"/>
      <c r="J118" s="707"/>
      <c r="K118" s="44"/>
    </row>
    <row r="119" spans="2:27" ht="16.149999999999999" customHeight="1" x14ac:dyDescent="0.35">
      <c r="B119" s="134"/>
      <c r="C119" s="47" t="s">
        <v>38</v>
      </c>
      <c r="D119" s="47"/>
      <c r="E119" s="47"/>
      <c r="F119" s="47"/>
      <c r="G119" s="47"/>
      <c r="H119" s="47" t="s">
        <v>40</v>
      </c>
      <c r="I119" s="707"/>
      <c r="J119" s="707"/>
      <c r="K119" s="44"/>
    </row>
    <row r="120" spans="2:27" ht="16.149999999999999" customHeight="1" x14ac:dyDescent="0.35">
      <c r="B120" s="134"/>
      <c r="C120" s="47" t="s">
        <v>38</v>
      </c>
      <c r="D120" s="47"/>
      <c r="E120" s="47"/>
      <c r="F120" s="47"/>
      <c r="G120" s="47"/>
      <c r="H120" s="47" t="s">
        <v>40</v>
      </c>
      <c r="I120" s="707"/>
      <c r="J120" s="707"/>
      <c r="K120" s="44"/>
    </row>
    <row r="121" spans="2:27" ht="16.149999999999999" customHeight="1" x14ac:dyDescent="0.35">
      <c r="B121" s="234"/>
      <c r="C121" s="59"/>
      <c r="D121" s="59"/>
      <c r="E121" s="59"/>
      <c r="F121" s="59"/>
      <c r="G121" s="59"/>
      <c r="H121" s="59"/>
      <c r="I121" s="59"/>
      <c r="J121" s="59"/>
      <c r="K121" s="84"/>
    </row>
    <row r="123" spans="2:27" ht="34.5" customHeight="1" x14ac:dyDescent="0.35">
      <c r="B123" s="349"/>
      <c r="C123" s="702" t="s">
        <v>357</v>
      </c>
      <c r="D123" s="702"/>
      <c r="E123" s="702"/>
      <c r="F123" s="702"/>
      <c r="G123" s="702"/>
      <c r="H123" s="702"/>
      <c r="I123" s="702"/>
      <c r="J123" s="702"/>
      <c r="K123" s="703"/>
      <c r="O123" s="699" t="s">
        <v>89</v>
      </c>
      <c r="P123" s="700"/>
      <c r="Q123" s="701"/>
    </row>
    <row r="124" spans="2:27" ht="54" customHeight="1" x14ac:dyDescent="0.35">
      <c r="B124" s="134"/>
      <c r="C124" s="351"/>
      <c r="D124" s="47"/>
      <c r="E124" s="47"/>
      <c r="F124" s="47"/>
      <c r="G124" s="47"/>
      <c r="H124" s="47"/>
      <c r="I124" s="47"/>
      <c r="J124" s="47"/>
      <c r="K124" s="44"/>
    </row>
    <row r="125" spans="2:27" ht="16.149999999999999" customHeight="1" x14ac:dyDescent="0.35">
      <c r="B125" s="134"/>
      <c r="C125" s="47"/>
      <c r="D125" s="47"/>
      <c r="E125" s="47"/>
      <c r="F125" s="47"/>
      <c r="G125" s="47"/>
      <c r="H125" s="47"/>
      <c r="I125" s="47"/>
      <c r="J125" s="47"/>
      <c r="K125" s="44"/>
    </row>
    <row r="126" spans="2:27" ht="16.149999999999999" customHeight="1" x14ac:dyDescent="0.35">
      <c r="B126" s="134"/>
      <c r="C126" s="47" t="s">
        <v>355</v>
      </c>
      <c r="D126" s="47"/>
      <c r="E126" s="47"/>
      <c r="F126" s="47"/>
      <c r="G126" s="143"/>
      <c r="H126" s="47"/>
      <c r="I126" s="47"/>
      <c r="J126" s="47"/>
      <c r="K126" s="44"/>
      <c r="M126" s="698" t="s">
        <v>417</v>
      </c>
      <c r="N126" s="698"/>
      <c r="O126" s="698"/>
      <c r="P126" s="698"/>
      <c r="Q126" s="698"/>
      <c r="R126" s="698"/>
      <c r="S126" s="144"/>
      <c r="T126" s="144"/>
      <c r="U126" s="144"/>
      <c r="V126" s="133"/>
      <c r="W126" s="133"/>
      <c r="X126" s="133"/>
      <c r="Y126" s="133"/>
      <c r="Z126" s="133"/>
      <c r="AA126" s="133"/>
    </row>
    <row r="127" spans="2:27" s="123" customFormat="1" ht="16.149999999999999" customHeight="1" x14ac:dyDescent="0.35">
      <c r="B127" s="350"/>
      <c r="C127" s="402" t="s">
        <v>2</v>
      </c>
      <c r="D127" s="402"/>
      <c r="E127" s="101"/>
      <c r="F127" s="402" t="s">
        <v>3</v>
      </c>
      <c r="G127" s="86"/>
      <c r="H127" s="86"/>
      <c r="I127" s="86"/>
      <c r="J127" s="86"/>
      <c r="K127" s="87"/>
      <c r="L127" s="16"/>
      <c r="M127" s="698"/>
      <c r="N127" s="698"/>
      <c r="O127" s="698"/>
      <c r="P127" s="698"/>
      <c r="Q127" s="698"/>
      <c r="R127" s="698"/>
    </row>
    <row r="128" spans="2:27" s="123" customFormat="1" ht="16.149999999999999" customHeight="1" x14ac:dyDescent="0.35">
      <c r="B128" s="350"/>
      <c r="C128" s="402"/>
      <c r="D128" s="402"/>
      <c r="E128" s="101"/>
      <c r="F128" s="402"/>
      <c r="G128" s="86"/>
      <c r="H128" s="86"/>
      <c r="I128" s="86"/>
      <c r="J128" s="86"/>
      <c r="K128" s="87"/>
      <c r="L128" s="16"/>
      <c r="M128" s="698"/>
      <c r="N128" s="698"/>
      <c r="O128" s="698"/>
      <c r="P128" s="698"/>
      <c r="Q128" s="698"/>
      <c r="R128" s="698"/>
    </row>
    <row r="129" spans="2:18" s="123" customFormat="1" ht="16.149999999999999" customHeight="1" x14ac:dyDescent="0.35">
      <c r="B129" s="350"/>
      <c r="C129" s="47" t="s">
        <v>96</v>
      </c>
      <c r="D129" s="47"/>
      <c r="E129" s="47"/>
      <c r="F129" s="47"/>
      <c r="G129" s="47"/>
      <c r="H129" s="86"/>
      <c r="I129" s="86"/>
      <c r="J129" s="86"/>
      <c r="K129" s="87"/>
      <c r="L129" s="16"/>
      <c r="M129" s="698"/>
      <c r="N129" s="698"/>
      <c r="O129" s="698"/>
      <c r="P129" s="698"/>
      <c r="Q129" s="698"/>
      <c r="R129" s="698"/>
    </row>
    <row r="130" spans="2:18" s="123" customFormat="1" ht="16.149999999999999" customHeight="1" x14ac:dyDescent="0.35">
      <c r="B130" s="350"/>
      <c r="C130" s="402" t="s">
        <v>2</v>
      </c>
      <c r="D130" s="402"/>
      <c r="E130" s="101"/>
      <c r="F130" s="402" t="s">
        <v>3</v>
      </c>
      <c r="G130" s="86"/>
      <c r="H130" s="86"/>
      <c r="I130" s="86"/>
      <c r="J130" s="86"/>
      <c r="K130" s="87"/>
      <c r="L130" s="16"/>
      <c r="M130" s="698"/>
      <c r="N130" s="698"/>
      <c r="O130" s="698"/>
      <c r="P130" s="698"/>
      <c r="Q130" s="698"/>
      <c r="R130" s="698"/>
    </row>
    <row r="131" spans="2:18" s="123" customFormat="1" ht="16.149999999999999" customHeight="1" x14ac:dyDescent="0.35">
      <c r="B131" s="350"/>
      <c r="C131" s="402"/>
      <c r="D131" s="402"/>
      <c r="E131" s="101"/>
      <c r="F131" s="402"/>
      <c r="G131" s="86"/>
      <c r="H131" s="86"/>
      <c r="I131" s="86"/>
      <c r="J131" s="86"/>
      <c r="K131" s="87"/>
      <c r="L131" s="16"/>
      <c r="M131" s="698"/>
      <c r="N131" s="698"/>
      <c r="O131" s="698"/>
      <c r="P131" s="698"/>
      <c r="Q131" s="698"/>
      <c r="R131" s="698"/>
    </row>
    <row r="132" spans="2:18" s="123" customFormat="1" ht="16.149999999999999" customHeight="1" x14ac:dyDescent="0.35">
      <c r="B132" s="350"/>
      <c r="C132" s="47" t="s">
        <v>97</v>
      </c>
      <c r="D132" s="47"/>
      <c r="E132" s="47"/>
      <c r="F132" s="47"/>
      <c r="G132" s="47"/>
      <c r="H132" s="86"/>
      <c r="I132" s="86"/>
      <c r="J132" s="86"/>
      <c r="K132" s="87"/>
      <c r="L132" s="16"/>
      <c r="M132" s="698"/>
      <c r="N132" s="698"/>
      <c r="O132" s="698"/>
      <c r="P132" s="698"/>
      <c r="Q132" s="698"/>
      <c r="R132" s="698"/>
    </row>
    <row r="133" spans="2:18" s="123" customFormat="1" ht="16.149999999999999" customHeight="1" x14ac:dyDescent="0.35">
      <c r="B133" s="350"/>
      <c r="C133" s="402" t="s">
        <v>2</v>
      </c>
      <c r="D133" s="402"/>
      <c r="E133" s="101"/>
      <c r="F133" s="402" t="s">
        <v>3</v>
      </c>
      <c r="G133" s="86"/>
      <c r="H133" s="86"/>
      <c r="I133" s="86"/>
      <c r="J133" s="86"/>
      <c r="K133" s="87"/>
      <c r="L133" s="16"/>
      <c r="M133" s="698"/>
      <c r="N133" s="698"/>
      <c r="O133" s="698"/>
      <c r="P133" s="698"/>
      <c r="Q133" s="698"/>
      <c r="R133" s="698"/>
    </row>
    <row r="134" spans="2:18" ht="16.149999999999999" customHeight="1" x14ac:dyDescent="0.35">
      <c r="B134" s="134"/>
      <c r="C134" s="47"/>
      <c r="D134" s="47"/>
      <c r="E134" s="47"/>
      <c r="F134" s="47"/>
      <c r="G134" s="47"/>
      <c r="H134" s="47"/>
      <c r="I134" s="47"/>
      <c r="J134" s="47"/>
      <c r="K134" s="44"/>
      <c r="M134" s="99"/>
    </row>
    <row r="135" spans="2:18" ht="16.149999999999999" customHeight="1" x14ac:dyDescent="0.35">
      <c r="B135" s="134"/>
      <c r="C135" s="47"/>
      <c r="D135" s="47"/>
      <c r="E135" s="47"/>
      <c r="F135" s="47"/>
      <c r="G135" s="47"/>
      <c r="H135" s="47"/>
      <c r="I135" s="47"/>
      <c r="J135" s="47"/>
      <c r="K135" s="44"/>
      <c r="M135" s="582" t="s">
        <v>100</v>
      </c>
      <c r="N135" s="582"/>
      <c r="O135" s="582"/>
      <c r="P135" s="582"/>
      <c r="Q135" s="582"/>
      <c r="R135" s="582"/>
    </row>
    <row r="136" spans="2:18" ht="16.149999999999999" customHeight="1" x14ac:dyDescent="0.35">
      <c r="B136" s="134"/>
      <c r="C136" s="47" t="s">
        <v>23</v>
      </c>
      <c r="D136" s="47"/>
      <c r="E136" s="588"/>
      <c r="F136" s="589"/>
      <c r="G136" s="589"/>
      <c r="H136" s="589"/>
      <c r="I136" s="589"/>
      <c r="J136" s="590"/>
      <c r="K136" s="44"/>
      <c r="M136" s="582"/>
      <c r="N136" s="582"/>
      <c r="O136" s="582"/>
      <c r="P136" s="582"/>
      <c r="Q136" s="582"/>
      <c r="R136" s="582"/>
    </row>
    <row r="137" spans="2:18" ht="16.149999999999999" customHeight="1" x14ac:dyDescent="0.35">
      <c r="B137" s="134"/>
      <c r="C137" s="47"/>
      <c r="D137" s="47"/>
      <c r="E137" s="47"/>
      <c r="F137" s="47"/>
      <c r="G137" s="47"/>
      <c r="H137" s="47"/>
      <c r="I137" s="47"/>
      <c r="J137" s="47"/>
      <c r="K137" s="44"/>
      <c r="M137" s="144"/>
      <c r="N137" s="144"/>
      <c r="O137" s="144"/>
      <c r="P137" s="144"/>
      <c r="Q137" s="144"/>
      <c r="R137" s="144"/>
    </row>
    <row r="138" spans="2:18" ht="16.149999999999999" customHeight="1" x14ac:dyDescent="0.35">
      <c r="B138" s="134"/>
      <c r="C138" s="47" t="s">
        <v>24</v>
      </c>
      <c r="D138" s="47"/>
      <c r="E138" s="588"/>
      <c r="F138" s="589"/>
      <c r="G138" s="589"/>
      <c r="H138" s="589"/>
      <c r="I138" s="589"/>
      <c r="J138" s="590"/>
      <c r="K138" s="44"/>
      <c r="M138" s="582" t="s">
        <v>41</v>
      </c>
      <c r="N138" s="582"/>
      <c r="O138" s="582"/>
      <c r="P138" s="582"/>
      <c r="Q138" s="582"/>
      <c r="R138" s="582"/>
    </row>
    <row r="139" spans="2:18" ht="16.149999999999999" customHeight="1" x14ac:dyDescent="0.35">
      <c r="B139" s="134"/>
      <c r="C139" s="47"/>
      <c r="D139" s="47"/>
      <c r="E139" s="47"/>
      <c r="F139" s="47"/>
      <c r="G139" s="47"/>
      <c r="H139" s="47"/>
      <c r="I139" s="47"/>
      <c r="J139" s="47"/>
      <c r="K139" s="44"/>
      <c r="M139" s="582"/>
      <c r="N139" s="582"/>
      <c r="O139" s="582"/>
      <c r="P139" s="582"/>
      <c r="Q139" s="582"/>
      <c r="R139" s="582"/>
    </row>
    <row r="140" spans="2:18" ht="16.149999999999999" customHeight="1" x14ac:dyDescent="0.35">
      <c r="B140" s="134"/>
      <c r="C140" s="47" t="s">
        <v>170</v>
      </c>
      <c r="D140" s="47"/>
      <c r="E140" s="47"/>
      <c r="F140" s="47"/>
      <c r="G140" s="47"/>
      <c r="H140" s="47"/>
      <c r="I140" s="47"/>
      <c r="J140" s="47"/>
      <c r="K140" s="44"/>
    </row>
    <row r="141" spans="2:18" ht="16.149999999999999" customHeight="1" x14ac:dyDescent="0.35">
      <c r="B141" s="134"/>
      <c r="C141" s="704"/>
      <c r="D141" s="705"/>
      <c r="E141" s="705"/>
      <c r="F141" s="706"/>
      <c r="G141" s="47"/>
      <c r="H141" s="47"/>
      <c r="I141" s="47"/>
      <c r="J141" s="47"/>
      <c r="K141" s="44"/>
      <c r="M141" s="415" t="s">
        <v>349</v>
      </c>
      <c r="N141" s="415"/>
      <c r="O141" s="415"/>
      <c r="P141" s="415"/>
      <c r="Q141" s="415"/>
      <c r="R141" s="415"/>
    </row>
    <row r="142" spans="2:18" ht="16.149999999999999" customHeight="1" x14ac:dyDescent="0.35">
      <c r="B142" s="134"/>
      <c r="C142" s="47"/>
      <c r="D142" s="47"/>
      <c r="E142" s="47"/>
      <c r="F142" s="47"/>
      <c r="G142" s="47"/>
      <c r="H142" s="47"/>
      <c r="I142" s="47"/>
      <c r="J142" s="47"/>
      <c r="K142" s="44"/>
      <c r="M142" s="415"/>
      <c r="N142" s="415"/>
      <c r="O142" s="415"/>
      <c r="P142" s="415"/>
      <c r="Q142" s="415"/>
      <c r="R142" s="415"/>
    </row>
    <row r="143" spans="2:18" ht="16.149999999999999" customHeight="1" x14ac:dyDescent="0.35">
      <c r="B143" s="134"/>
      <c r="C143" s="47"/>
      <c r="D143" s="47"/>
      <c r="E143" s="47"/>
      <c r="F143" s="47"/>
      <c r="G143" s="47"/>
      <c r="H143" s="47"/>
      <c r="I143" s="47"/>
      <c r="J143" s="47"/>
      <c r="K143" s="44"/>
    </row>
    <row r="144" spans="2:18" ht="24.75" customHeight="1" x14ac:dyDescent="0.35">
      <c r="B144" s="134"/>
      <c r="C144" s="47" t="s">
        <v>98</v>
      </c>
      <c r="D144" s="47"/>
      <c r="E144" s="47"/>
      <c r="F144" s="47"/>
      <c r="G144" s="47"/>
      <c r="H144" s="47"/>
      <c r="I144" s="47" t="str">
        <f>"500 merkkiä 
("&amp;TEXT(LEN(C145),"0")&amp;" käytetty)"</f>
        <v>500 merkkiä 
(0 käytetty)</v>
      </c>
      <c r="J144" s="47"/>
      <c r="K144" s="44"/>
    </row>
    <row r="145" spans="2:18" ht="95.25" customHeight="1" x14ac:dyDescent="0.35">
      <c r="B145" s="134"/>
      <c r="C145" s="644"/>
      <c r="D145" s="644"/>
      <c r="E145" s="644"/>
      <c r="F145" s="644"/>
      <c r="G145" s="644"/>
      <c r="H145" s="644"/>
      <c r="I145" s="644"/>
      <c r="J145" s="644"/>
      <c r="K145" s="644"/>
      <c r="M145" s="581" t="s">
        <v>350</v>
      </c>
      <c r="N145" s="581"/>
      <c r="O145" s="581"/>
      <c r="P145" s="581"/>
      <c r="Q145" s="581"/>
      <c r="R145" s="581"/>
    </row>
    <row r="146" spans="2:18" ht="16.149999999999999" customHeight="1" x14ac:dyDescent="0.35">
      <c r="B146" s="134"/>
      <c r="C146" s="47"/>
      <c r="D146" s="47"/>
      <c r="E146" s="47"/>
      <c r="F146" s="47"/>
      <c r="G146" s="47"/>
      <c r="H146" s="47"/>
      <c r="I146" s="47"/>
      <c r="J146" s="47"/>
      <c r="K146" s="44"/>
    </row>
    <row r="147" spans="2:18" ht="16.149999999999999" customHeight="1" x14ac:dyDescent="0.35">
      <c r="B147" s="134"/>
      <c r="C147" s="47" t="s">
        <v>25</v>
      </c>
      <c r="D147" s="47"/>
      <c r="E147" s="47"/>
      <c r="F147" s="47"/>
      <c r="G147" s="47"/>
      <c r="H147" s="47"/>
      <c r="I147" s="47" t="str">
        <f>"500 merkkiä 
("&amp;TEXT(LEN(C148),"0")&amp;" käytetty)"</f>
        <v>500 merkkiä 
(0 käytetty)</v>
      </c>
      <c r="J147" s="47"/>
      <c r="K147" s="44"/>
    </row>
    <row r="148" spans="2:18" ht="95.25" customHeight="1" x14ac:dyDescent="0.35">
      <c r="B148" s="134"/>
      <c r="C148" s="644"/>
      <c r="D148" s="644"/>
      <c r="E148" s="644"/>
      <c r="F148" s="644"/>
      <c r="G148" s="644"/>
      <c r="H148" s="644"/>
      <c r="I148" s="644"/>
      <c r="J148" s="644"/>
      <c r="K148" s="644"/>
      <c r="M148" s="581" t="s">
        <v>42</v>
      </c>
      <c r="N148" s="581"/>
      <c r="O148" s="581"/>
      <c r="P148" s="581"/>
      <c r="Q148" s="581"/>
      <c r="R148" s="581"/>
    </row>
    <row r="149" spans="2:18" ht="16.149999999999999" customHeight="1" x14ac:dyDescent="0.35">
      <c r="B149" s="134"/>
      <c r="C149" s="47"/>
      <c r="D149" s="47"/>
      <c r="E149" s="47"/>
      <c r="F149" s="47"/>
      <c r="G149" s="47"/>
      <c r="H149" s="47"/>
      <c r="I149" s="47"/>
      <c r="J149" s="47"/>
      <c r="K149" s="44"/>
    </row>
    <row r="150" spans="2:18" ht="16.149999999999999" customHeight="1" x14ac:dyDescent="0.35">
      <c r="B150" s="134"/>
      <c r="C150" s="403"/>
      <c r="D150" s="403"/>
      <c r="E150" s="146"/>
      <c r="F150" s="403"/>
      <c r="G150" s="22"/>
      <c r="H150" s="22"/>
      <c r="I150" s="22"/>
      <c r="J150" s="22"/>
      <c r="K150" s="23"/>
    </row>
    <row r="151" spans="2:18" ht="16.149999999999999" customHeight="1" x14ac:dyDescent="0.35">
      <c r="B151" s="134"/>
      <c r="C151" s="47" t="s">
        <v>171</v>
      </c>
      <c r="D151" s="47"/>
      <c r="E151" s="47"/>
      <c r="F151" s="47"/>
      <c r="G151" s="47"/>
      <c r="H151" s="47"/>
      <c r="I151" s="47"/>
      <c r="J151" s="47"/>
      <c r="K151" s="44"/>
      <c r="M151" s="658" t="s">
        <v>568</v>
      </c>
      <c r="N151" s="658"/>
      <c r="O151" s="658"/>
      <c r="P151" s="658"/>
      <c r="Q151" s="658"/>
      <c r="R151" s="658"/>
    </row>
    <row r="152" spans="2:18" ht="16.149999999999999" customHeight="1" x14ac:dyDescent="0.35">
      <c r="B152" s="134"/>
      <c r="C152" s="47" t="s">
        <v>99</v>
      </c>
      <c r="D152" s="47"/>
      <c r="E152" s="47"/>
      <c r="F152" s="47"/>
      <c r="G152" s="47"/>
      <c r="H152" s="47"/>
      <c r="I152" s="47"/>
      <c r="J152" s="47"/>
      <c r="K152" s="44"/>
      <c r="M152" s="658"/>
      <c r="N152" s="658"/>
      <c r="O152" s="658"/>
      <c r="P152" s="658"/>
      <c r="Q152" s="658"/>
      <c r="R152" s="658"/>
    </row>
    <row r="153" spans="2:18" ht="16.149999999999999" customHeight="1" x14ac:dyDescent="0.35">
      <c r="B153" s="134"/>
      <c r="C153" s="47" t="s">
        <v>34</v>
      </c>
      <c r="D153" s="47"/>
      <c r="E153" s="47"/>
      <c r="F153" s="47"/>
      <c r="G153" s="47"/>
      <c r="H153" s="47"/>
      <c r="I153" s="47"/>
      <c r="J153" s="47"/>
      <c r="K153" s="44"/>
      <c r="M153" s="658"/>
      <c r="N153" s="658"/>
      <c r="O153" s="658"/>
      <c r="P153" s="658"/>
      <c r="Q153" s="658"/>
      <c r="R153" s="658"/>
    </row>
    <row r="154" spans="2:18" ht="16.149999999999999" customHeight="1" x14ac:dyDescent="0.35">
      <c r="B154" s="134"/>
      <c r="C154" s="47" t="s">
        <v>35</v>
      </c>
      <c r="D154" s="47"/>
      <c r="E154" s="47"/>
      <c r="F154" s="47"/>
      <c r="G154" s="47"/>
      <c r="H154" s="47"/>
      <c r="I154" s="47"/>
      <c r="J154" s="47"/>
      <c r="K154" s="44"/>
      <c r="M154" s="658"/>
      <c r="N154" s="658"/>
      <c r="O154" s="658"/>
      <c r="P154" s="658"/>
      <c r="Q154" s="658"/>
      <c r="R154" s="658"/>
    </row>
    <row r="155" spans="2:18" ht="16.149999999999999" customHeight="1" x14ac:dyDescent="0.35">
      <c r="B155" s="134"/>
      <c r="C155" s="47" t="s">
        <v>39</v>
      </c>
      <c r="D155" s="47"/>
      <c r="E155" s="47"/>
      <c r="F155" s="47"/>
      <c r="G155" s="47"/>
      <c r="H155" s="47"/>
      <c r="I155" s="47"/>
      <c r="J155" s="47"/>
      <c r="K155" s="44"/>
    </row>
    <row r="156" spans="2:18" ht="16.149999999999999" customHeight="1" x14ac:dyDescent="0.35">
      <c r="B156" s="134"/>
      <c r="C156" s="47" t="s">
        <v>36</v>
      </c>
      <c r="D156" s="47"/>
      <c r="E156" s="47"/>
      <c r="F156" s="47"/>
      <c r="G156" s="47"/>
      <c r="H156" s="47"/>
      <c r="I156" s="47"/>
      <c r="J156" s="47"/>
      <c r="K156" s="44"/>
    </row>
    <row r="157" spans="2:18" ht="16.149999999999999" customHeight="1" x14ac:dyDescent="0.35">
      <c r="B157" s="134"/>
      <c r="C157" s="47" t="s">
        <v>37</v>
      </c>
      <c r="D157" s="47"/>
      <c r="E157" s="47"/>
      <c r="F157" s="47"/>
      <c r="G157" s="47"/>
      <c r="H157" s="47"/>
      <c r="I157" s="47"/>
      <c r="J157" s="47"/>
      <c r="K157" s="44"/>
    </row>
    <row r="158" spans="2:18" ht="16.149999999999999" customHeight="1" x14ac:dyDescent="0.35">
      <c r="B158" s="134"/>
      <c r="C158" s="47" t="s">
        <v>38</v>
      </c>
      <c r="D158" s="47"/>
      <c r="E158" s="47"/>
      <c r="F158" s="47"/>
      <c r="G158" s="47"/>
      <c r="H158" s="47" t="s">
        <v>40</v>
      </c>
      <c r="I158" s="707"/>
      <c r="J158" s="707"/>
      <c r="K158" s="44"/>
    </row>
    <row r="159" spans="2:18" ht="16.149999999999999" customHeight="1" x14ac:dyDescent="0.35">
      <c r="B159" s="134"/>
      <c r="C159" s="47" t="s">
        <v>38</v>
      </c>
      <c r="D159" s="47"/>
      <c r="E159" s="47"/>
      <c r="F159" s="47"/>
      <c r="G159" s="47"/>
      <c r="H159" s="47" t="s">
        <v>40</v>
      </c>
      <c r="I159" s="707"/>
      <c r="J159" s="707"/>
      <c r="K159" s="44"/>
    </row>
    <row r="160" spans="2:18" ht="16.149999999999999" customHeight="1" x14ac:dyDescent="0.35">
      <c r="B160" s="134"/>
      <c r="C160" s="47" t="s">
        <v>38</v>
      </c>
      <c r="D160" s="47"/>
      <c r="E160" s="47"/>
      <c r="F160" s="47"/>
      <c r="G160" s="47"/>
      <c r="H160" s="47" t="s">
        <v>40</v>
      </c>
      <c r="I160" s="707"/>
      <c r="J160" s="707"/>
      <c r="K160" s="44"/>
    </row>
    <row r="161" spans="2:27" ht="16.149999999999999" customHeight="1" x14ac:dyDescent="0.35">
      <c r="B161" s="234"/>
      <c r="C161" s="59"/>
      <c r="D161" s="59"/>
      <c r="E161" s="59"/>
      <c r="F161" s="59"/>
      <c r="G161" s="59"/>
      <c r="H161" s="59"/>
      <c r="I161" s="59"/>
      <c r="J161" s="59"/>
      <c r="K161" s="84"/>
    </row>
    <row r="163" spans="2:27" ht="34.5" customHeight="1" x14ac:dyDescent="0.35">
      <c r="B163" s="349"/>
      <c r="C163" s="702" t="s">
        <v>358</v>
      </c>
      <c r="D163" s="702"/>
      <c r="E163" s="702"/>
      <c r="F163" s="702"/>
      <c r="G163" s="702"/>
      <c r="H163" s="702"/>
      <c r="I163" s="702"/>
      <c r="J163" s="702"/>
      <c r="K163" s="703"/>
      <c r="O163" s="699" t="s">
        <v>89</v>
      </c>
      <c r="P163" s="700"/>
      <c r="Q163" s="701"/>
    </row>
    <row r="164" spans="2:27" ht="54" customHeight="1" x14ac:dyDescent="0.35">
      <c r="B164" s="134"/>
      <c r="C164" s="351"/>
      <c r="D164" s="47"/>
      <c r="E164" s="47"/>
      <c r="F164" s="47"/>
      <c r="G164" s="47"/>
      <c r="H164" s="47"/>
      <c r="I164" s="47"/>
      <c r="J164" s="47"/>
      <c r="K164" s="44"/>
    </row>
    <row r="165" spans="2:27" ht="16.149999999999999" customHeight="1" x14ac:dyDescent="0.35">
      <c r="B165" s="134"/>
      <c r="C165" s="47"/>
      <c r="D165" s="47"/>
      <c r="E165" s="47"/>
      <c r="F165" s="47"/>
      <c r="G165" s="47"/>
      <c r="H165" s="47"/>
      <c r="I165" s="47"/>
      <c r="J165" s="47"/>
      <c r="K165" s="44"/>
    </row>
    <row r="166" spans="2:27" ht="16.149999999999999" customHeight="1" x14ac:dyDescent="0.35">
      <c r="B166" s="134"/>
      <c r="C166" s="47" t="s">
        <v>353</v>
      </c>
      <c r="D166" s="47"/>
      <c r="E166" s="47"/>
      <c r="F166" s="47"/>
      <c r="G166" s="143"/>
      <c r="H166" s="47"/>
      <c r="I166" s="47"/>
      <c r="J166" s="47"/>
      <c r="K166" s="44"/>
      <c r="M166" s="698" t="s">
        <v>417</v>
      </c>
      <c r="N166" s="698"/>
      <c r="O166" s="698"/>
      <c r="P166" s="698"/>
      <c r="Q166" s="698"/>
      <c r="R166" s="698"/>
      <c r="S166" s="144"/>
      <c r="T166" s="144"/>
      <c r="U166" s="144"/>
      <c r="V166" s="133"/>
      <c r="W166" s="133"/>
      <c r="X166" s="133"/>
      <c r="Y166" s="133"/>
      <c r="Z166" s="133"/>
      <c r="AA166" s="133"/>
    </row>
    <row r="167" spans="2:27" s="123" customFormat="1" ht="16.149999999999999" customHeight="1" x14ac:dyDescent="0.35">
      <c r="B167" s="350"/>
      <c r="C167" s="402" t="s">
        <v>2</v>
      </c>
      <c r="D167" s="402"/>
      <c r="E167" s="101"/>
      <c r="F167" s="402" t="s">
        <v>3</v>
      </c>
      <c r="G167" s="86"/>
      <c r="H167" s="86"/>
      <c r="I167" s="86"/>
      <c r="J167" s="86"/>
      <c r="K167" s="87"/>
      <c r="L167" s="16"/>
      <c r="M167" s="698"/>
      <c r="N167" s="698"/>
      <c r="O167" s="698"/>
      <c r="P167" s="698"/>
      <c r="Q167" s="698"/>
      <c r="R167" s="698"/>
    </row>
    <row r="168" spans="2:27" s="123" customFormat="1" ht="16.149999999999999" customHeight="1" x14ac:dyDescent="0.35">
      <c r="B168" s="350"/>
      <c r="C168" s="402"/>
      <c r="D168" s="402"/>
      <c r="E168" s="101"/>
      <c r="F168" s="402"/>
      <c r="G168" s="86"/>
      <c r="H168" s="86"/>
      <c r="I168" s="86"/>
      <c r="J168" s="86"/>
      <c r="K168" s="87"/>
      <c r="L168" s="16"/>
      <c r="M168" s="698"/>
      <c r="N168" s="698"/>
      <c r="O168" s="698"/>
      <c r="P168" s="698"/>
      <c r="Q168" s="698"/>
      <c r="R168" s="698"/>
    </row>
    <row r="169" spans="2:27" s="123" customFormat="1" ht="16.149999999999999" customHeight="1" x14ac:dyDescent="0.35">
      <c r="B169" s="350"/>
      <c r="C169" s="47" t="s">
        <v>96</v>
      </c>
      <c r="D169" s="47"/>
      <c r="E169" s="47"/>
      <c r="F169" s="47"/>
      <c r="G169" s="47"/>
      <c r="H169" s="86"/>
      <c r="I169" s="86"/>
      <c r="J169" s="86"/>
      <c r="K169" s="87"/>
      <c r="L169" s="16"/>
      <c r="M169" s="698"/>
      <c r="N169" s="698"/>
      <c r="O169" s="698"/>
      <c r="P169" s="698"/>
      <c r="Q169" s="698"/>
      <c r="R169" s="698"/>
    </row>
    <row r="170" spans="2:27" s="123" customFormat="1" ht="16.149999999999999" customHeight="1" x14ac:dyDescent="0.35">
      <c r="B170" s="350"/>
      <c r="C170" s="402" t="s">
        <v>2</v>
      </c>
      <c r="D170" s="402"/>
      <c r="E170" s="101"/>
      <c r="F170" s="402" t="s">
        <v>3</v>
      </c>
      <c r="G170" s="86"/>
      <c r="H170" s="86"/>
      <c r="I170" s="86"/>
      <c r="J170" s="86"/>
      <c r="K170" s="87"/>
      <c r="L170" s="16"/>
      <c r="M170" s="698"/>
      <c r="N170" s="698"/>
      <c r="O170" s="698"/>
      <c r="P170" s="698"/>
      <c r="Q170" s="698"/>
      <c r="R170" s="698"/>
    </row>
    <row r="171" spans="2:27" s="123" customFormat="1" ht="16.149999999999999" customHeight="1" x14ac:dyDescent="0.35">
      <c r="B171" s="350"/>
      <c r="C171" s="402"/>
      <c r="D171" s="402"/>
      <c r="E171" s="101"/>
      <c r="F171" s="402"/>
      <c r="G171" s="86"/>
      <c r="H171" s="86"/>
      <c r="I171" s="86"/>
      <c r="J171" s="86"/>
      <c r="K171" s="87"/>
      <c r="L171" s="16"/>
      <c r="M171" s="698"/>
      <c r="N171" s="698"/>
      <c r="O171" s="698"/>
      <c r="P171" s="698"/>
      <c r="Q171" s="698"/>
      <c r="R171" s="698"/>
    </row>
    <row r="172" spans="2:27" s="123" customFormat="1" ht="16.149999999999999" customHeight="1" x14ac:dyDescent="0.35">
      <c r="B172" s="350"/>
      <c r="C172" s="47" t="s">
        <v>97</v>
      </c>
      <c r="D172" s="47"/>
      <c r="E172" s="47"/>
      <c r="F172" s="47"/>
      <c r="G172" s="47"/>
      <c r="H172" s="86"/>
      <c r="I172" s="86"/>
      <c r="J172" s="86"/>
      <c r="K172" s="87"/>
      <c r="L172" s="16"/>
      <c r="M172" s="698"/>
      <c r="N172" s="698"/>
      <c r="O172" s="698"/>
      <c r="P172" s="698"/>
      <c r="Q172" s="698"/>
      <c r="R172" s="698"/>
    </row>
    <row r="173" spans="2:27" s="123" customFormat="1" ht="16.149999999999999" customHeight="1" x14ac:dyDescent="0.35">
      <c r="B173" s="350"/>
      <c r="C173" s="402" t="s">
        <v>2</v>
      </c>
      <c r="D173" s="402"/>
      <c r="E173" s="101"/>
      <c r="F173" s="402" t="s">
        <v>3</v>
      </c>
      <c r="G173" s="86"/>
      <c r="H173" s="86"/>
      <c r="I173" s="86"/>
      <c r="J173" s="86"/>
      <c r="K173" s="87"/>
      <c r="L173" s="16"/>
      <c r="M173" s="698"/>
      <c r="N173" s="698"/>
      <c r="O173" s="698"/>
      <c r="P173" s="698"/>
      <c r="Q173" s="698"/>
      <c r="R173" s="698"/>
    </row>
    <row r="174" spans="2:27" ht="16.149999999999999" customHeight="1" x14ac:dyDescent="0.35">
      <c r="B174" s="134"/>
      <c r="C174" s="47"/>
      <c r="D174" s="47"/>
      <c r="E174" s="47"/>
      <c r="F174" s="47"/>
      <c r="G174" s="47"/>
      <c r="H174" s="47"/>
      <c r="I174" s="47"/>
      <c r="J174" s="47"/>
      <c r="K174" s="44"/>
      <c r="M174" s="99"/>
    </row>
    <row r="175" spans="2:27" ht="16.149999999999999" customHeight="1" x14ac:dyDescent="0.35">
      <c r="B175" s="134"/>
      <c r="C175" s="47"/>
      <c r="D175" s="47"/>
      <c r="E175" s="47"/>
      <c r="F175" s="47"/>
      <c r="G175" s="47"/>
      <c r="H175" s="47"/>
      <c r="I175" s="47"/>
      <c r="J175" s="47"/>
      <c r="K175" s="44"/>
      <c r="M175" s="582" t="s">
        <v>100</v>
      </c>
      <c r="N175" s="582"/>
      <c r="O175" s="582"/>
      <c r="P175" s="582"/>
      <c r="Q175" s="582"/>
      <c r="R175" s="582"/>
    </row>
    <row r="176" spans="2:27" ht="16.149999999999999" customHeight="1" x14ac:dyDescent="0.35">
      <c r="B176" s="134"/>
      <c r="C176" s="47" t="s">
        <v>23</v>
      </c>
      <c r="D176" s="47"/>
      <c r="E176" s="588"/>
      <c r="F176" s="589"/>
      <c r="G176" s="589"/>
      <c r="H176" s="589"/>
      <c r="I176" s="589"/>
      <c r="J176" s="590"/>
      <c r="K176" s="44"/>
      <c r="M176" s="582"/>
      <c r="N176" s="582"/>
      <c r="O176" s="582"/>
      <c r="P176" s="582"/>
      <c r="Q176" s="582"/>
      <c r="R176" s="582"/>
    </row>
    <row r="177" spans="2:18" ht="16.149999999999999" customHeight="1" x14ac:dyDescent="0.35">
      <c r="B177" s="134"/>
      <c r="C177" s="47"/>
      <c r="D177" s="47"/>
      <c r="E177" s="47"/>
      <c r="F177" s="47"/>
      <c r="G177" s="47"/>
      <c r="H177" s="47"/>
      <c r="I177" s="47"/>
      <c r="J177" s="47"/>
      <c r="K177" s="44"/>
    </row>
    <row r="178" spans="2:18" ht="16.149999999999999" customHeight="1" x14ac:dyDescent="0.35">
      <c r="B178" s="134"/>
      <c r="C178" s="47" t="s">
        <v>24</v>
      </c>
      <c r="D178" s="47"/>
      <c r="E178" s="588"/>
      <c r="F178" s="589"/>
      <c r="G178" s="589"/>
      <c r="H178" s="589"/>
      <c r="I178" s="589"/>
      <c r="J178" s="590"/>
      <c r="K178" s="44"/>
      <c r="M178" s="582" t="s">
        <v>41</v>
      </c>
      <c r="N178" s="582"/>
      <c r="O178" s="582"/>
      <c r="P178" s="582"/>
      <c r="Q178" s="582"/>
      <c r="R178" s="582"/>
    </row>
    <row r="179" spans="2:18" ht="16.149999999999999" customHeight="1" x14ac:dyDescent="0.35">
      <c r="B179" s="134"/>
      <c r="C179" s="47"/>
      <c r="D179" s="47"/>
      <c r="E179" s="47"/>
      <c r="F179" s="47"/>
      <c r="G179" s="47"/>
      <c r="H179" s="47"/>
      <c r="I179" s="47"/>
      <c r="J179" s="47"/>
      <c r="K179" s="44"/>
      <c r="M179" s="582"/>
      <c r="N179" s="582"/>
      <c r="O179" s="582"/>
      <c r="P179" s="582"/>
      <c r="Q179" s="582"/>
      <c r="R179" s="582"/>
    </row>
    <row r="180" spans="2:18" ht="16.149999999999999" customHeight="1" x14ac:dyDescent="0.35">
      <c r="B180" s="134"/>
      <c r="C180" s="47" t="s">
        <v>170</v>
      </c>
      <c r="D180" s="47"/>
      <c r="E180" s="47"/>
      <c r="F180" s="47"/>
      <c r="G180" s="47"/>
      <c r="H180" s="47"/>
      <c r="I180" s="47"/>
      <c r="J180" s="47"/>
      <c r="K180" s="44"/>
    </row>
    <row r="181" spans="2:18" ht="16.149999999999999" customHeight="1" x14ac:dyDescent="0.35">
      <c r="B181" s="134"/>
      <c r="C181" s="704"/>
      <c r="D181" s="705"/>
      <c r="E181" s="705"/>
      <c r="F181" s="706"/>
      <c r="G181" s="47"/>
      <c r="H181" s="47"/>
      <c r="I181" s="47"/>
      <c r="J181" s="47"/>
      <c r="K181" s="44"/>
      <c r="M181" s="415" t="s">
        <v>349</v>
      </c>
      <c r="N181" s="415"/>
      <c r="O181" s="415"/>
      <c r="P181" s="415"/>
      <c r="Q181" s="415"/>
      <c r="R181" s="415"/>
    </row>
    <row r="182" spans="2:18" ht="16.149999999999999" customHeight="1" x14ac:dyDescent="0.35">
      <c r="B182" s="134"/>
      <c r="C182" s="47"/>
      <c r="D182" s="47"/>
      <c r="E182" s="47"/>
      <c r="F182" s="47"/>
      <c r="G182" s="47"/>
      <c r="H182" s="47"/>
      <c r="I182" s="47"/>
      <c r="J182" s="47"/>
      <c r="K182" s="44"/>
      <c r="M182" s="415"/>
      <c r="N182" s="415"/>
      <c r="O182" s="415"/>
      <c r="P182" s="415"/>
      <c r="Q182" s="415"/>
      <c r="R182" s="415"/>
    </row>
    <row r="183" spans="2:18" ht="16.149999999999999" customHeight="1" x14ac:dyDescent="0.35">
      <c r="B183" s="134"/>
      <c r="C183" s="47"/>
      <c r="D183" s="47"/>
      <c r="E183" s="47"/>
      <c r="F183" s="47"/>
      <c r="G183" s="47"/>
      <c r="H183" s="47"/>
      <c r="I183" s="47"/>
      <c r="J183" s="47"/>
      <c r="K183" s="44"/>
    </row>
    <row r="184" spans="2:18" ht="24.75" customHeight="1" x14ac:dyDescent="0.35">
      <c r="B184" s="134"/>
      <c r="C184" s="47" t="s">
        <v>98</v>
      </c>
      <c r="D184" s="47"/>
      <c r="E184" s="47"/>
      <c r="F184" s="47"/>
      <c r="G184" s="47"/>
      <c r="H184" s="47"/>
      <c r="I184" s="47" t="str">
        <f>"500 merkkiä 
("&amp;TEXT(LEN(C185),"0")&amp;" käytetty)"</f>
        <v>500 merkkiä 
(0 käytetty)</v>
      </c>
      <c r="J184" s="47"/>
      <c r="K184" s="44"/>
    </row>
    <row r="185" spans="2:18" ht="95.25" customHeight="1" x14ac:dyDescent="0.35">
      <c r="B185" s="134"/>
      <c r="C185" s="644"/>
      <c r="D185" s="644"/>
      <c r="E185" s="644"/>
      <c r="F185" s="644"/>
      <c r="G185" s="644"/>
      <c r="H185" s="644"/>
      <c r="I185" s="644"/>
      <c r="J185" s="644"/>
      <c r="K185" s="644"/>
      <c r="M185" s="581" t="s">
        <v>350</v>
      </c>
      <c r="N185" s="581"/>
      <c r="O185" s="581"/>
      <c r="P185" s="581"/>
      <c r="Q185" s="581"/>
      <c r="R185" s="581"/>
    </row>
    <row r="186" spans="2:18" ht="16.149999999999999" customHeight="1" x14ac:dyDescent="0.35">
      <c r="B186" s="134"/>
      <c r="C186" s="47"/>
      <c r="D186" s="47"/>
      <c r="E186" s="47"/>
      <c r="F186" s="47"/>
      <c r="G186" s="47"/>
      <c r="H186" s="47"/>
      <c r="I186" s="47"/>
      <c r="J186" s="47"/>
      <c r="K186" s="44"/>
    </row>
    <row r="187" spans="2:18" ht="16.149999999999999" customHeight="1" x14ac:dyDescent="0.35">
      <c r="B187" s="134"/>
      <c r="C187" s="47" t="s">
        <v>25</v>
      </c>
      <c r="D187" s="47"/>
      <c r="E187" s="47"/>
      <c r="F187" s="47"/>
      <c r="G187" s="47"/>
      <c r="H187" s="47"/>
      <c r="I187" s="47" t="str">
        <f>"500 merkkiä 
("&amp;TEXT(LEN(C188),"0")&amp;" käytetty)"</f>
        <v>500 merkkiä 
(0 käytetty)</v>
      </c>
      <c r="J187" s="47"/>
      <c r="K187" s="44"/>
    </row>
    <row r="188" spans="2:18" ht="95.25" customHeight="1" x14ac:dyDescent="0.35">
      <c r="B188" s="134"/>
      <c r="C188" s="644"/>
      <c r="D188" s="644"/>
      <c r="E188" s="644"/>
      <c r="F188" s="644"/>
      <c r="G188" s="644"/>
      <c r="H188" s="644"/>
      <c r="I188" s="644"/>
      <c r="J188" s="644"/>
      <c r="K188" s="644"/>
      <c r="M188" s="581" t="s">
        <v>42</v>
      </c>
      <c r="N188" s="581"/>
      <c r="O188" s="581"/>
      <c r="P188" s="581"/>
      <c r="Q188" s="581"/>
      <c r="R188" s="581"/>
    </row>
    <row r="189" spans="2:18" ht="16.149999999999999" customHeight="1" x14ac:dyDescent="0.35">
      <c r="B189" s="134"/>
      <c r="C189" s="47"/>
      <c r="D189" s="47"/>
      <c r="E189" s="47"/>
      <c r="F189" s="47"/>
      <c r="G189" s="47"/>
      <c r="H189" s="47"/>
      <c r="I189" s="47"/>
      <c r="J189" s="47"/>
      <c r="K189" s="44"/>
    </row>
    <row r="190" spans="2:18" ht="16.149999999999999" customHeight="1" x14ac:dyDescent="0.35">
      <c r="B190" s="134"/>
      <c r="C190" s="403"/>
      <c r="D190" s="403"/>
      <c r="E190" s="146"/>
      <c r="F190" s="403"/>
      <c r="G190" s="22"/>
      <c r="H190" s="22"/>
      <c r="I190" s="22"/>
      <c r="J190" s="22"/>
      <c r="K190" s="23"/>
    </row>
    <row r="191" spans="2:18" ht="16.149999999999999" customHeight="1" x14ac:dyDescent="0.35">
      <c r="B191" s="134"/>
      <c r="C191" s="47" t="s">
        <v>171</v>
      </c>
      <c r="D191" s="47"/>
      <c r="E191" s="47"/>
      <c r="F191" s="47"/>
      <c r="G191" s="47"/>
      <c r="H191" s="47"/>
      <c r="I191" s="47"/>
      <c r="J191" s="47"/>
      <c r="K191" s="44"/>
      <c r="M191" s="658" t="s">
        <v>568</v>
      </c>
      <c r="N191" s="658"/>
      <c r="O191" s="658"/>
      <c r="P191" s="658"/>
      <c r="Q191" s="658"/>
      <c r="R191" s="658"/>
    </row>
    <row r="192" spans="2:18" ht="16.149999999999999" customHeight="1" x14ac:dyDescent="0.35">
      <c r="B192" s="134"/>
      <c r="C192" s="47" t="s">
        <v>99</v>
      </c>
      <c r="D192" s="47"/>
      <c r="E192" s="47"/>
      <c r="F192" s="47"/>
      <c r="G192" s="47"/>
      <c r="H192" s="47"/>
      <c r="I192" s="47"/>
      <c r="J192" s="47"/>
      <c r="K192" s="44"/>
      <c r="M192" s="658"/>
      <c r="N192" s="658"/>
      <c r="O192" s="658"/>
      <c r="P192" s="658"/>
      <c r="Q192" s="658"/>
      <c r="R192" s="658"/>
    </row>
    <row r="193" spans="2:18" ht="16.149999999999999" customHeight="1" x14ac:dyDescent="0.35">
      <c r="B193" s="134"/>
      <c r="C193" s="47" t="s">
        <v>34</v>
      </c>
      <c r="D193" s="47"/>
      <c r="E193" s="47"/>
      <c r="F193" s="47"/>
      <c r="G193" s="47"/>
      <c r="H193" s="47"/>
      <c r="I193" s="47"/>
      <c r="J193" s="47"/>
      <c r="K193" s="44"/>
      <c r="M193" s="658"/>
      <c r="N193" s="658"/>
      <c r="O193" s="658"/>
      <c r="P193" s="658"/>
      <c r="Q193" s="658"/>
      <c r="R193" s="658"/>
    </row>
    <row r="194" spans="2:18" ht="16.149999999999999" customHeight="1" x14ac:dyDescent="0.35">
      <c r="B194" s="134"/>
      <c r="C194" s="47" t="s">
        <v>35</v>
      </c>
      <c r="D194" s="47"/>
      <c r="E194" s="47"/>
      <c r="F194" s="47"/>
      <c r="G194" s="47"/>
      <c r="H194" s="47"/>
      <c r="I194" s="47"/>
      <c r="J194" s="47"/>
      <c r="K194" s="44"/>
      <c r="M194" s="658"/>
      <c r="N194" s="658"/>
      <c r="O194" s="658"/>
      <c r="P194" s="658"/>
      <c r="Q194" s="658"/>
      <c r="R194" s="658"/>
    </row>
    <row r="195" spans="2:18" ht="16.149999999999999" customHeight="1" x14ac:dyDescent="0.35">
      <c r="B195" s="134"/>
      <c r="C195" s="47" t="s">
        <v>39</v>
      </c>
      <c r="D195" s="47"/>
      <c r="E195" s="47"/>
      <c r="F195" s="47"/>
      <c r="G195" s="47"/>
      <c r="H195" s="47"/>
      <c r="I195" s="47"/>
      <c r="J195" s="47"/>
      <c r="K195" s="44"/>
    </row>
    <row r="196" spans="2:18" ht="16.149999999999999" customHeight="1" x14ac:dyDescent="0.35">
      <c r="B196" s="134"/>
      <c r="C196" s="47" t="s">
        <v>36</v>
      </c>
      <c r="D196" s="47"/>
      <c r="E196" s="47"/>
      <c r="F196" s="47"/>
      <c r="G196" s="47"/>
      <c r="H196" s="47"/>
      <c r="I196" s="47"/>
      <c r="J196" s="47"/>
      <c r="K196" s="44"/>
    </row>
    <row r="197" spans="2:18" ht="16.149999999999999" customHeight="1" x14ac:dyDescent="0.35">
      <c r="B197" s="134"/>
      <c r="C197" s="47" t="s">
        <v>37</v>
      </c>
      <c r="D197" s="47"/>
      <c r="E197" s="47"/>
      <c r="F197" s="47"/>
      <c r="G197" s="47"/>
      <c r="H197" s="47"/>
      <c r="I197" s="47"/>
      <c r="J197" s="47"/>
      <c r="K197" s="44"/>
    </row>
    <row r="198" spans="2:18" ht="16.149999999999999" customHeight="1" x14ac:dyDescent="0.35">
      <c r="B198" s="134"/>
      <c r="C198" s="47" t="s">
        <v>38</v>
      </c>
      <c r="D198" s="47"/>
      <c r="E198" s="47"/>
      <c r="F198" s="47"/>
      <c r="G198" s="47"/>
      <c r="H198" s="47" t="s">
        <v>40</v>
      </c>
      <c r="I198" s="707"/>
      <c r="J198" s="707"/>
      <c r="K198" s="44"/>
    </row>
    <row r="199" spans="2:18" ht="16.149999999999999" customHeight="1" x14ac:dyDescent="0.35">
      <c r="B199" s="134"/>
      <c r="C199" s="47" t="s">
        <v>38</v>
      </c>
      <c r="D199" s="47"/>
      <c r="E199" s="47"/>
      <c r="F199" s="47"/>
      <c r="G199" s="47"/>
      <c r="H199" s="47" t="s">
        <v>40</v>
      </c>
      <c r="I199" s="707"/>
      <c r="J199" s="707"/>
      <c r="K199" s="44"/>
    </row>
    <row r="200" spans="2:18" ht="16.149999999999999" customHeight="1" x14ac:dyDescent="0.35">
      <c r="B200" s="134"/>
      <c r="C200" s="47" t="s">
        <v>38</v>
      </c>
      <c r="D200" s="47"/>
      <c r="E200" s="47"/>
      <c r="F200" s="47"/>
      <c r="G200" s="47"/>
      <c r="H200" s="47" t="s">
        <v>40</v>
      </c>
      <c r="I200" s="707"/>
      <c r="J200" s="707"/>
      <c r="K200" s="44"/>
    </row>
    <row r="201" spans="2:18" ht="16.149999999999999" customHeight="1" x14ac:dyDescent="0.35">
      <c r="B201" s="234"/>
      <c r="C201" s="59"/>
      <c r="D201" s="59"/>
      <c r="E201" s="59"/>
      <c r="F201" s="59"/>
      <c r="G201" s="59"/>
      <c r="H201" s="59"/>
      <c r="I201" s="59"/>
      <c r="J201" s="59"/>
      <c r="K201" s="84"/>
    </row>
  </sheetData>
  <sheetProtection sheet="1" selectLockedCells="1"/>
  <mergeCells count="82">
    <mergeCell ref="C188:K188"/>
    <mergeCell ref="I199:J199"/>
    <mergeCell ref="I200:J200"/>
    <mergeCell ref="I198:J198"/>
    <mergeCell ref="E176:J176"/>
    <mergeCell ref="E178:J178"/>
    <mergeCell ref="C181:F181"/>
    <mergeCell ref="C185:K185"/>
    <mergeCell ref="I158:J158"/>
    <mergeCell ref="I159:J159"/>
    <mergeCell ref="I160:J160"/>
    <mergeCell ref="C163:K163"/>
    <mergeCell ref="I118:J118"/>
    <mergeCell ref="I119:J119"/>
    <mergeCell ref="I120:J120"/>
    <mergeCell ref="C141:F141"/>
    <mergeCell ref="M138:R139"/>
    <mergeCell ref="M135:R136"/>
    <mergeCell ref="C145:K145"/>
    <mergeCell ref="C148:K148"/>
    <mergeCell ref="C123:K123"/>
    <mergeCell ref="O123:Q123"/>
    <mergeCell ref="M126:R133"/>
    <mergeCell ref="E136:J136"/>
    <mergeCell ref="E138:J138"/>
    <mergeCell ref="C108:K108"/>
    <mergeCell ref="M105:R105"/>
    <mergeCell ref="M108:R108"/>
    <mergeCell ref="I79:J79"/>
    <mergeCell ref="I80:J80"/>
    <mergeCell ref="C83:K83"/>
    <mergeCell ref="O83:Q83"/>
    <mergeCell ref="M86:R93"/>
    <mergeCell ref="E96:J96"/>
    <mergeCell ref="M95:R96"/>
    <mergeCell ref="M98:R99"/>
    <mergeCell ref="C68:K68"/>
    <mergeCell ref="I78:J78"/>
    <mergeCell ref="E98:J98"/>
    <mergeCell ref="C101:F101"/>
    <mergeCell ref="C105:K105"/>
    <mergeCell ref="I38:J38"/>
    <mergeCell ref="I39:J39"/>
    <mergeCell ref="I40:J40"/>
    <mergeCell ref="C43:K43"/>
    <mergeCell ref="O43:Q43"/>
    <mergeCell ref="E56:J56"/>
    <mergeCell ref="E58:J58"/>
    <mergeCell ref="C61:F61"/>
    <mergeCell ref="C65:K65"/>
    <mergeCell ref="M65:R65"/>
    <mergeCell ref="M55:R56"/>
    <mergeCell ref="M58:R59"/>
    <mergeCell ref="M28:R28"/>
    <mergeCell ref="C3:K3"/>
    <mergeCell ref="O2:Q2"/>
    <mergeCell ref="M6:R13"/>
    <mergeCell ref="E16:J16"/>
    <mergeCell ref="E18:J18"/>
    <mergeCell ref="C21:F21"/>
    <mergeCell ref="M4:R4"/>
    <mergeCell ref="M25:R25"/>
    <mergeCell ref="M15:R16"/>
    <mergeCell ref="M18:R19"/>
    <mergeCell ref="M21:R21"/>
    <mergeCell ref="C25:K25"/>
    <mergeCell ref="C28:K28"/>
    <mergeCell ref="M31:R34"/>
    <mergeCell ref="M71:R74"/>
    <mergeCell ref="M110:R113"/>
    <mergeCell ref="M151:R154"/>
    <mergeCell ref="M191:R194"/>
    <mergeCell ref="M46:R53"/>
    <mergeCell ref="M68:R68"/>
    <mergeCell ref="M188:R188"/>
    <mergeCell ref="M166:R173"/>
    <mergeCell ref="O163:Q163"/>
    <mergeCell ref="M185:R185"/>
    <mergeCell ref="M175:R176"/>
    <mergeCell ref="M178:R179"/>
    <mergeCell ref="M145:R145"/>
    <mergeCell ref="M148:R148"/>
  </mergeCells>
  <dataValidations count="1">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C25:K25 C28:K28 C65:K65 C68:K68 C105:K105 C108:K108 C145:K145 C148:K148 C185:K185 C188:K188" xr:uid="{00000000-0002-0000-0E00-000000000000}">
      <formula1>500</formula1>
    </dataValidation>
  </dataValidations>
  <hyperlinks>
    <hyperlink ref="O2:Q2" location="'Aloita tästä'!A1" display="PALAA TÄSTÄ KANSISIVULLE" xr:uid="{00000000-0004-0000-0E00-000001000000}"/>
    <hyperlink ref="O43:Q43" location="'Aloita tästä'!A1" display="PALAA TÄSTÄ KANSISIVULLE" xr:uid="{00000000-0004-0000-0E00-000003000000}"/>
    <hyperlink ref="O83:Q83" location="'Aloita tästä'!A1" display="PALAA TÄSTÄ KANSISIVULLE" xr:uid="{00000000-0004-0000-0E00-000005000000}"/>
    <hyperlink ref="O123:Q123" location="'Aloita tästä'!A1" display="PALAA TÄSTÄ KANSISIVULLE" xr:uid="{00000000-0004-0000-0E00-000007000000}"/>
    <hyperlink ref="O163:Q163" location="'Aloita tästä'!A1" display="PALAA TÄSTÄ KANSISIVULLE" xr:uid="{00000000-0004-0000-0E00-000009000000}"/>
  </hyperlinks>
  <pageMargins left="0.39370078740157483" right="0.39370078740157483" top="0.78740157480314965" bottom="0.78740157480314965" header="0.39370078740157483" footer="0.31496062992125984"/>
  <pageSetup paperSize="9" fitToWidth="0" fitToHeight="0" orientation="landscape" r:id="rId1"/>
  <headerFooter>
    <oddHeader>&amp;L&amp;A&amp;R&amp;P(&amp;N)</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54273" r:id="rId4" name="Check Box 1">
              <controlPr defaultSize="0" autoFill="0" autoLine="0" autoPict="0">
                <anchor moveWithCells="1">
                  <from>
                    <xdr:col>2</xdr:col>
                    <xdr:colOff>361950</xdr:colOff>
                    <xdr:row>5</xdr:row>
                    <xdr:rowOff>184150</xdr:rowOff>
                  </from>
                  <to>
                    <xdr:col>2</xdr:col>
                    <xdr:colOff>590550</xdr:colOff>
                    <xdr:row>7</xdr:row>
                    <xdr:rowOff>0</xdr:rowOff>
                  </to>
                </anchor>
              </controlPr>
            </control>
          </mc:Choice>
        </mc:AlternateContent>
        <mc:AlternateContent xmlns:mc="http://schemas.openxmlformats.org/markup-compatibility/2006">
          <mc:Choice Requires="x14">
            <control shapeId="54274" r:id="rId5" name="Check Box 2">
              <controlPr defaultSize="0" autoFill="0" autoLine="0" autoPict="0">
                <anchor moveWithCells="1">
                  <from>
                    <xdr:col>5</xdr:col>
                    <xdr:colOff>209550</xdr:colOff>
                    <xdr:row>5</xdr:row>
                    <xdr:rowOff>190500</xdr:rowOff>
                  </from>
                  <to>
                    <xdr:col>5</xdr:col>
                    <xdr:colOff>514350</xdr:colOff>
                    <xdr:row>7</xdr:row>
                    <xdr:rowOff>0</xdr:rowOff>
                  </to>
                </anchor>
              </controlPr>
            </control>
          </mc:Choice>
        </mc:AlternateContent>
        <mc:AlternateContent xmlns:mc="http://schemas.openxmlformats.org/markup-compatibility/2006">
          <mc:Choice Requires="x14">
            <control shapeId="54275" r:id="rId6" name="Check Box 3">
              <controlPr defaultSize="0" autoFill="0" autoLine="0" autoPict="0">
                <anchor moveWithCells="1">
                  <from>
                    <xdr:col>2</xdr:col>
                    <xdr:colOff>361950</xdr:colOff>
                    <xdr:row>8</xdr:row>
                    <xdr:rowOff>184150</xdr:rowOff>
                  </from>
                  <to>
                    <xdr:col>2</xdr:col>
                    <xdr:colOff>590550</xdr:colOff>
                    <xdr:row>10</xdr:row>
                    <xdr:rowOff>0</xdr:rowOff>
                  </to>
                </anchor>
              </controlPr>
            </control>
          </mc:Choice>
        </mc:AlternateContent>
        <mc:AlternateContent xmlns:mc="http://schemas.openxmlformats.org/markup-compatibility/2006">
          <mc:Choice Requires="x14">
            <control shapeId="54276" r:id="rId7" name="Check Box 4">
              <controlPr defaultSize="0" autoFill="0" autoLine="0" autoPict="0">
                <anchor moveWithCells="1">
                  <from>
                    <xdr:col>5</xdr:col>
                    <xdr:colOff>209550</xdr:colOff>
                    <xdr:row>8</xdr:row>
                    <xdr:rowOff>190500</xdr:rowOff>
                  </from>
                  <to>
                    <xdr:col>5</xdr:col>
                    <xdr:colOff>514350</xdr:colOff>
                    <xdr:row>10</xdr:row>
                    <xdr:rowOff>0</xdr:rowOff>
                  </to>
                </anchor>
              </controlPr>
            </control>
          </mc:Choice>
        </mc:AlternateContent>
        <mc:AlternateContent xmlns:mc="http://schemas.openxmlformats.org/markup-compatibility/2006">
          <mc:Choice Requires="x14">
            <control shapeId="54277" r:id="rId8" name="Check Box 5">
              <controlPr defaultSize="0" autoFill="0" autoLine="0" autoPict="0">
                <anchor moveWithCells="1">
                  <from>
                    <xdr:col>2</xdr:col>
                    <xdr:colOff>361950</xdr:colOff>
                    <xdr:row>11</xdr:row>
                    <xdr:rowOff>184150</xdr:rowOff>
                  </from>
                  <to>
                    <xdr:col>2</xdr:col>
                    <xdr:colOff>590550</xdr:colOff>
                    <xdr:row>13</xdr:row>
                    <xdr:rowOff>0</xdr:rowOff>
                  </to>
                </anchor>
              </controlPr>
            </control>
          </mc:Choice>
        </mc:AlternateContent>
        <mc:AlternateContent xmlns:mc="http://schemas.openxmlformats.org/markup-compatibility/2006">
          <mc:Choice Requires="x14">
            <control shapeId="54278" r:id="rId9" name="Check Box 6">
              <controlPr defaultSize="0" autoFill="0" autoLine="0" autoPict="0">
                <anchor moveWithCells="1">
                  <from>
                    <xdr:col>5</xdr:col>
                    <xdr:colOff>209550</xdr:colOff>
                    <xdr:row>11</xdr:row>
                    <xdr:rowOff>190500</xdr:rowOff>
                  </from>
                  <to>
                    <xdr:col>5</xdr:col>
                    <xdr:colOff>514350</xdr:colOff>
                    <xdr:row>13</xdr:row>
                    <xdr:rowOff>0</xdr:rowOff>
                  </to>
                </anchor>
              </controlPr>
            </control>
          </mc:Choice>
        </mc:AlternateContent>
        <mc:AlternateContent xmlns:mc="http://schemas.openxmlformats.org/markup-compatibility/2006">
          <mc:Choice Requires="x14">
            <control shapeId="54279" r:id="rId10" name="Check Box 7">
              <controlPr defaultSize="0" autoFill="0" autoLine="0" autoPict="0">
                <anchor moveWithCells="1">
                  <from>
                    <xdr:col>5</xdr:col>
                    <xdr:colOff>25400</xdr:colOff>
                    <xdr:row>30</xdr:row>
                    <xdr:rowOff>177800</xdr:rowOff>
                  </from>
                  <to>
                    <xdr:col>5</xdr:col>
                    <xdr:colOff>234950</xdr:colOff>
                    <xdr:row>31</xdr:row>
                    <xdr:rowOff>196850</xdr:rowOff>
                  </to>
                </anchor>
              </controlPr>
            </control>
          </mc:Choice>
        </mc:AlternateContent>
        <mc:AlternateContent xmlns:mc="http://schemas.openxmlformats.org/markup-compatibility/2006">
          <mc:Choice Requires="x14">
            <control shapeId="54280" r:id="rId11" name="Check Box 8">
              <controlPr defaultSize="0" autoFill="0" autoLine="0" autoPict="0">
                <anchor moveWithCells="1">
                  <from>
                    <xdr:col>5</xdr:col>
                    <xdr:colOff>19050</xdr:colOff>
                    <xdr:row>31</xdr:row>
                    <xdr:rowOff>152400</xdr:rowOff>
                  </from>
                  <to>
                    <xdr:col>5</xdr:col>
                    <xdr:colOff>228600</xdr:colOff>
                    <xdr:row>32</xdr:row>
                    <xdr:rowOff>171450</xdr:rowOff>
                  </to>
                </anchor>
              </controlPr>
            </control>
          </mc:Choice>
        </mc:AlternateContent>
        <mc:AlternateContent xmlns:mc="http://schemas.openxmlformats.org/markup-compatibility/2006">
          <mc:Choice Requires="x14">
            <control shapeId="54281" r:id="rId12" name="Check Box 9">
              <controlPr defaultSize="0" autoFill="0" autoLine="0" autoPict="0">
                <anchor moveWithCells="1">
                  <from>
                    <xdr:col>5</xdr:col>
                    <xdr:colOff>19050</xdr:colOff>
                    <xdr:row>32</xdr:row>
                    <xdr:rowOff>152400</xdr:rowOff>
                  </from>
                  <to>
                    <xdr:col>5</xdr:col>
                    <xdr:colOff>228600</xdr:colOff>
                    <xdr:row>33</xdr:row>
                    <xdr:rowOff>171450</xdr:rowOff>
                  </to>
                </anchor>
              </controlPr>
            </control>
          </mc:Choice>
        </mc:AlternateContent>
        <mc:AlternateContent xmlns:mc="http://schemas.openxmlformats.org/markup-compatibility/2006">
          <mc:Choice Requires="x14">
            <control shapeId="54282" r:id="rId13" name="Check Box 10">
              <controlPr defaultSize="0" autoFill="0" autoLine="0" autoPict="0">
                <anchor moveWithCells="1">
                  <from>
                    <xdr:col>5</xdr:col>
                    <xdr:colOff>19050</xdr:colOff>
                    <xdr:row>33</xdr:row>
                    <xdr:rowOff>152400</xdr:rowOff>
                  </from>
                  <to>
                    <xdr:col>5</xdr:col>
                    <xdr:colOff>228600</xdr:colOff>
                    <xdr:row>34</xdr:row>
                    <xdr:rowOff>171450</xdr:rowOff>
                  </to>
                </anchor>
              </controlPr>
            </control>
          </mc:Choice>
        </mc:AlternateContent>
        <mc:AlternateContent xmlns:mc="http://schemas.openxmlformats.org/markup-compatibility/2006">
          <mc:Choice Requires="x14">
            <control shapeId="54283" r:id="rId14" name="Check Box 11">
              <controlPr defaultSize="0" autoFill="0" autoLine="0" autoPict="0">
                <anchor moveWithCells="1">
                  <from>
                    <xdr:col>5</xdr:col>
                    <xdr:colOff>19050</xdr:colOff>
                    <xdr:row>34</xdr:row>
                    <xdr:rowOff>152400</xdr:rowOff>
                  </from>
                  <to>
                    <xdr:col>5</xdr:col>
                    <xdr:colOff>228600</xdr:colOff>
                    <xdr:row>35</xdr:row>
                    <xdr:rowOff>171450</xdr:rowOff>
                  </to>
                </anchor>
              </controlPr>
            </control>
          </mc:Choice>
        </mc:AlternateContent>
        <mc:AlternateContent xmlns:mc="http://schemas.openxmlformats.org/markup-compatibility/2006">
          <mc:Choice Requires="x14">
            <control shapeId="54284" r:id="rId15" name="Check Box 12">
              <controlPr defaultSize="0" autoFill="0" autoLine="0" autoPict="0">
                <anchor moveWithCells="1">
                  <from>
                    <xdr:col>5</xdr:col>
                    <xdr:colOff>19050</xdr:colOff>
                    <xdr:row>35</xdr:row>
                    <xdr:rowOff>152400</xdr:rowOff>
                  </from>
                  <to>
                    <xdr:col>5</xdr:col>
                    <xdr:colOff>228600</xdr:colOff>
                    <xdr:row>36</xdr:row>
                    <xdr:rowOff>171450</xdr:rowOff>
                  </to>
                </anchor>
              </controlPr>
            </control>
          </mc:Choice>
        </mc:AlternateContent>
        <mc:AlternateContent xmlns:mc="http://schemas.openxmlformats.org/markup-compatibility/2006">
          <mc:Choice Requires="x14">
            <control shapeId="54285" r:id="rId16" name="Check Box 13">
              <controlPr defaultSize="0" autoFill="0" autoLine="0" autoPict="0">
                <anchor moveWithCells="1">
                  <from>
                    <xdr:col>5</xdr:col>
                    <xdr:colOff>19050</xdr:colOff>
                    <xdr:row>36</xdr:row>
                    <xdr:rowOff>152400</xdr:rowOff>
                  </from>
                  <to>
                    <xdr:col>5</xdr:col>
                    <xdr:colOff>228600</xdr:colOff>
                    <xdr:row>37</xdr:row>
                    <xdr:rowOff>171450</xdr:rowOff>
                  </to>
                </anchor>
              </controlPr>
            </control>
          </mc:Choice>
        </mc:AlternateContent>
        <mc:AlternateContent xmlns:mc="http://schemas.openxmlformats.org/markup-compatibility/2006">
          <mc:Choice Requires="x14">
            <control shapeId="54286" r:id="rId17" name="Check Box 14">
              <controlPr defaultSize="0" autoFill="0" autoLine="0" autoPict="0">
                <anchor moveWithCells="1">
                  <from>
                    <xdr:col>5</xdr:col>
                    <xdr:colOff>19050</xdr:colOff>
                    <xdr:row>37</xdr:row>
                    <xdr:rowOff>152400</xdr:rowOff>
                  </from>
                  <to>
                    <xdr:col>5</xdr:col>
                    <xdr:colOff>228600</xdr:colOff>
                    <xdr:row>38</xdr:row>
                    <xdr:rowOff>171450</xdr:rowOff>
                  </to>
                </anchor>
              </controlPr>
            </control>
          </mc:Choice>
        </mc:AlternateContent>
        <mc:AlternateContent xmlns:mc="http://schemas.openxmlformats.org/markup-compatibility/2006">
          <mc:Choice Requires="x14">
            <control shapeId="54287" r:id="rId18" name="Check Box 15">
              <controlPr defaultSize="0" autoFill="0" autoLine="0" autoPict="0">
                <anchor moveWithCells="1">
                  <from>
                    <xdr:col>5</xdr:col>
                    <xdr:colOff>19050</xdr:colOff>
                    <xdr:row>38</xdr:row>
                    <xdr:rowOff>152400</xdr:rowOff>
                  </from>
                  <to>
                    <xdr:col>5</xdr:col>
                    <xdr:colOff>228600</xdr:colOff>
                    <xdr:row>39</xdr:row>
                    <xdr:rowOff>171450</xdr:rowOff>
                  </to>
                </anchor>
              </controlPr>
            </control>
          </mc:Choice>
        </mc:AlternateContent>
        <mc:AlternateContent xmlns:mc="http://schemas.openxmlformats.org/markup-compatibility/2006">
          <mc:Choice Requires="x14">
            <control shapeId="54292" r:id="rId19" name="Check Box 20">
              <controlPr defaultSize="0" autoFill="0" autoLine="0" autoPict="0">
                <anchor moveWithCells="1">
                  <from>
                    <xdr:col>2</xdr:col>
                    <xdr:colOff>361950</xdr:colOff>
                    <xdr:row>45</xdr:row>
                    <xdr:rowOff>184150</xdr:rowOff>
                  </from>
                  <to>
                    <xdr:col>2</xdr:col>
                    <xdr:colOff>590550</xdr:colOff>
                    <xdr:row>47</xdr:row>
                    <xdr:rowOff>0</xdr:rowOff>
                  </to>
                </anchor>
              </controlPr>
            </control>
          </mc:Choice>
        </mc:AlternateContent>
        <mc:AlternateContent xmlns:mc="http://schemas.openxmlformats.org/markup-compatibility/2006">
          <mc:Choice Requires="x14">
            <control shapeId="54293" r:id="rId20" name="Check Box 21">
              <controlPr defaultSize="0" autoFill="0" autoLine="0" autoPict="0">
                <anchor moveWithCells="1">
                  <from>
                    <xdr:col>5</xdr:col>
                    <xdr:colOff>209550</xdr:colOff>
                    <xdr:row>45</xdr:row>
                    <xdr:rowOff>190500</xdr:rowOff>
                  </from>
                  <to>
                    <xdr:col>5</xdr:col>
                    <xdr:colOff>514350</xdr:colOff>
                    <xdr:row>47</xdr:row>
                    <xdr:rowOff>0</xdr:rowOff>
                  </to>
                </anchor>
              </controlPr>
            </control>
          </mc:Choice>
        </mc:AlternateContent>
        <mc:AlternateContent xmlns:mc="http://schemas.openxmlformats.org/markup-compatibility/2006">
          <mc:Choice Requires="x14">
            <control shapeId="54294" r:id="rId21" name="Check Box 22">
              <controlPr defaultSize="0" autoFill="0" autoLine="0" autoPict="0">
                <anchor moveWithCells="1">
                  <from>
                    <xdr:col>2</xdr:col>
                    <xdr:colOff>361950</xdr:colOff>
                    <xdr:row>48</xdr:row>
                    <xdr:rowOff>184150</xdr:rowOff>
                  </from>
                  <to>
                    <xdr:col>2</xdr:col>
                    <xdr:colOff>590550</xdr:colOff>
                    <xdr:row>50</xdr:row>
                    <xdr:rowOff>0</xdr:rowOff>
                  </to>
                </anchor>
              </controlPr>
            </control>
          </mc:Choice>
        </mc:AlternateContent>
        <mc:AlternateContent xmlns:mc="http://schemas.openxmlformats.org/markup-compatibility/2006">
          <mc:Choice Requires="x14">
            <control shapeId="54295" r:id="rId22" name="Check Box 23">
              <controlPr defaultSize="0" autoFill="0" autoLine="0" autoPict="0">
                <anchor moveWithCells="1">
                  <from>
                    <xdr:col>5</xdr:col>
                    <xdr:colOff>209550</xdr:colOff>
                    <xdr:row>48</xdr:row>
                    <xdr:rowOff>190500</xdr:rowOff>
                  </from>
                  <to>
                    <xdr:col>5</xdr:col>
                    <xdr:colOff>514350</xdr:colOff>
                    <xdr:row>50</xdr:row>
                    <xdr:rowOff>0</xdr:rowOff>
                  </to>
                </anchor>
              </controlPr>
            </control>
          </mc:Choice>
        </mc:AlternateContent>
        <mc:AlternateContent xmlns:mc="http://schemas.openxmlformats.org/markup-compatibility/2006">
          <mc:Choice Requires="x14">
            <control shapeId="54296" r:id="rId23" name="Check Box 24">
              <controlPr defaultSize="0" autoFill="0" autoLine="0" autoPict="0">
                <anchor moveWithCells="1">
                  <from>
                    <xdr:col>2</xdr:col>
                    <xdr:colOff>361950</xdr:colOff>
                    <xdr:row>51</xdr:row>
                    <xdr:rowOff>184150</xdr:rowOff>
                  </from>
                  <to>
                    <xdr:col>2</xdr:col>
                    <xdr:colOff>590550</xdr:colOff>
                    <xdr:row>53</xdr:row>
                    <xdr:rowOff>0</xdr:rowOff>
                  </to>
                </anchor>
              </controlPr>
            </control>
          </mc:Choice>
        </mc:AlternateContent>
        <mc:AlternateContent xmlns:mc="http://schemas.openxmlformats.org/markup-compatibility/2006">
          <mc:Choice Requires="x14">
            <control shapeId="54297" r:id="rId24" name="Check Box 25">
              <controlPr defaultSize="0" autoFill="0" autoLine="0" autoPict="0">
                <anchor moveWithCells="1">
                  <from>
                    <xdr:col>5</xdr:col>
                    <xdr:colOff>209550</xdr:colOff>
                    <xdr:row>51</xdr:row>
                    <xdr:rowOff>190500</xdr:rowOff>
                  </from>
                  <to>
                    <xdr:col>5</xdr:col>
                    <xdr:colOff>514350</xdr:colOff>
                    <xdr:row>53</xdr:row>
                    <xdr:rowOff>0</xdr:rowOff>
                  </to>
                </anchor>
              </controlPr>
            </control>
          </mc:Choice>
        </mc:AlternateContent>
        <mc:AlternateContent xmlns:mc="http://schemas.openxmlformats.org/markup-compatibility/2006">
          <mc:Choice Requires="x14">
            <control shapeId="54298" r:id="rId25" name="Check Box 26">
              <controlPr defaultSize="0" autoFill="0" autoLine="0" autoPict="0">
                <anchor moveWithCells="1">
                  <from>
                    <xdr:col>5</xdr:col>
                    <xdr:colOff>12700</xdr:colOff>
                    <xdr:row>70</xdr:row>
                    <xdr:rowOff>165100</xdr:rowOff>
                  </from>
                  <to>
                    <xdr:col>5</xdr:col>
                    <xdr:colOff>222250</xdr:colOff>
                    <xdr:row>71</xdr:row>
                    <xdr:rowOff>184150</xdr:rowOff>
                  </to>
                </anchor>
              </controlPr>
            </control>
          </mc:Choice>
        </mc:AlternateContent>
        <mc:AlternateContent xmlns:mc="http://schemas.openxmlformats.org/markup-compatibility/2006">
          <mc:Choice Requires="x14">
            <control shapeId="54299" r:id="rId26" name="Check Box 27">
              <controlPr defaultSize="0" autoFill="0" autoLine="0" autoPict="0">
                <anchor moveWithCells="1">
                  <from>
                    <xdr:col>5</xdr:col>
                    <xdr:colOff>19050</xdr:colOff>
                    <xdr:row>71</xdr:row>
                    <xdr:rowOff>152400</xdr:rowOff>
                  </from>
                  <to>
                    <xdr:col>5</xdr:col>
                    <xdr:colOff>228600</xdr:colOff>
                    <xdr:row>72</xdr:row>
                    <xdr:rowOff>171450</xdr:rowOff>
                  </to>
                </anchor>
              </controlPr>
            </control>
          </mc:Choice>
        </mc:AlternateContent>
        <mc:AlternateContent xmlns:mc="http://schemas.openxmlformats.org/markup-compatibility/2006">
          <mc:Choice Requires="x14">
            <control shapeId="54300" r:id="rId27" name="Check Box 28">
              <controlPr defaultSize="0" autoFill="0" autoLine="0" autoPict="0">
                <anchor moveWithCells="1">
                  <from>
                    <xdr:col>5</xdr:col>
                    <xdr:colOff>19050</xdr:colOff>
                    <xdr:row>72</xdr:row>
                    <xdr:rowOff>152400</xdr:rowOff>
                  </from>
                  <to>
                    <xdr:col>5</xdr:col>
                    <xdr:colOff>228600</xdr:colOff>
                    <xdr:row>73</xdr:row>
                    <xdr:rowOff>171450</xdr:rowOff>
                  </to>
                </anchor>
              </controlPr>
            </control>
          </mc:Choice>
        </mc:AlternateContent>
        <mc:AlternateContent xmlns:mc="http://schemas.openxmlformats.org/markup-compatibility/2006">
          <mc:Choice Requires="x14">
            <control shapeId="54301" r:id="rId28" name="Check Box 29">
              <controlPr defaultSize="0" autoFill="0" autoLine="0" autoPict="0">
                <anchor moveWithCells="1">
                  <from>
                    <xdr:col>5</xdr:col>
                    <xdr:colOff>19050</xdr:colOff>
                    <xdr:row>73</xdr:row>
                    <xdr:rowOff>152400</xdr:rowOff>
                  </from>
                  <to>
                    <xdr:col>5</xdr:col>
                    <xdr:colOff>228600</xdr:colOff>
                    <xdr:row>74</xdr:row>
                    <xdr:rowOff>171450</xdr:rowOff>
                  </to>
                </anchor>
              </controlPr>
            </control>
          </mc:Choice>
        </mc:AlternateContent>
        <mc:AlternateContent xmlns:mc="http://schemas.openxmlformats.org/markup-compatibility/2006">
          <mc:Choice Requires="x14">
            <control shapeId="54302" r:id="rId29" name="Check Box 30">
              <controlPr defaultSize="0" autoFill="0" autoLine="0" autoPict="0">
                <anchor moveWithCells="1">
                  <from>
                    <xdr:col>5</xdr:col>
                    <xdr:colOff>19050</xdr:colOff>
                    <xdr:row>74</xdr:row>
                    <xdr:rowOff>152400</xdr:rowOff>
                  </from>
                  <to>
                    <xdr:col>5</xdr:col>
                    <xdr:colOff>228600</xdr:colOff>
                    <xdr:row>75</xdr:row>
                    <xdr:rowOff>171450</xdr:rowOff>
                  </to>
                </anchor>
              </controlPr>
            </control>
          </mc:Choice>
        </mc:AlternateContent>
        <mc:AlternateContent xmlns:mc="http://schemas.openxmlformats.org/markup-compatibility/2006">
          <mc:Choice Requires="x14">
            <control shapeId="54303" r:id="rId30" name="Check Box 31">
              <controlPr defaultSize="0" autoFill="0" autoLine="0" autoPict="0">
                <anchor moveWithCells="1">
                  <from>
                    <xdr:col>5</xdr:col>
                    <xdr:colOff>19050</xdr:colOff>
                    <xdr:row>75</xdr:row>
                    <xdr:rowOff>152400</xdr:rowOff>
                  </from>
                  <to>
                    <xdr:col>5</xdr:col>
                    <xdr:colOff>228600</xdr:colOff>
                    <xdr:row>76</xdr:row>
                    <xdr:rowOff>171450</xdr:rowOff>
                  </to>
                </anchor>
              </controlPr>
            </control>
          </mc:Choice>
        </mc:AlternateContent>
        <mc:AlternateContent xmlns:mc="http://schemas.openxmlformats.org/markup-compatibility/2006">
          <mc:Choice Requires="x14">
            <control shapeId="54304" r:id="rId31" name="Check Box 32">
              <controlPr defaultSize="0" autoFill="0" autoLine="0" autoPict="0">
                <anchor moveWithCells="1">
                  <from>
                    <xdr:col>5</xdr:col>
                    <xdr:colOff>19050</xdr:colOff>
                    <xdr:row>76</xdr:row>
                    <xdr:rowOff>152400</xdr:rowOff>
                  </from>
                  <to>
                    <xdr:col>5</xdr:col>
                    <xdr:colOff>228600</xdr:colOff>
                    <xdr:row>77</xdr:row>
                    <xdr:rowOff>171450</xdr:rowOff>
                  </to>
                </anchor>
              </controlPr>
            </control>
          </mc:Choice>
        </mc:AlternateContent>
        <mc:AlternateContent xmlns:mc="http://schemas.openxmlformats.org/markup-compatibility/2006">
          <mc:Choice Requires="x14">
            <control shapeId="54305" r:id="rId32" name="Check Box 33">
              <controlPr defaultSize="0" autoFill="0" autoLine="0" autoPict="0">
                <anchor moveWithCells="1">
                  <from>
                    <xdr:col>5</xdr:col>
                    <xdr:colOff>19050</xdr:colOff>
                    <xdr:row>77</xdr:row>
                    <xdr:rowOff>152400</xdr:rowOff>
                  </from>
                  <to>
                    <xdr:col>5</xdr:col>
                    <xdr:colOff>228600</xdr:colOff>
                    <xdr:row>78</xdr:row>
                    <xdr:rowOff>171450</xdr:rowOff>
                  </to>
                </anchor>
              </controlPr>
            </control>
          </mc:Choice>
        </mc:AlternateContent>
        <mc:AlternateContent xmlns:mc="http://schemas.openxmlformats.org/markup-compatibility/2006">
          <mc:Choice Requires="x14">
            <control shapeId="54306" r:id="rId33" name="Check Box 34">
              <controlPr defaultSize="0" autoFill="0" autoLine="0" autoPict="0">
                <anchor moveWithCells="1">
                  <from>
                    <xdr:col>5</xdr:col>
                    <xdr:colOff>19050</xdr:colOff>
                    <xdr:row>78</xdr:row>
                    <xdr:rowOff>152400</xdr:rowOff>
                  </from>
                  <to>
                    <xdr:col>5</xdr:col>
                    <xdr:colOff>228600</xdr:colOff>
                    <xdr:row>79</xdr:row>
                    <xdr:rowOff>171450</xdr:rowOff>
                  </to>
                </anchor>
              </controlPr>
            </control>
          </mc:Choice>
        </mc:AlternateContent>
        <mc:AlternateContent xmlns:mc="http://schemas.openxmlformats.org/markup-compatibility/2006">
          <mc:Choice Requires="x14">
            <control shapeId="54311" r:id="rId34" name="Check Box 39">
              <controlPr defaultSize="0" autoFill="0" autoLine="0" autoPict="0">
                <anchor moveWithCells="1">
                  <from>
                    <xdr:col>2</xdr:col>
                    <xdr:colOff>361950</xdr:colOff>
                    <xdr:row>85</xdr:row>
                    <xdr:rowOff>184150</xdr:rowOff>
                  </from>
                  <to>
                    <xdr:col>2</xdr:col>
                    <xdr:colOff>590550</xdr:colOff>
                    <xdr:row>87</xdr:row>
                    <xdr:rowOff>0</xdr:rowOff>
                  </to>
                </anchor>
              </controlPr>
            </control>
          </mc:Choice>
        </mc:AlternateContent>
        <mc:AlternateContent xmlns:mc="http://schemas.openxmlformats.org/markup-compatibility/2006">
          <mc:Choice Requires="x14">
            <control shapeId="54312" r:id="rId35" name="Check Box 40">
              <controlPr defaultSize="0" autoFill="0" autoLine="0" autoPict="0">
                <anchor moveWithCells="1">
                  <from>
                    <xdr:col>5</xdr:col>
                    <xdr:colOff>209550</xdr:colOff>
                    <xdr:row>85</xdr:row>
                    <xdr:rowOff>190500</xdr:rowOff>
                  </from>
                  <to>
                    <xdr:col>5</xdr:col>
                    <xdr:colOff>514350</xdr:colOff>
                    <xdr:row>87</xdr:row>
                    <xdr:rowOff>0</xdr:rowOff>
                  </to>
                </anchor>
              </controlPr>
            </control>
          </mc:Choice>
        </mc:AlternateContent>
        <mc:AlternateContent xmlns:mc="http://schemas.openxmlformats.org/markup-compatibility/2006">
          <mc:Choice Requires="x14">
            <control shapeId="54313" r:id="rId36" name="Check Box 41">
              <controlPr defaultSize="0" autoFill="0" autoLine="0" autoPict="0">
                <anchor moveWithCells="1">
                  <from>
                    <xdr:col>2</xdr:col>
                    <xdr:colOff>361950</xdr:colOff>
                    <xdr:row>88</xdr:row>
                    <xdr:rowOff>184150</xdr:rowOff>
                  </from>
                  <to>
                    <xdr:col>2</xdr:col>
                    <xdr:colOff>590550</xdr:colOff>
                    <xdr:row>90</xdr:row>
                    <xdr:rowOff>0</xdr:rowOff>
                  </to>
                </anchor>
              </controlPr>
            </control>
          </mc:Choice>
        </mc:AlternateContent>
        <mc:AlternateContent xmlns:mc="http://schemas.openxmlformats.org/markup-compatibility/2006">
          <mc:Choice Requires="x14">
            <control shapeId="54314" r:id="rId37" name="Check Box 42">
              <controlPr defaultSize="0" autoFill="0" autoLine="0" autoPict="0">
                <anchor moveWithCells="1">
                  <from>
                    <xdr:col>5</xdr:col>
                    <xdr:colOff>209550</xdr:colOff>
                    <xdr:row>88</xdr:row>
                    <xdr:rowOff>190500</xdr:rowOff>
                  </from>
                  <to>
                    <xdr:col>5</xdr:col>
                    <xdr:colOff>514350</xdr:colOff>
                    <xdr:row>90</xdr:row>
                    <xdr:rowOff>0</xdr:rowOff>
                  </to>
                </anchor>
              </controlPr>
            </control>
          </mc:Choice>
        </mc:AlternateContent>
        <mc:AlternateContent xmlns:mc="http://schemas.openxmlformats.org/markup-compatibility/2006">
          <mc:Choice Requires="x14">
            <control shapeId="54315" r:id="rId38" name="Check Box 43">
              <controlPr defaultSize="0" autoFill="0" autoLine="0" autoPict="0">
                <anchor moveWithCells="1">
                  <from>
                    <xdr:col>2</xdr:col>
                    <xdr:colOff>361950</xdr:colOff>
                    <xdr:row>91</xdr:row>
                    <xdr:rowOff>184150</xdr:rowOff>
                  </from>
                  <to>
                    <xdr:col>2</xdr:col>
                    <xdr:colOff>590550</xdr:colOff>
                    <xdr:row>93</xdr:row>
                    <xdr:rowOff>0</xdr:rowOff>
                  </to>
                </anchor>
              </controlPr>
            </control>
          </mc:Choice>
        </mc:AlternateContent>
        <mc:AlternateContent xmlns:mc="http://schemas.openxmlformats.org/markup-compatibility/2006">
          <mc:Choice Requires="x14">
            <control shapeId="54316" r:id="rId39" name="Check Box 44">
              <controlPr defaultSize="0" autoFill="0" autoLine="0" autoPict="0">
                <anchor moveWithCells="1">
                  <from>
                    <xdr:col>5</xdr:col>
                    <xdr:colOff>209550</xdr:colOff>
                    <xdr:row>91</xdr:row>
                    <xdr:rowOff>190500</xdr:rowOff>
                  </from>
                  <to>
                    <xdr:col>5</xdr:col>
                    <xdr:colOff>514350</xdr:colOff>
                    <xdr:row>93</xdr:row>
                    <xdr:rowOff>0</xdr:rowOff>
                  </to>
                </anchor>
              </controlPr>
            </control>
          </mc:Choice>
        </mc:AlternateContent>
        <mc:AlternateContent xmlns:mc="http://schemas.openxmlformats.org/markup-compatibility/2006">
          <mc:Choice Requires="x14">
            <control shapeId="54317" r:id="rId40" name="Check Box 45">
              <controlPr defaultSize="0" autoFill="0" autoLine="0" autoPict="0">
                <anchor moveWithCells="1">
                  <from>
                    <xdr:col>5</xdr:col>
                    <xdr:colOff>25400</xdr:colOff>
                    <xdr:row>110</xdr:row>
                    <xdr:rowOff>171450</xdr:rowOff>
                  </from>
                  <to>
                    <xdr:col>5</xdr:col>
                    <xdr:colOff>234950</xdr:colOff>
                    <xdr:row>111</xdr:row>
                    <xdr:rowOff>190500</xdr:rowOff>
                  </to>
                </anchor>
              </controlPr>
            </control>
          </mc:Choice>
        </mc:AlternateContent>
        <mc:AlternateContent xmlns:mc="http://schemas.openxmlformats.org/markup-compatibility/2006">
          <mc:Choice Requires="x14">
            <control shapeId="54318" r:id="rId41" name="Check Box 46">
              <controlPr defaultSize="0" autoFill="0" autoLine="0" autoPict="0">
                <anchor moveWithCells="1">
                  <from>
                    <xdr:col>5</xdr:col>
                    <xdr:colOff>19050</xdr:colOff>
                    <xdr:row>111</xdr:row>
                    <xdr:rowOff>152400</xdr:rowOff>
                  </from>
                  <to>
                    <xdr:col>5</xdr:col>
                    <xdr:colOff>228600</xdr:colOff>
                    <xdr:row>112</xdr:row>
                    <xdr:rowOff>171450</xdr:rowOff>
                  </to>
                </anchor>
              </controlPr>
            </control>
          </mc:Choice>
        </mc:AlternateContent>
        <mc:AlternateContent xmlns:mc="http://schemas.openxmlformats.org/markup-compatibility/2006">
          <mc:Choice Requires="x14">
            <control shapeId="54319" r:id="rId42" name="Check Box 47">
              <controlPr defaultSize="0" autoFill="0" autoLine="0" autoPict="0">
                <anchor moveWithCells="1">
                  <from>
                    <xdr:col>5</xdr:col>
                    <xdr:colOff>19050</xdr:colOff>
                    <xdr:row>112</xdr:row>
                    <xdr:rowOff>152400</xdr:rowOff>
                  </from>
                  <to>
                    <xdr:col>5</xdr:col>
                    <xdr:colOff>228600</xdr:colOff>
                    <xdr:row>113</xdr:row>
                    <xdr:rowOff>171450</xdr:rowOff>
                  </to>
                </anchor>
              </controlPr>
            </control>
          </mc:Choice>
        </mc:AlternateContent>
        <mc:AlternateContent xmlns:mc="http://schemas.openxmlformats.org/markup-compatibility/2006">
          <mc:Choice Requires="x14">
            <control shapeId="54320" r:id="rId43" name="Check Box 48">
              <controlPr defaultSize="0" autoFill="0" autoLine="0" autoPict="0">
                <anchor moveWithCells="1">
                  <from>
                    <xdr:col>5</xdr:col>
                    <xdr:colOff>19050</xdr:colOff>
                    <xdr:row>113</xdr:row>
                    <xdr:rowOff>152400</xdr:rowOff>
                  </from>
                  <to>
                    <xdr:col>5</xdr:col>
                    <xdr:colOff>228600</xdr:colOff>
                    <xdr:row>114</xdr:row>
                    <xdr:rowOff>171450</xdr:rowOff>
                  </to>
                </anchor>
              </controlPr>
            </control>
          </mc:Choice>
        </mc:AlternateContent>
        <mc:AlternateContent xmlns:mc="http://schemas.openxmlformats.org/markup-compatibility/2006">
          <mc:Choice Requires="x14">
            <control shapeId="54321" r:id="rId44" name="Check Box 49">
              <controlPr defaultSize="0" autoFill="0" autoLine="0" autoPict="0">
                <anchor moveWithCells="1">
                  <from>
                    <xdr:col>5</xdr:col>
                    <xdr:colOff>19050</xdr:colOff>
                    <xdr:row>114</xdr:row>
                    <xdr:rowOff>152400</xdr:rowOff>
                  </from>
                  <to>
                    <xdr:col>5</xdr:col>
                    <xdr:colOff>228600</xdr:colOff>
                    <xdr:row>115</xdr:row>
                    <xdr:rowOff>171450</xdr:rowOff>
                  </to>
                </anchor>
              </controlPr>
            </control>
          </mc:Choice>
        </mc:AlternateContent>
        <mc:AlternateContent xmlns:mc="http://schemas.openxmlformats.org/markup-compatibility/2006">
          <mc:Choice Requires="x14">
            <control shapeId="54322" r:id="rId45" name="Check Box 50">
              <controlPr defaultSize="0" autoFill="0" autoLine="0" autoPict="0">
                <anchor moveWithCells="1">
                  <from>
                    <xdr:col>5</xdr:col>
                    <xdr:colOff>19050</xdr:colOff>
                    <xdr:row>115</xdr:row>
                    <xdr:rowOff>152400</xdr:rowOff>
                  </from>
                  <to>
                    <xdr:col>5</xdr:col>
                    <xdr:colOff>228600</xdr:colOff>
                    <xdr:row>116</xdr:row>
                    <xdr:rowOff>171450</xdr:rowOff>
                  </to>
                </anchor>
              </controlPr>
            </control>
          </mc:Choice>
        </mc:AlternateContent>
        <mc:AlternateContent xmlns:mc="http://schemas.openxmlformats.org/markup-compatibility/2006">
          <mc:Choice Requires="x14">
            <control shapeId="54323" r:id="rId46" name="Check Box 51">
              <controlPr defaultSize="0" autoFill="0" autoLine="0" autoPict="0">
                <anchor moveWithCells="1">
                  <from>
                    <xdr:col>5</xdr:col>
                    <xdr:colOff>19050</xdr:colOff>
                    <xdr:row>116</xdr:row>
                    <xdr:rowOff>152400</xdr:rowOff>
                  </from>
                  <to>
                    <xdr:col>5</xdr:col>
                    <xdr:colOff>228600</xdr:colOff>
                    <xdr:row>117</xdr:row>
                    <xdr:rowOff>171450</xdr:rowOff>
                  </to>
                </anchor>
              </controlPr>
            </control>
          </mc:Choice>
        </mc:AlternateContent>
        <mc:AlternateContent xmlns:mc="http://schemas.openxmlformats.org/markup-compatibility/2006">
          <mc:Choice Requires="x14">
            <control shapeId="54324" r:id="rId47" name="Check Box 52">
              <controlPr defaultSize="0" autoFill="0" autoLine="0" autoPict="0">
                <anchor moveWithCells="1">
                  <from>
                    <xdr:col>5</xdr:col>
                    <xdr:colOff>19050</xdr:colOff>
                    <xdr:row>117</xdr:row>
                    <xdr:rowOff>152400</xdr:rowOff>
                  </from>
                  <to>
                    <xdr:col>5</xdr:col>
                    <xdr:colOff>228600</xdr:colOff>
                    <xdr:row>118</xdr:row>
                    <xdr:rowOff>171450</xdr:rowOff>
                  </to>
                </anchor>
              </controlPr>
            </control>
          </mc:Choice>
        </mc:AlternateContent>
        <mc:AlternateContent xmlns:mc="http://schemas.openxmlformats.org/markup-compatibility/2006">
          <mc:Choice Requires="x14">
            <control shapeId="54325" r:id="rId48" name="Check Box 53">
              <controlPr defaultSize="0" autoFill="0" autoLine="0" autoPict="0">
                <anchor moveWithCells="1">
                  <from>
                    <xdr:col>5</xdr:col>
                    <xdr:colOff>19050</xdr:colOff>
                    <xdr:row>118</xdr:row>
                    <xdr:rowOff>152400</xdr:rowOff>
                  </from>
                  <to>
                    <xdr:col>5</xdr:col>
                    <xdr:colOff>228600</xdr:colOff>
                    <xdr:row>119</xdr:row>
                    <xdr:rowOff>171450</xdr:rowOff>
                  </to>
                </anchor>
              </controlPr>
            </control>
          </mc:Choice>
        </mc:AlternateContent>
        <mc:AlternateContent xmlns:mc="http://schemas.openxmlformats.org/markup-compatibility/2006">
          <mc:Choice Requires="x14">
            <control shapeId="54330" r:id="rId49" name="Check Box 58">
              <controlPr defaultSize="0" autoFill="0" autoLine="0" autoPict="0">
                <anchor moveWithCells="1">
                  <from>
                    <xdr:col>2</xdr:col>
                    <xdr:colOff>361950</xdr:colOff>
                    <xdr:row>125</xdr:row>
                    <xdr:rowOff>184150</xdr:rowOff>
                  </from>
                  <to>
                    <xdr:col>2</xdr:col>
                    <xdr:colOff>590550</xdr:colOff>
                    <xdr:row>127</xdr:row>
                    <xdr:rowOff>0</xdr:rowOff>
                  </to>
                </anchor>
              </controlPr>
            </control>
          </mc:Choice>
        </mc:AlternateContent>
        <mc:AlternateContent xmlns:mc="http://schemas.openxmlformats.org/markup-compatibility/2006">
          <mc:Choice Requires="x14">
            <control shapeId="54331" r:id="rId50" name="Check Box 59">
              <controlPr defaultSize="0" autoFill="0" autoLine="0" autoPict="0">
                <anchor moveWithCells="1">
                  <from>
                    <xdr:col>5</xdr:col>
                    <xdr:colOff>209550</xdr:colOff>
                    <xdr:row>125</xdr:row>
                    <xdr:rowOff>190500</xdr:rowOff>
                  </from>
                  <to>
                    <xdr:col>5</xdr:col>
                    <xdr:colOff>514350</xdr:colOff>
                    <xdr:row>127</xdr:row>
                    <xdr:rowOff>0</xdr:rowOff>
                  </to>
                </anchor>
              </controlPr>
            </control>
          </mc:Choice>
        </mc:AlternateContent>
        <mc:AlternateContent xmlns:mc="http://schemas.openxmlformats.org/markup-compatibility/2006">
          <mc:Choice Requires="x14">
            <control shapeId="54332" r:id="rId51" name="Check Box 60">
              <controlPr defaultSize="0" autoFill="0" autoLine="0" autoPict="0">
                <anchor moveWithCells="1">
                  <from>
                    <xdr:col>2</xdr:col>
                    <xdr:colOff>361950</xdr:colOff>
                    <xdr:row>128</xdr:row>
                    <xdr:rowOff>184150</xdr:rowOff>
                  </from>
                  <to>
                    <xdr:col>2</xdr:col>
                    <xdr:colOff>590550</xdr:colOff>
                    <xdr:row>130</xdr:row>
                    <xdr:rowOff>0</xdr:rowOff>
                  </to>
                </anchor>
              </controlPr>
            </control>
          </mc:Choice>
        </mc:AlternateContent>
        <mc:AlternateContent xmlns:mc="http://schemas.openxmlformats.org/markup-compatibility/2006">
          <mc:Choice Requires="x14">
            <control shapeId="54333" r:id="rId52" name="Check Box 61">
              <controlPr defaultSize="0" autoFill="0" autoLine="0" autoPict="0">
                <anchor moveWithCells="1">
                  <from>
                    <xdr:col>5</xdr:col>
                    <xdr:colOff>209550</xdr:colOff>
                    <xdr:row>128</xdr:row>
                    <xdr:rowOff>190500</xdr:rowOff>
                  </from>
                  <to>
                    <xdr:col>5</xdr:col>
                    <xdr:colOff>514350</xdr:colOff>
                    <xdr:row>130</xdr:row>
                    <xdr:rowOff>0</xdr:rowOff>
                  </to>
                </anchor>
              </controlPr>
            </control>
          </mc:Choice>
        </mc:AlternateContent>
        <mc:AlternateContent xmlns:mc="http://schemas.openxmlformats.org/markup-compatibility/2006">
          <mc:Choice Requires="x14">
            <control shapeId="54334" r:id="rId53" name="Check Box 62">
              <controlPr defaultSize="0" autoFill="0" autoLine="0" autoPict="0">
                <anchor moveWithCells="1">
                  <from>
                    <xdr:col>2</xdr:col>
                    <xdr:colOff>361950</xdr:colOff>
                    <xdr:row>131</xdr:row>
                    <xdr:rowOff>184150</xdr:rowOff>
                  </from>
                  <to>
                    <xdr:col>2</xdr:col>
                    <xdr:colOff>590550</xdr:colOff>
                    <xdr:row>133</xdr:row>
                    <xdr:rowOff>0</xdr:rowOff>
                  </to>
                </anchor>
              </controlPr>
            </control>
          </mc:Choice>
        </mc:AlternateContent>
        <mc:AlternateContent xmlns:mc="http://schemas.openxmlformats.org/markup-compatibility/2006">
          <mc:Choice Requires="x14">
            <control shapeId="54335" r:id="rId54" name="Check Box 63">
              <controlPr defaultSize="0" autoFill="0" autoLine="0" autoPict="0">
                <anchor moveWithCells="1">
                  <from>
                    <xdr:col>5</xdr:col>
                    <xdr:colOff>209550</xdr:colOff>
                    <xdr:row>131</xdr:row>
                    <xdr:rowOff>190500</xdr:rowOff>
                  </from>
                  <to>
                    <xdr:col>5</xdr:col>
                    <xdr:colOff>514350</xdr:colOff>
                    <xdr:row>133</xdr:row>
                    <xdr:rowOff>0</xdr:rowOff>
                  </to>
                </anchor>
              </controlPr>
            </control>
          </mc:Choice>
        </mc:AlternateContent>
        <mc:AlternateContent xmlns:mc="http://schemas.openxmlformats.org/markup-compatibility/2006">
          <mc:Choice Requires="x14">
            <control shapeId="54336" r:id="rId55" name="Check Box 64">
              <controlPr defaultSize="0" autoFill="0" autoLine="0" autoPict="0">
                <anchor moveWithCells="1">
                  <from>
                    <xdr:col>5</xdr:col>
                    <xdr:colOff>19050</xdr:colOff>
                    <xdr:row>150</xdr:row>
                    <xdr:rowOff>158750</xdr:rowOff>
                  </from>
                  <to>
                    <xdr:col>5</xdr:col>
                    <xdr:colOff>228600</xdr:colOff>
                    <xdr:row>151</xdr:row>
                    <xdr:rowOff>177800</xdr:rowOff>
                  </to>
                </anchor>
              </controlPr>
            </control>
          </mc:Choice>
        </mc:AlternateContent>
        <mc:AlternateContent xmlns:mc="http://schemas.openxmlformats.org/markup-compatibility/2006">
          <mc:Choice Requires="x14">
            <control shapeId="54337" r:id="rId56" name="Check Box 65">
              <controlPr defaultSize="0" autoFill="0" autoLine="0" autoPict="0">
                <anchor moveWithCells="1">
                  <from>
                    <xdr:col>5</xdr:col>
                    <xdr:colOff>19050</xdr:colOff>
                    <xdr:row>151</xdr:row>
                    <xdr:rowOff>152400</xdr:rowOff>
                  </from>
                  <to>
                    <xdr:col>5</xdr:col>
                    <xdr:colOff>228600</xdr:colOff>
                    <xdr:row>152</xdr:row>
                    <xdr:rowOff>171450</xdr:rowOff>
                  </to>
                </anchor>
              </controlPr>
            </control>
          </mc:Choice>
        </mc:AlternateContent>
        <mc:AlternateContent xmlns:mc="http://schemas.openxmlformats.org/markup-compatibility/2006">
          <mc:Choice Requires="x14">
            <control shapeId="54338" r:id="rId57" name="Check Box 66">
              <controlPr defaultSize="0" autoFill="0" autoLine="0" autoPict="0">
                <anchor moveWithCells="1">
                  <from>
                    <xdr:col>5</xdr:col>
                    <xdr:colOff>19050</xdr:colOff>
                    <xdr:row>152</xdr:row>
                    <xdr:rowOff>152400</xdr:rowOff>
                  </from>
                  <to>
                    <xdr:col>5</xdr:col>
                    <xdr:colOff>228600</xdr:colOff>
                    <xdr:row>153</xdr:row>
                    <xdr:rowOff>171450</xdr:rowOff>
                  </to>
                </anchor>
              </controlPr>
            </control>
          </mc:Choice>
        </mc:AlternateContent>
        <mc:AlternateContent xmlns:mc="http://schemas.openxmlformats.org/markup-compatibility/2006">
          <mc:Choice Requires="x14">
            <control shapeId="54339" r:id="rId58" name="Check Box 67">
              <controlPr defaultSize="0" autoFill="0" autoLine="0" autoPict="0">
                <anchor moveWithCells="1">
                  <from>
                    <xdr:col>5</xdr:col>
                    <xdr:colOff>19050</xdr:colOff>
                    <xdr:row>153</xdr:row>
                    <xdr:rowOff>152400</xdr:rowOff>
                  </from>
                  <to>
                    <xdr:col>5</xdr:col>
                    <xdr:colOff>228600</xdr:colOff>
                    <xdr:row>154</xdr:row>
                    <xdr:rowOff>171450</xdr:rowOff>
                  </to>
                </anchor>
              </controlPr>
            </control>
          </mc:Choice>
        </mc:AlternateContent>
        <mc:AlternateContent xmlns:mc="http://schemas.openxmlformats.org/markup-compatibility/2006">
          <mc:Choice Requires="x14">
            <control shapeId="54340" r:id="rId59" name="Check Box 68">
              <controlPr defaultSize="0" autoFill="0" autoLine="0" autoPict="0">
                <anchor moveWithCells="1">
                  <from>
                    <xdr:col>5</xdr:col>
                    <xdr:colOff>19050</xdr:colOff>
                    <xdr:row>154</xdr:row>
                    <xdr:rowOff>152400</xdr:rowOff>
                  </from>
                  <to>
                    <xdr:col>5</xdr:col>
                    <xdr:colOff>228600</xdr:colOff>
                    <xdr:row>155</xdr:row>
                    <xdr:rowOff>171450</xdr:rowOff>
                  </to>
                </anchor>
              </controlPr>
            </control>
          </mc:Choice>
        </mc:AlternateContent>
        <mc:AlternateContent xmlns:mc="http://schemas.openxmlformats.org/markup-compatibility/2006">
          <mc:Choice Requires="x14">
            <control shapeId="54341" r:id="rId60" name="Check Box 69">
              <controlPr defaultSize="0" autoFill="0" autoLine="0" autoPict="0">
                <anchor moveWithCells="1">
                  <from>
                    <xdr:col>5</xdr:col>
                    <xdr:colOff>19050</xdr:colOff>
                    <xdr:row>155</xdr:row>
                    <xdr:rowOff>152400</xdr:rowOff>
                  </from>
                  <to>
                    <xdr:col>5</xdr:col>
                    <xdr:colOff>228600</xdr:colOff>
                    <xdr:row>156</xdr:row>
                    <xdr:rowOff>171450</xdr:rowOff>
                  </to>
                </anchor>
              </controlPr>
            </control>
          </mc:Choice>
        </mc:AlternateContent>
        <mc:AlternateContent xmlns:mc="http://schemas.openxmlformats.org/markup-compatibility/2006">
          <mc:Choice Requires="x14">
            <control shapeId="54342" r:id="rId61" name="Check Box 70">
              <controlPr defaultSize="0" autoFill="0" autoLine="0" autoPict="0">
                <anchor moveWithCells="1">
                  <from>
                    <xdr:col>5</xdr:col>
                    <xdr:colOff>19050</xdr:colOff>
                    <xdr:row>156</xdr:row>
                    <xdr:rowOff>152400</xdr:rowOff>
                  </from>
                  <to>
                    <xdr:col>5</xdr:col>
                    <xdr:colOff>228600</xdr:colOff>
                    <xdr:row>157</xdr:row>
                    <xdr:rowOff>171450</xdr:rowOff>
                  </to>
                </anchor>
              </controlPr>
            </control>
          </mc:Choice>
        </mc:AlternateContent>
        <mc:AlternateContent xmlns:mc="http://schemas.openxmlformats.org/markup-compatibility/2006">
          <mc:Choice Requires="x14">
            <control shapeId="54343" r:id="rId62" name="Check Box 71">
              <controlPr defaultSize="0" autoFill="0" autoLine="0" autoPict="0">
                <anchor moveWithCells="1">
                  <from>
                    <xdr:col>5</xdr:col>
                    <xdr:colOff>19050</xdr:colOff>
                    <xdr:row>157</xdr:row>
                    <xdr:rowOff>152400</xdr:rowOff>
                  </from>
                  <to>
                    <xdr:col>5</xdr:col>
                    <xdr:colOff>228600</xdr:colOff>
                    <xdr:row>158</xdr:row>
                    <xdr:rowOff>171450</xdr:rowOff>
                  </to>
                </anchor>
              </controlPr>
            </control>
          </mc:Choice>
        </mc:AlternateContent>
        <mc:AlternateContent xmlns:mc="http://schemas.openxmlformats.org/markup-compatibility/2006">
          <mc:Choice Requires="x14">
            <control shapeId="54344" r:id="rId63" name="Check Box 72">
              <controlPr defaultSize="0" autoFill="0" autoLine="0" autoPict="0">
                <anchor moveWithCells="1">
                  <from>
                    <xdr:col>5</xdr:col>
                    <xdr:colOff>19050</xdr:colOff>
                    <xdr:row>158</xdr:row>
                    <xdr:rowOff>152400</xdr:rowOff>
                  </from>
                  <to>
                    <xdr:col>5</xdr:col>
                    <xdr:colOff>228600</xdr:colOff>
                    <xdr:row>159</xdr:row>
                    <xdr:rowOff>171450</xdr:rowOff>
                  </to>
                </anchor>
              </controlPr>
            </control>
          </mc:Choice>
        </mc:AlternateContent>
        <mc:AlternateContent xmlns:mc="http://schemas.openxmlformats.org/markup-compatibility/2006">
          <mc:Choice Requires="x14">
            <control shapeId="54349" r:id="rId64" name="Check Box 77">
              <controlPr defaultSize="0" autoFill="0" autoLine="0" autoPict="0">
                <anchor moveWithCells="1">
                  <from>
                    <xdr:col>2</xdr:col>
                    <xdr:colOff>361950</xdr:colOff>
                    <xdr:row>165</xdr:row>
                    <xdr:rowOff>184150</xdr:rowOff>
                  </from>
                  <to>
                    <xdr:col>2</xdr:col>
                    <xdr:colOff>590550</xdr:colOff>
                    <xdr:row>167</xdr:row>
                    <xdr:rowOff>0</xdr:rowOff>
                  </to>
                </anchor>
              </controlPr>
            </control>
          </mc:Choice>
        </mc:AlternateContent>
        <mc:AlternateContent xmlns:mc="http://schemas.openxmlformats.org/markup-compatibility/2006">
          <mc:Choice Requires="x14">
            <control shapeId="54350" r:id="rId65" name="Check Box 78">
              <controlPr defaultSize="0" autoFill="0" autoLine="0" autoPict="0">
                <anchor moveWithCells="1">
                  <from>
                    <xdr:col>5</xdr:col>
                    <xdr:colOff>209550</xdr:colOff>
                    <xdr:row>165</xdr:row>
                    <xdr:rowOff>190500</xdr:rowOff>
                  </from>
                  <to>
                    <xdr:col>5</xdr:col>
                    <xdr:colOff>514350</xdr:colOff>
                    <xdr:row>167</xdr:row>
                    <xdr:rowOff>0</xdr:rowOff>
                  </to>
                </anchor>
              </controlPr>
            </control>
          </mc:Choice>
        </mc:AlternateContent>
        <mc:AlternateContent xmlns:mc="http://schemas.openxmlformats.org/markup-compatibility/2006">
          <mc:Choice Requires="x14">
            <control shapeId="54351" r:id="rId66" name="Check Box 79">
              <controlPr defaultSize="0" autoFill="0" autoLine="0" autoPict="0">
                <anchor moveWithCells="1">
                  <from>
                    <xdr:col>2</xdr:col>
                    <xdr:colOff>361950</xdr:colOff>
                    <xdr:row>168</xdr:row>
                    <xdr:rowOff>184150</xdr:rowOff>
                  </from>
                  <to>
                    <xdr:col>2</xdr:col>
                    <xdr:colOff>590550</xdr:colOff>
                    <xdr:row>170</xdr:row>
                    <xdr:rowOff>0</xdr:rowOff>
                  </to>
                </anchor>
              </controlPr>
            </control>
          </mc:Choice>
        </mc:AlternateContent>
        <mc:AlternateContent xmlns:mc="http://schemas.openxmlformats.org/markup-compatibility/2006">
          <mc:Choice Requires="x14">
            <control shapeId="54352" r:id="rId67" name="Check Box 80">
              <controlPr defaultSize="0" autoFill="0" autoLine="0" autoPict="0">
                <anchor moveWithCells="1">
                  <from>
                    <xdr:col>5</xdr:col>
                    <xdr:colOff>209550</xdr:colOff>
                    <xdr:row>168</xdr:row>
                    <xdr:rowOff>190500</xdr:rowOff>
                  </from>
                  <to>
                    <xdr:col>5</xdr:col>
                    <xdr:colOff>514350</xdr:colOff>
                    <xdr:row>170</xdr:row>
                    <xdr:rowOff>0</xdr:rowOff>
                  </to>
                </anchor>
              </controlPr>
            </control>
          </mc:Choice>
        </mc:AlternateContent>
        <mc:AlternateContent xmlns:mc="http://schemas.openxmlformats.org/markup-compatibility/2006">
          <mc:Choice Requires="x14">
            <control shapeId="54353" r:id="rId68" name="Check Box 81">
              <controlPr defaultSize="0" autoFill="0" autoLine="0" autoPict="0">
                <anchor moveWithCells="1">
                  <from>
                    <xdr:col>2</xdr:col>
                    <xdr:colOff>361950</xdr:colOff>
                    <xdr:row>171</xdr:row>
                    <xdr:rowOff>184150</xdr:rowOff>
                  </from>
                  <to>
                    <xdr:col>2</xdr:col>
                    <xdr:colOff>590550</xdr:colOff>
                    <xdr:row>173</xdr:row>
                    <xdr:rowOff>0</xdr:rowOff>
                  </to>
                </anchor>
              </controlPr>
            </control>
          </mc:Choice>
        </mc:AlternateContent>
        <mc:AlternateContent xmlns:mc="http://schemas.openxmlformats.org/markup-compatibility/2006">
          <mc:Choice Requires="x14">
            <control shapeId="54354" r:id="rId69" name="Check Box 82">
              <controlPr defaultSize="0" autoFill="0" autoLine="0" autoPict="0">
                <anchor moveWithCells="1">
                  <from>
                    <xdr:col>5</xdr:col>
                    <xdr:colOff>209550</xdr:colOff>
                    <xdr:row>171</xdr:row>
                    <xdr:rowOff>190500</xdr:rowOff>
                  </from>
                  <to>
                    <xdr:col>5</xdr:col>
                    <xdr:colOff>514350</xdr:colOff>
                    <xdr:row>173</xdr:row>
                    <xdr:rowOff>0</xdr:rowOff>
                  </to>
                </anchor>
              </controlPr>
            </control>
          </mc:Choice>
        </mc:AlternateContent>
        <mc:AlternateContent xmlns:mc="http://schemas.openxmlformats.org/markup-compatibility/2006">
          <mc:Choice Requires="x14">
            <control shapeId="54355" r:id="rId70" name="Check Box 83">
              <controlPr defaultSize="0" autoFill="0" autoLine="0" autoPict="0">
                <anchor moveWithCells="1">
                  <from>
                    <xdr:col>5</xdr:col>
                    <xdr:colOff>25400</xdr:colOff>
                    <xdr:row>190</xdr:row>
                    <xdr:rowOff>165100</xdr:rowOff>
                  </from>
                  <to>
                    <xdr:col>5</xdr:col>
                    <xdr:colOff>234950</xdr:colOff>
                    <xdr:row>191</xdr:row>
                    <xdr:rowOff>184150</xdr:rowOff>
                  </to>
                </anchor>
              </controlPr>
            </control>
          </mc:Choice>
        </mc:AlternateContent>
        <mc:AlternateContent xmlns:mc="http://schemas.openxmlformats.org/markup-compatibility/2006">
          <mc:Choice Requires="x14">
            <control shapeId="54356" r:id="rId71" name="Check Box 84">
              <controlPr defaultSize="0" autoFill="0" autoLine="0" autoPict="0">
                <anchor moveWithCells="1">
                  <from>
                    <xdr:col>5</xdr:col>
                    <xdr:colOff>19050</xdr:colOff>
                    <xdr:row>191</xdr:row>
                    <xdr:rowOff>152400</xdr:rowOff>
                  </from>
                  <to>
                    <xdr:col>5</xdr:col>
                    <xdr:colOff>228600</xdr:colOff>
                    <xdr:row>192</xdr:row>
                    <xdr:rowOff>171450</xdr:rowOff>
                  </to>
                </anchor>
              </controlPr>
            </control>
          </mc:Choice>
        </mc:AlternateContent>
        <mc:AlternateContent xmlns:mc="http://schemas.openxmlformats.org/markup-compatibility/2006">
          <mc:Choice Requires="x14">
            <control shapeId="54357" r:id="rId72" name="Check Box 85">
              <controlPr defaultSize="0" autoFill="0" autoLine="0" autoPict="0">
                <anchor moveWithCells="1">
                  <from>
                    <xdr:col>5</xdr:col>
                    <xdr:colOff>19050</xdr:colOff>
                    <xdr:row>192</xdr:row>
                    <xdr:rowOff>152400</xdr:rowOff>
                  </from>
                  <to>
                    <xdr:col>5</xdr:col>
                    <xdr:colOff>228600</xdr:colOff>
                    <xdr:row>193</xdr:row>
                    <xdr:rowOff>171450</xdr:rowOff>
                  </to>
                </anchor>
              </controlPr>
            </control>
          </mc:Choice>
        </mc:AlternateContent>
        <mc:AlternateContent xmlns:mc="http://schemas.openxmlformats.org/markup-compatibility/2006">
          <mc:Choice Requires="x14">
            <control shapeId="54358" r:id="rId73" name="Check Box 86">
              <controlPr defaultSize="0" autoFill="0" autoLine="0" autoPict="0">
                <anchor moveWithCells="1">
                  <from>
                    <xdr:col>5</xdr:col>
                    <xdr:colOff>19050</xdr:colOff>
                    <xdr:row>193</xdr:row>
                    <xdr:rowOff>152400</xdr:rowOff>
                  </from>
                  <to>
                    <xdr:col>5</xdr:col>
                    <xdr:colOff>228600</xdr:colOff>
                    <xdr:row>194</xdr:row>
                    <xdr:rowOff>171450</xdr:rowOff>
                  </to>
                </anchor>
              </controlPr>
            </control>
          </mc:Choice>
        </mc:AlternateContent>
        <mc:AlternateContent xmlns:mc="http://schemas.openxmlformats.org/markup-compatibility/2006">
          <mc:Choice Requires="x14">
            <control shapeId="54359" r:id="rId74" name="Check Box 87">
              <controlPr defaultSize="0" autoFill="0" autoLine="0" autoPict="0">
                <anchor moveWithCells="1">
                  <from>
                    <xdr:col>5</xdr:col>
                    <xdr:colOff>19050</xdr:colOff>
                    <xdr:row>194</xdr:row>
                    <xdr:rowOff>152400</xdr:rowOff>
                  </from>
                  <to>
                    <xdr:col>5</xdr:col>
                    <xdr:colOff>228600</xdr:colOff>
                    <xdr:row>195</xdr:row>
                    <xdr:rowOff>171450</xdr:rowOff>
                  </to>
                </anchor>
              </controlPr>
            </control>
          </mc:Choice>
        </mc:AlternateContent>
        <mc:AlternateContent xmlns:mc="http://schemas.openxmlformats.org/markup-compatibility/2006">
          <mc:Choice Requires="x14">
            <control shapeId="54360" r:id="rId75" name="Check Box 88">
              <controlPr defaultSize="0" autoFill="0" autoLine="0" autoPict="0">
                <anchor moveWithCells="1">
                  <from>
                    <xdr:col>5</xdr:col>
                    <xdr:colOff>19050</xdr:colOff>
                    <xdr:row>195</xdr:row>
                    <xdr:rowOff>152400</xdr:rowOff>
                  </from>
                  <to>
                    <xdr:col>5</xdr:col>
                    <xdr:colOff>228600</xdr:colOff>
                    <xdr:row>196</xdr:row>
                    <xdr:rowOff>171450</xdr:rowOff>
                  </to>
                </anchor>
              </controlPr>
            </control>
          </mc:Choice>
        </mc:AlternateContent>
        <mc:AlternateContent xmlns:mc="http://schemas.openxmlformats.org/markup-compatibility/2006">
          <mc:Choice Requires="x14">
            <control shapeId="54361" r:id="rId76" name="Check Box 89">
              <controlPr defaultSize="0" autoFill="0" autoLine="0" autoPict="0">
                <anchor moveWithCells="1">
                  <from>
                    <xdr:col>5</xdr:col>
                    <xdr:colOff>19050</xdr:colOff>
                    <xdr:row>196</xdr:row>
                    <xdr:rowOff>152400</xdr:rowOff>
                  </from>
                  <to>
                    <xdr:col>5</xdr:col>
                    <xdr:colOff>228600</xdr:colOff>
                    <xdr:row>197</xdr:row>
                    <xdr:rowOff>171450</xdr:rowOff>
                  </to>
                </anchor>
              </controlPr>
            </control>
          </mc:Choice>
        </mc:AlternateContent>
        <mc:AlternateContent xmlns:mc="http://schemas.openxmlformats.org/markup-compatibility/2006">
          <mc:Choice Requires="x14">
            <control shapeId="54362" r:id="rId77" name="Check Box 90">
              <controlPr defaultSize="0" autoFill="0" autoLine="0" autoPict="0">
                <anchor moveWithCells="1">
                  <from>
                    <xdr:col>5</xdr:col>
                    <xdr:colOff>19050</xdr:colOff>
                    <xdr:row>197</xdr:row>
                    <xdr:rowOff>152400</xdr:rowOff>
                  </from>
                  <to>
                    <xdr:col>5</xdr:col>
                    <xdr:colOff>228600</xdr:colOff>
                    <xdr:row>198</xdr:row>
                    <xdr:rowOff>171450</xdr:rowOff>
                  </to>
                </anchor>
              </controlPr>
            </control>
          </mc:Choice>
        </mc:AlternateContent>
        <mc:AlternateContent xmlns:mc="http://schemas.openxmlformats.org/markup-compatibility/2006">
          <mc:Choice Requires="x14">
            <control shapeId="54363" r:id="rId78" name="Check Box 91">
              <controlPr defaultSize="0" autoFill="0" autoLine="0" autoPict="0">
                <anchor moveWithCells="1">
                  <from>
                    <xdr:col>5</xdr:col>
                    <xdr:colOff>19050</xdr:colOff>
                    <xdr:row>198</xdr:row>
                    <xdr:rowOff>152400</xdr:rowOff>
                  </from>
                  <to>
                    <xdr:col>5</xdr:col>
                    <xdr:colOff>228600</xdr:colOff>
                    <xdr:row>199</xdr:row>
                    <xdr:rowOff>171450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E00-000001000000}">
          <x14:formula1>
            <xm:f>'Metatiedot (piiloon)'!$R$3:$R$12</xm:f>
          </x14:formula1>
          <xm:sqref>C21:F21 C61:F61 C101:F101 C141:F141 C181:F181</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A108F6-9F1C-417C-956F-BF5CC0D05211}">
  <dimension ref="A1:L20"/>
  <sheetViews>
    <sheetView showGridLines="0" topLeftCell="A2" zoomScaleNormal="100" workbookViewId="0">
      <selection activeCell="B9" sqref="B9:C9"/>
    </sheetView>
  </sheetViews>
  <sheetFormatPr defaultColWidth="9.23046875" defaultRowHeight="15.5" x14ac:dyDescent="0.35"/>
  <cols>
    <col min="1" max="1" width="3.765625" style="456" customWidth="1"/>
    <col min="2" max="2" width="52.53515625" style="456" customWidth="1"/>
    <col min="3" max="3" width="26" style="456" customWidth="1"/>
    <col min="4" max="4" width="6.23046875" style="456" customWidth="1"/>
    <col min="5" max="5" width="11.07421875" style="456" customWidth="1"/>
    <col min="6" max="16384" width="9.23046875" style="456"/>
  </cols>
  <sheetData>
    <row r="1" spans="1:12" hidden="1" x14ac:dyDescent="0.35">
      <c r="C1" s="147" t="s">
        <v>188</v>
      </c>
    </row>
    <row r="2" spans="1:12" ht="16.149999999999999" customHeight="1" x14ac:dyDescent="0.35">
      <c r="A2" s="450" t="s">
        <v>131</v>
      </c>
      <c r="E2" s="554" t="s">
        <v>89</v>
      </c>
      <c r="F2" s="555"/>
      <c r="G2" s="556"/>
    </row>
    <row r="3" spans="1:12" ht="16.149999999999999" customHeight="1" x14ac:dyDescent="0.35">
      <c r="B3" s="249" t="s">
        <v>219</v>
      </c>
      <c r="C3" s="471"/>
    </row>
    <row r="4" spans="1:12" ht="16.149999999999999" customHeight="1" x14ac:dyDescent="0.35">
      <c r="B4" s="457"/>
      <c r="C4" s="459"/>
      <c r="E4" s="596" t="s">
        <v>380</v>
      </c>
      <c r="F4" s="596"/>
      <c r="G4" s="596"/>
      <c r="H4" s="596"/>
      <c r="I4" s="596"/>
      <c r="J4" s="596"/>
      <c r="K4" s="596"/>
      <c r="L4" s="596"/>
    </row>
    <row r="5" spans="1:12" ht="16.149999999999999" customHeight="1" x14ac:dyDescent="0.35">
      <c r="B5" s="423"/>
      <c r="C5" s="150" t="s">
        <v>54</v>
      </c>
      <c r="E5" s="596"/>
      <c r="F5" s="596"/>
      <c r="G5" s="596"/>
      <c r="H5" s="596"/>
      <c r="I5" s="596"/>
      <c r="J5" s="596"/>
      <c r="K5" s="596"/>
      <c r="L5" s="596"/>
    </row>
    <row r="6" spans="1:12" ht="16.149999999999999" customHeight="1" x14ac:dyDescent="0.35">
      <c r="B6" s="515" t="s">
        <v>543</v>
      </c>
      <c r="C6" s="152"/>
      <c r="D6" s="148"/>
      <c r="E6" s="596"/>
      <c r="F6" s="596"/>
      <c r="G6" s="596"/>
      <c r="H6" s="596"/>
      <c r="I6" s="596"/>
      <c r="J6" s="596"/>
      <c r="K6" s="596"/>
      <c r="L6" s="596"/>
    </row>
    <row r="7" spans="1:12" ht="16.149999999999999" customHeight="1" x14ac:dyDescent="0.35">
      <c r="B7" s="708"/>
      <c r="C7" s="709"/>
      <c r="D7" s="148"/>
      <c r="E7" s="596"/>
      <c r="F7" s="596"/>
      <c r="G7" s="596"/>
      <c r="H7" s="596"/>
      <c r="I7" s="596"/>
      <c r="J7" s="596"/>
      <c r="K7" s="596"/>
      <c r="L7" s="596"/>
    </row>
    <row r="8" spans="1:12" ht="26" customHeight="1" x14ac:dyDescent="0.35">
      <c r="B8" s="710" t="s">
        <v>347</v>
      </c>
      <c r="C8" s="711"/>
      <c r="D8" s="148"/>
      <c r="E8" s="596"/>
      <c r="F8" s="596"/>
      <c r="G8" s="596"/>
      <c r="H8" s="596"/>
      <c r="I8" s="596"/>
      <c r="J8" s="596"/>
      <c r="K8" s="596"/>
      <c r="L8" s="596"/>
    </row>
    <row r="9" spans="1:12" ht="15.75" customHeight="1" x14ac:dyDescent="0.35">
      <c r="B9" s="712"/>
      <c r="C9" s="713"/>
      <c r="D9" s="148"/>
      <c r="E9" s="658" t="s">
        <v>561</v>
      </c>
      <c r="F9" s="658"/>
      <c r="G9" s="658"/>
      <c r="H9" s="658"/>
      <c r="I9" s="658"/>
      <c r="J9" s="658"/>
      <c r="K9" s="658"/>
      <c r="L9" s="658"/>
    </row>
    <row r="10" spans="1:12" ht="16.149999999999999" customHeight="1" x14ac:dyDescent="0.35">
      <c r="B10" s="134"/>
      <c r="C10" s="138"/>
      <c r="D10" s="148"/>
      <c r="E10" s="658"/>
      <c r="F10" s="658"/>
      <c r="G10" s="658"/>
      <c r="H10" s="658"/>
      <c r="I10" s="658"/>
      <c r="J10" s="658"/>
      <c r="K10" s="658"/>
      <c r="L10" s="658"/>
    </row>
    <row r="11" spans="1:12" ht="16.149999999999999" customHeight="1" x14ac:dyDescent="0.35">
      <c r="B11" s="151" t="s">
        <v>201</v>
      </c>
      <c r="C11" s="241" t="str">
        <f>"500 merkkiä ("&amp;TEXT(LEN(B12),"0")&amp;" käytetty)"</f>
        <v>500 merkkiä (0 käytetty)</v>
      </c>
      <c r="D11" s="148"/>
      <c r="E11" s="658"/>
      <c r="F11" s="658"/>
      <c r="G11" s="658"/>
      <c r="H11" s="658"/>
      <c r="I11" s="658"/>
      <c r="J11" s="658"/>
      <c r="K11" s="658"/>
      <c r="L11" s="658"/>
    </row>
    <row r="12" spans="1:12" ht="52.9" customHeight="1" x14ac:dyDescent="0.35">
      <c r="B12" s="588"/>
      <c r="C12" s="590"/>
      <c r="D12" s="148"/>
      <c r="E12" s="658"/>
      <c r="F12" s="658"/>
      <c r="G12" s="658"/>
      <c r="H12" s="658"/>
      <c r="I12" s="658"/>
      <c r="J12" s="658"/>
      <c r="K12" s="658"/>
      <c r="L12" s="658"/>
    </row>
    <row r="13" spans="1:12" ht="26.5" customHeight="1" x14ac:dyDescent="0.35">
      <c r="D13" s="148"/>
      <c r="E13" s="658"/>
      <c r="F13" s="658"/>
      <c r="G13" s="658"/>
      <c r="H13" s="658"/>
      <c r="I13" s="658"/>
      <c r="J13" s="658"/>
      <c r="K13" s="658"/>
      <c r="L13" s="658"/>
    </row>
    <row r="14" spans="1:12" ht="16.149999999999999" customHeight="1" x14ac:dyDescent="0.35">
      <c r="D14" s="148"/>
      <c r="E14" s="680"/>
      <c r="F14" s="680"/>
      <c r="G14" s="680"/>
      <c r="H14" s="680"/>
      <c r="I14" s="680"/>
      <c r="J14" s="680"/>
      <c r="K14" s="680"/>
      <c r="L14" s="680"/>
    </row>
    <row r="15" spans="1:12" ht="16.149999999999999" customHeight="1" x14ac:dyDescent="0.35">
      <c r="D15" s="148"/>
      <c r="E15" s="680"/>
      <c r="F15" s="680"/>
      <c r="G15" s="680"/>
      <c r="H15" s="680"/>
      <c r="I15" s="680"/>
      <c r="J15" s="680"/>
      <c r="K15" s="680"/>
      <c r="L15" s="680"/>
    </row>
    <row r="16" spans="1:12" ht="33" customHeight="1" x14ac:dyDescent="0.35">
      <c r="D16" s="148"/>
      <c r="E16" s="680"/>
      <c r="F16" s="680"/>
      <c r="G16" s="680"/>
      <c r="H16" s="680"/>
      <c r="I16" s="680"/>
      <c r="J16" s="680"/>
      <c r="K16" s="680"/>
      <c r="L16" s="680"/>
    </row>
    <row r="17" spans="4:12" ht="16.149999999999999" customHeight="1" x14ac:dyDescent="0.35">
      <c r="E17" s="680"/>
      <c r="F17" s="680"/>
      <c r="G17" s="680"/>
      <c r="H17" s="680"/>
      <c r="I17" s="680"/>
      <c r="J17" s="680"/>
      <c r="K17" s="680"/>
      <c r="L17" s="680"/>
    </row>
    <row r="18" spans="4:12" ht="109.5" customHeight="1" x14ac:dyDescent="0.35">
      <c r="E18" s="680"/>
      <c r="F18" s="680"/>
      <c r="G18" s="680"/>
      <c r="H18" s="680"/>
      <c r="I18" s="680"/>
      <c r="J18" s="680"/>
      <c r="K18" s="680"/>
      <c r="L18" s="680"/>
    </row>
    <row r="19" spans="4:12" ht="16.149999999999999" customHeight="1" x14ac:dyDescent="0.35">
      <c r="D19" s="148"/>
      <c r="E19" s="148"/>
      <c r="F19" s="148"/>
      <c r="G19" s="148"/>
      <c r="H19" s="148"/>
      <c r="I19" s="148"/>
      <c r="J19" s="148"/>
    </row>
    <row r="20" spans="4:12" ht="16.149999999999999" customHeight="1" x14ac:dyDescent="0.35">
      <c r="D20" s="148"/>
      <c r="E20" s="148"/>
      <c r="F20" s="148"/>
      <c r="G20" s="148"/>
      <c r="H20" s="148"/>
      <c r="I20" s="148"/>
      <c r="J20" s="148"/>
    </row>
  </sheetData>
  <sheetProtection sheet="1" selectLockedCells="1"/>
  <mergeCells count="8">
    <mergeCell ref="E14:L18"/>
    <mergeCell ref="E2:G2"/>
    <mergeCell ref="E4:L8"/>
    <mergeCell ref="B7:C7"/>
    <mergeCell ref="B8:C8"/>
    <mergeCell ref="B9:C9"/>
    <mergeCell ref="E9:L13"/>
    <mergeCell ref="B12:C12"/>
  </mergeCells>
  <dataValidations count="1">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12" xr:uid="{EEE00CB8-C59F-41D6-A395-D281406FD740}">
      <formula1>500</formula1>
    </dataValidation>
  </dataValidations>
  <hyperlinks>
    <hyperlink ref="E2:G2" location="'Aloita tästä'!A1" display="PALAA TÄSTÄ KANSISIVULLE" xr:uid="{9691D814-5188-487A-8BD0-9C87890ABF89}"/>
  </hyperlinks>
  <pageMargins left="0.39370078740157483" right="0.39370078740157483" top="0.78740157480314965" bottom="0.78740157480314965" header="0.39370078740157483" footer="0.31496062992125984"/>
  <pageSetup paperSize="9" orientation="portrait" r:id="rId1"/>
  <headerFooter>
    <oddHeader>&amp;L&amp;A&amp;R&amp;P(&amp;N)</oddHead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573C48EA-5D3A-4B96-A794-507CADC547E3}">
          <x14:formula1>
            <xm:f>'Metatiedot (piiloon)'!$N$3:$N$6</xm:f>
          </x14:formula1>
          <xm:sqref>B9:C9</xm:sqref>
        </x14:dataValidation>
        <x14:dataValidation type="list" showErrorMessage="1" xr:uid="{D9DC1612-00BA-42D1-944A-486DD395413A}">
          <x14:formula1>
            <xm:f>'Metatiedot (piiloon)'!$C$3:$C$5</xm:f>
          </x14:formula1>
          <xm:sqref>C6</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ul9"/>
  <dimension ref="A1:AG24"/>
  <sheetViews>
    <sheetView zoomScaleNormal="100" workbookViewId="0">
      <selection activeCell="L6" sqref="L6:N6"/>
    </sheetView>
  </sheetViews>
  <sheetFormatPr defaultColWidth="9.23046875" defaultRowHeight="15.5" x14ac:dyDescent="0.35"/>
  <cols>
    <col min="1" max="1" width="3.765625" style="144" customWidth="1"/>
    <col min="2" max="2" width="17.4609375" style="144" customWidth="1"/>
    <col min="3" max="3" width="25.765625" style="144" customWidth="1"/>
    <col min="4" max="4" width="17.23046875" style="144" customWidth="1"/>
    <col min="5" max="5" width="16.07421875" style="144" customWidth="1"/>
    <col min="6" max="6" width="14.765625" style="144" customWidth="1"/>
    <col min="7" max="7" width="42.4609375" style="144" customWidth="1"/>
    <col min="8" max="9" width="25.765625" style="417" customWidth="1"/>
    <col min="10" max="14" width="11.765625" style="144" customWidth="1"/>
    <col min="15" max="16384" width="9.23046875" style="144"/>
  </cols>
  <sheetData>
    <row r="1" spans="1:33" ht="16.149999999999999" customHeight="1" x14ac:dyDescent="0.35">
      <c r="A1" s="5" t="s">
        <v>373</v>
      </c>
    </row>
    <row r="2" spans="1:33" ht="16.149999999999999" customHeight="1" x14ac:dyDescent="0.35">
      <c r="A2" s="5"/>
      <c r="B2" s="698" t="s">
        <v>365</v>
      </c>
      <c r="C2" s="698"/>
      <c r="D2" s="698"/>
    </row>
    <row r="3" spans="1:33" ht="16.149999999999999" customHeight="1" x14ac:dyDescent="0.35">
      <c r="A3" s="5"/>
      <c r="B3" s="698"/>
      <c r="C3" s="698"/>
      <c r="D3" s="698"/>
    </row>
    <row r="4" spans="1:33" ht="16.149999999999999" customHeight="1" x14ac:dyDescent="0.35">
      <c r="A4" s="5"/>
      <c r="B4" s="698"/>
      <c r="C4" s="698"/>
      <c r="D4" s="698"/>
    </row>
    <row r="5" spans="1:33" ht="16.149999999999999" customHeight="1" x14ac:dyDescent="0.35">
      <c r="A5" s="5"/>
      <c r="B5" s="698"/>
      <c r="C5" s="698"/>
      <c r="D5" s="698"/>
    </row>
    <row r="6" spans="1:33" ht="16.149999999999999" customHeight="1" x14ac:dyDescent="0.35">
      <c r="A6" s="5"/>
      <c r="B6" s="698"/>
      <c r="C6" s="698"/>
      <c r="D6" s="698"/>
      <c r="L6" s="554" t="s">
        <v>89</v>
      </c>
      <c r="M6" s="555"/>
      <c r="N6" s="556"/>
    </row>
    <row r="7" spans="1:33" ht="16.149999999999999" customHeight="1" x14ac:dyDescent="0.35">
      <c r="A7" s="5"/>
      <c r="B7" s="5"/>
      <c r="C7" s="5"/>
      <c r="D7" s="5"/>
      <c r="E7" s="5"/>
    </row>
    <row r="8" spans="1:33" s="16" customFormat="1" ht="16.149999999999999" customHeight="1" x14ac:dyDescent="0.35">
      <c r="B8" s="714" t="s">
        <v>535</v>
      </c>
      <c r="C8" s="715"/>
      <c r="D8" s="715"/>
      <c r="E8" s="716"/>
      <c r="F8" s="144"/>
      <c r="G8" s="144"/>
      <c r="H8" s="418"/>
      <c r="I8" s="418"/>
      <c r="J8" s="144"/>
      <c r="K8" s="144"/>
      <c r="O8" s="162"/>
      <c r="P8" s="162"/>
      <c r="Q8" s="162"/>
      <c r="R8" s="162"/>
      <c r="S8" s="162"/>
      <c r="T8" s="162"/>
      <c r="U8" s="162"/>
      <c r="V8" s="162"/>
      <c r="W8" s="162"/>
      <c r="X8" s="162"/>
      <c r="Y8" s="162"/>
      <c r="Z8" s="162"/>
      <c r="AA8" s="162"/>
      <c r="AB8" s="162"/>
      <c r="AC8" s="162"/>
      <c r="AD8" s="162"/>
      <c r="AE8" s="162"/>
      <c r="AF8" s="162"/>
      <c r="AG8" s="162"/>
    </row>
    <row r="9" spans="1:33" s="16" customFormat="1" ht="90.75" customHeight="1" x14ac:dyDescent="0.35">
      <c r="A9" s="144"/>
      <c r="B9" s="154" t="s">
        <v>56</v>
      </c>
      <c r="C9" s="154" t="s">
        <v>57</v>
      </c>
      <c r="D9" s="154" t="s">
        <v>202</v>
      </c>
      <c r="E9" s="154" t="s">
        <v>139</v>
      </c>
      <c r="F9" s="154" t="s">
        <v>276</v>
      </c>
      <c r="G9" s="154" t="s">
        <v>363</v>
      </c>
      <c r="H9" s="419" t="s">
        <v>367</v>
      </c>
      <c r="I9" s="419" t="s">
        <v>364</v>
      </c>
      <c r="J9" s="154" t="s">
        <v>204</v>
      </c>
      <c r="K9" s="154" t="s">
        <v>203</v>
      </c>
      <c r="L9" s="154" t="s">
        <v>278</v>
      </c>
      <c r="M9" s="154" t="s">
        <v>277</v>
      </c>
      <c r="N9" s="154" t="s">
        <v>279</v>
      </c>
      <c r="O9" s="162"/>
      <c r="P9" s="162"/>
      <c r="Q9" s="162"/>
      <c r="R9" s="162"/>
      <c r="S9" s="162"/>
      <c r="T9" s="162"/>
      <c r="U9" s="162"/>
      <c r="V9" s="162"/>
      <c r="W9" s="162"/>
      <c r="X9" s="162"/>
      <c r="Y9" s="162"/>
      <c r="Z9" s="162"/>
      <c r="AA9" s="162"/>
      <c r="AB9" s="162"/>
      <c r="AC9" s="162"/>
      <c r="AD9" s="162"/>
      <c r="AE9" s="162"/>
      <c r="AF9" s="162"/>
      <c r="AG9" s="162"/>
    </row>
    <row r="10" spans="1:33" s="16" customFormat="1" ht="50.15" customHeight="1" x14ac:dyDescent="0.35">
      <c r="A10" s="144"/>
      <c r="B10" s="155" t="s">
        <v>60</v>
      </c>
      <c r="C10" s="156"/>
      <c r="D10" s="157"/>
      <c r="E10" s="158"/>
      <c r="F10" s="422">
        <f>ROUND(D10*E10*1720/12,1)</f>
        <v>0</v>
      </c>
      <c r="G10" s="156"/>
      <c r="H10" s="420"/>
      <c r="I10" s="420"/>
      <c r="J10" s="378"/>
      <c r="K10" s="378"/>
      <c r="L10" s="159">
        <f>SUM(J10,K10)</f>
        <v>0</v>
      </c>
      <c r="M10" s="159">
        <f>ROUND(L10/1720,2)</f>
        <v>0</v>
      </c>
      <c r="N10" s="159">
        <f>F10*M10</f>
        <v>0</v>
      </c>
      <c r="O10" s="162"/>
      <c r="P10" s="162"/>
      <c r="Q10" s="162"/>
      <c r="R10" s="162"/>
      <c r="S10" s="162"/>
      <c r="T10" s="162"/>
      <c r="U10" s="162"/>
      <c r="V10" s="162"/>
      <c r="W10" s="162"/>
      <c r="X10" s="162"/>
      <c r="Y10" s="162"/>
      <c r="Z10" s="162"/>
      <c r="AA10" s="162"/>
      <c r="AB10" s="162"/>
      <c r="AC10" s="162"/>
      <c r="AD10" s="162"/>
      <c r="AE10" s="162"/>
      <c r="AF10" s="162"/>
      <c r="AG10" s="162"/>
    </row>
    <row r="11" spans="1:33" s="16" customFormat="1" ht="50.15" customHeight="1" x14ac:dyDescent="0.35">
      <c r="A11" s="144"/>
      <c r="B11" s="155" t="s">
        <v>61</v>
      </c>
      <c r="C11" s="156"/>
      <c r="D11" s="157"/>
      <c r="E11" s="158"/>
      <c r="F11" s="422">
        <f t="shared" ref="F11:F19" si="0">ROUND(D11*E11*1720/12,1)</f>
        <v>0</v>
      </c>
      <c r="G11" s="156"/>
      <c r="H11" s="420"/>
      <c r="I11" s="420"/>
      <c r="J11" s="378"/>
      <c r="K11" s="378"/>
      <c r="L11" s="159">
        <f t="shared" ref="L11:L19" si="1">SUM(J11,K11)</f>
        <v>0</v>
      </c>
      <c r="M11" s="159">
        <f t="shared" ref="M11:M19" si="2">ROUND(L11/1720,2)</f>
        <v>0</v>
      </c>
      <c r="N11" s="159">
        <f t="shared" ref="N11:N19" si="3">F11*M11</f>
        <v>0</v>
      </c>
      <c r="O11" s="162"/>
      <c r="P11" s="162"/>
      <c r="Q11" s="162"/>
      <c r="R11" s="162"/>
      <c r="S11" s="162"/>
      <c r="T11" s="162"/>
      <c r="U11" s="162"/>
      <c r="V11" s="162"/>
      <c r="W11" s="162"/>
      <c r="X11" s="162"/>
      <c r="Y11" s="162"/>
      <c r="Z11" s="162"/>
      <c r="AA11" s="162"/>
      <c r="AB11" s="162"/>
      <c r="AC11" s="162"/>
      <c r="AD11" s="162"/>
      <c r="AE11" s="162"/>
      <c r="AF11" s="162"/>
      <c r="AG11" s="162"/>
    </row>
    <row r="12" spans="1:33" s="16" customFormat="1" ht="50.15" customHeight="1" x14ac:dyDescent="0.35">
      <c r="A12" s="144"/>
      <c r="B12" s="155" t="s">
        <v>62</v>
      </c>
      <c r="C12" s="156"/>
      <c r="D12" s="157"/>
      <c r="E12" s="158"/>
      <c r="F12" s="422">
        <f t="shared" si="0"/>
        <v>0</v>
      </c>
      <c r="G12" s="156"/>
      <c r="H12" s="420"/>
      <c r="I12" s="420"/>
      <c r="J12" s="378"/>
      <c r="K12" s="378"/>
      <c r="L12" s="159">
        <f t="shared" si="1"/>
        <v>0</v>
      </c>
      <c r="M12" s="159">
        <f t="shared" si="2"/>
        <v>0</v>
      </c>
      <c r="N12" s="159">
        <f t="shared" si="3"/>
        <v>0</v>
      </c>
      <c r="O12" s="162"/>
      <c r="P12" s="162"/>
      <c r="Q12" s="162"/>
      <c r="R12" s="162"/>
      <c r="S12" s="162"/>
      <c r="T12" s="162"/>
      <c r="U12" s="162"/>
      <c r="V12" s="162"/>
      <c r="W12" s="162"/>
      <c r="X12" s="162"/>
      <c r="Y12" s="162"/>
      <c r="Z12" s="162"/>
      <c r="AA12" s="162"/>
      <c r="AB12" s="162"/>
      <c r="AC12" s="162"/>
      <c r="AD12" s="162"/>
      <c r="AE12" s="162"/>
      <c r="AF12" s="162"/>
      <c r="AG12" s="162"/>
    </row>
    <row r="13" spans="1:33" s="16" customFormat="1" ht="50.15" customHeight="1" x14ac:dyDescent="0.35">
      <c r="A13" s="144"/>
      <c r="B13" s="155" t="s">
        <v>63</v>
      </c>
      <c r="C13" s="156"/>
      <c r="D13" s="157"/>
      <c r="E13" s="158"/>
      <c r="F13" s="422">
        <f t="shared" si="0"/>
        <v>0</v>
      </c>
      <c r="G13" s="156"/>
      <c r="H13" s="420"/>
      <c r="I13" s="420"/>
      <c r="J13" s="378"/>
      <c r="K13" s="378"/>
      <c r="L13" s="159">
        <f t="shared" si="1"/>
        <v>0</v>
      </c>
      <c r="M13" s="159">
        <f t="shared" si="2"/>
        <v>0</v>
      </c>
      <c r="N13" s="159">
        <f t="shared" si="3"/>
        <v>0</v>
      </c>
      <c r="O13" s="162"/>
      <c r="P13" s="162"/>
      <c r="Q13" s="162"/>
      <c r="R13" s="162"/>
      <c r="S13" s="162"/>
      <c r="T13" s="162"/>
      <c r="U13" s="162"/>
      <c r="V13" s="162"/>
      <c r="W13" s="162"/>
      <c r="X13" s="162"/>
      <c r="Y13" s="162"/>
      <c r="Z13" s="162"/>
      <c r="AA13" s="162"/>
      <c r="AB13" s="162"/>
      <c r="AC13" s="162"/>
      <c r="AD13" s="162"/>
      <c r="AE13" s="162"/>
      <c r="AF13" s="162"/>
      <c r="AG13" s="162"/>
    </row>
    <row r="14" spans="1:33" s="16" customFormat="1" ht="50.15" customHeight="1" x14ac:dyDescent="0.35">
      <c r="A14" s="144"/>
      <c r="B14" s="155" t="s">
        <v>64</v>
      </c>
      <c r="C14" s="156"/>
      <c r="D14" s="157"/>
      <c r="E14" s="158"/>
      <c r="F14" s="422">
        <f t="shared" si="0"/>
        <v>0</v>
      </c>
      <c r="G14" s="156"/>
      <c r="H14" s="420"/>
      <c r="I14" s="420"/>
      <c r="J14" s="378"/>
      <c r="K14" s="378"/>
      <c r="L14" s="159">
        <f t="shared" si="1"/>
        <v>0</v>
      </c>
      <c r="M14" s="159">
        <f t="shared" si="2"/>
        <v>0</v>
      </c>
      <c r="N14" s="159">
        <f t="shared" si="3"/>
        <v>0</v>
      </c>
      <c r="O14" s="162"/>
      <c r="P14" s="162"/>
      <c r="Q14" s="162"/>
      <c r="R14" s="162"/>
      <c r="S14" s="162"/>
      <c r="T14" s="162"/>
      <c r="U14" s="162"/>
      <c r="V14" s="162"/>
      <c r="W14" s="162"/>
      <c r="X14" s="162"/>
      <c r="Y14" s="162"/>
      <c r="Z14" s="162"/>
      <c r="AA14" s="162"/>
      <c r="AB14" s="162"/>
      <c r="AC14" s="162"/>
      <c r="AD14" s="162"/>
      <c r="AE14" s="162"/>
      <c r="AF14" s="162"/>
      <c r="AG14" s="162"/>
    </row>
    <row r="15" spans="1:33" s="16" customFormat="1" ht="50.15" customHeight="1" x14ac:dyDescent="0.35">
      <c r="A15" s="144"/>
      <c r="B15" s="155" t="s">
        <v>65</v>
      </c>
      <c r="C15" s="156"/>
      <c r="D15" s="157"/>
      <c r="E15" s="158"/>
      <c r="F15" s="422">
        <f t="shared" si="0"/>
        <v>0</v>
      </c>
      <c r="G15" s="156"/>
      <c r="H15" s="420"/>
      <c r="I15" s="420"/>
      <c r="J15" s="378"/>
      <c r="K15" s="378"/>
      <c r="L15" s="159">
        <f t="shared" si="1"/>
        <v>0</v>
      </c>
      <c r="M15" s="159">
        <f t="shared" si="2"/>
        <v>0</v>
      </c>
      <c r="N15" s="159">
        <f t="shared" si="3"/>
        <v>0</v>
      </c>
      <c r="O15" s="162"/>
      <c r="P15" s="162"/>
      <c r="Q15" s="162"/>
      <c r="R15" s="162"/>
      <c r="S15" s="162"/>
      <c r="T15" s="162"/>
      <c r="U15" s="162"/>
      <c r="V15" s="162"/>
      <c r="W15" s="162"/>
      <c r="X15" s="162"/>
      <c r="Y15" s="162"/>
      <c r="Z15" s="162"/>
      <c r="AA15" s="162"/>
      <c r="AB15" s="162"/>
      <c r="AC15" s="162"/>
      <c r="AD15" s="162"/>
      <c r="AE15" s="162"/>
      <c r="AF15" s="162"/>
      <c r="AG15" s="162"/>
    </row>
    <row r="16" spans="1:33" s="16" customFormat="1" ht="50.15" customHeight="1" x14ac:dyDescent="0.35">
      <c r="A16" s="144"/>
      <c r="B16" s="155" t="s">
        <v>66</v>
      </c>
      <c r="C16" s="156"/>
      <c r="D16" s="157"/>
      <c r="E16" s="158"/>
      <c r="F16" s="422">
        <f t="shared" si="0"/>
        <v>0</v>
      </c>
      <c r="G16" s="156"/>
      <c r="H16" s="420"/>
      <c r="I16" s="420"/>
      <c r="J16" s="378"/>
      <c r="K16" s="378"/>
      <c r="L16" s="159">
        <f t="shared" si="1"/>
        <v>0</v>
      </c>
      <c r="M16" s="159">
        <f t="shared" si="2"/>
        <v>0</v>
      </c>
      <c r="N16" s="159">
        <f t="shared" si="3"/>
        <v>0</v>
      </c>
      <c r="O16" s="162"/>
      <c r="P16" s="162"/>
      <c r="Q16" s="162"/>
      <c r="R16" s="162"/>
      <c r="S16" s="162"/>
      <c r="T16" s="162"/>
      <c r="U16" s="162"/>
      <c r="V16" s="162"/>
      <c r="W16" s="162"/>
      <c r="X16" s="162"/>
      <c r="Y16" s="162"/>
      <c r="Z16" s="162"/>
      <c r="AA16" s="162"/>
      <c r="AB16" s="162"/>
      <c r="AC16" s="162"/>
      <c r="AD16" s="162"/>
      <c r="AE16" s="162"/>
      <c r="AF16" s="162"/>
      <c r="AG16" s="162"/>
    </row>
    <row r="17" spans="1:33" s="16" customFormat="1" ht="50.15" customHeight="1" x14ac:dyDescent="0.35">
      <c r="A17" s="144"/>
      <c r="B17" s="155" t="s">
        <v>67</v>
      </c>
      <c r="C17" s="156"/>
      <c r="D17" s="157"/>
      <c r="E17" s="158"/>
      <c r="F17" s="422">
        <f t="shared" si="0"/>
        <v>0</v>
      </c>
      <c r="G17" s="156"/>
      <c r="H17" s="420"/>
      <c r="I17" s="420"/>
      <c r="J17" s="378"/>
      <c r="K17" s="378"/>
      <c r="L17" s="159">
        <f t="shared" si="1"/>
        <v>0</v>
      </c>
      <c r="M17" s="159">
        <f t="shared" si="2"/>
        <v>0</v>
      </c>
      <c r="N17" s="159">
        <f t="shared" si="3"/>
        <v>0</v>
      </c>
      <c r="O17" s="162"/>
      <c r="P17" s="162"/>
      <c r="Q17" s="162"/>
      <c r="R17" s="162"/>
      <c r="S17" s="162"/>
      <c r="T17" s="162"/>
      <c r="U17" s="162"/>
      <c r="V17" s="162"/>
      <c r="W17" s="162"/>
      <c r="X17" s="162"/>
      <c r="Y17" s="162"/>
      <c r="Z17" s="162"/>
      <c r="AA17" s="162"/>
      <c r="AB17" s="162"/>
      <c r="AC17" s="162"/>
      <c r="AD17" s="162"/>
      <c r="AE17" s="162"/>
      <c r="AF17" s="162"/>
      <c r="AG17" s="162"/>
    </row>
    <row r="18" spans="1:33" s="16" customFormat="1" ht="50.15" customHeight="1" x14ac:dyDescent="0.35">
      <c r="A18" s="144"/>
      <c r="B18" s="155" t="s">
        <v>68</v>
      </c>
      <c r="C18" s="156"/>
      <c r="D18" s="157"/>
      <c r="E18" s="158"/>
      <c r="F18" s="422">
        <f t="shared" si="0"/>
        <v>0</v>
      </c>
      <c r="G18" s="156"/>
      <c r="H18" s="420"/>
      <c r="I18" s="420"/>
      <c r="J18" s="378"/>
      <c r="K18" s="378"/>
      <c r="L18" s="159">
        <f t="shared" si="1"/>
        <v>0</v>
      </c>
      <c r="M18" s="159">
        <f t="shared" si="2"/>
        <v>0</v>
      </c>
      <c r="N18" s="159">
        <f t="shared" si="3"/>
        <v>0</v>
      </c>
      <c r="O18" s="162"/>
      <c r="P18" s="162"/>
      <c r="Q18" s="162"/>
      <c r="R18" s="162"/>
      <c r="S18" s="162"/>
      <c r="T18" s="162"/>
      <c r="U18" s="162"/>
      <c r="V18" s="162"/>
      <c r="W18" s="162"/>
      <c r="X18" s="162"/>
      <c r="Y18" s="162"/>
      <c r="Z18" s="162"/>
      <c r="AA18" s="162"/>
      <c r="AB18" s="162"/>
      <c r="AC18" s="162"/>
      <c r="AD18" s="162"/>
      <c r="AE18" s="162"/>
      <c r="AF18" s="162"/>
      <c r="AG18" s="162"/>
    </row>
    <row r="19" spans="1:33" s="16" customFormat="1" ht="50.15" customHeight="1" x14ac:dyDescent="0.35">
      <c r="A19" s="144"/>
      <c r="B19" s="155" t="s">
        <v>69</v>
      </c>
      <c r="C19" s="156"/>
      <c r="D19" s="157"/>
      <c r="E19" s="158"/>
      <c r="F19" s="422">
        <f t="shared" si="0"/>
        <v>0</v>
      </c>
      <c r="G19" s="156"/>
      <c r="H19" s="420"/>
      <c r="I19" s="420"/>
      <c r="J19" s="378"/>
      <c r="K19" s="378"/>
      <c r="L19" s="159">
        <f t="shared" si="1"/>
        <v>0</v>
      </c>
      <c r="M19" s="159">
        <f t="shared" si="2"/>
        <v>0</v>
      </c>
      <c r="N19" s="159">
        <f t="shared" si="3"/>
        <v>0</v>
      </c>
      <c r="O19" s="162"/>
      <c r="P19" s="162"/>
      <c r="Q19" s="162"/>
      <c r="R19" s="162"/>
      <c r="S19" s="162"/>
      <c r="T19" s="162"/>
      <c r="U19" s="162"/>
      <c r="V19" s="162"/>
      <c r="W19" s="162"/>
      <c r="X19" s="162"/>
      <c r="Y19" s="162"/>
      <c r="Z19" s="162"/>
      <c r="AA19" s="162"/>
      <c r="AB19" s="162"/>
      <c r="AC19" s="162"/>
      <c r="AD19" s="162"/>
      <c r="AE19" s="162"/>
      <c r="AF19" s="162"/>
      <c r="AG19" s="162"/>
    </row>
    <row r="20" spans="1:33" ht="15.75" customHeight="1" x14ac:dyDescent="0.35">
      <c r="L20" s="160" t="s">
        <v>93</v>
      </c>
      <c r="M20" s="161"/>
      <c r="N20" s="380">
        <f>SUM(N10:N19)</f>
        <v>0</v>
      </c>
      <c r="O20" s="162"/>
      <c r="P20" s="162"/>
      <c r="Q20" s="162"/>
      <c r="R20" s="162"/>
      <c r="S20" s="162"/>
      <c r="T20" s="162"/>
      <c r="U20" s="162"/>
      <c r="V20" s="162"/>
      <c r="W20" s="162"/>
      <c r="X20" s="162"/>
      <c r="Y20" s="162"/>
      <c r="Z20" s="162"/>
      <c r="AA20" s="162"/>
      <c r="AB20" s="162"/>
      <c r="AC20" s="162"/>
      <c r="AD20" s="162"/>
      <c r="AE20" s="162"/>
      <c r="AF20" s="162"/>
      <c r="AG20" s="162"/>
    </row>
    <row r="21" spans="1:33" s="16" customFormat="1" x14ac:dyDescent="0.35">
      <c r="B21" s="244" t="s">
        <v>53</v>
      </c>
      <c r="C21" s="245" t="str">
        <f>"500 merkkiä ("&amp;TEXT(LEN(B22),"0")&amp;" käytetty)"</f>
        <v>500 merkkiä (0 käytetty)</v>
      </c>
      <c r="D21" s="245"/>
      <c r="E21" s="246"/>
      <c r="F21" s="352"/>
      <c r="G21" s="162"/>
      <c r="H21" s="421"/>
      <c r="I21" s="421"/>
      <c r="J21" s="162"/>
      <c r="K21" s="162"/>
      <c r="L21" s="162"/>
      <c r="M21" s="162"/>
      <c r="N21" s="162"/>
      <c r="O21" s="162"/>
      <c r="P21" s="162"/>
      <c r="Q21" s="162"/>
      <c r="R21" s="162"/>
      <c r="S21" s="162"/>
      <c r="T21" s="162"/>
      <c r="U21" s="162"/>
      <c r="V21" s="162"/>
      <c r="W21" s="162"/>
      <c r="X21" s="162"/>
      <c r="Y21" s="162"/>
      <c r="Z21" s="162"/>
      <c r="AA21" s="162"/>
      <c r="AB21" s="162"/>
      <c r="AC21" s="162"/>
      <c r="AD21" s="162"/>
      <c r="AE21" s="162"/>
      <c r="AF21" s="162"/>
      <c r="AG21" s="162"/>
    </row>
    <row r="22" spans="1:33" s="16" customFormat="1" ht="89.25" customHeight="1" x14ac:dyDescent="0.35">
      <c r="B22" s="588"/>
      <c r="C22" s="589"/>
      <c r="D22" s="589"/>
      <c r="E22" s="590"/>
      <c r="F22" s="162"/>
      <c r="G22" s="162"/>
      <c r="H22" s="421"/>
      <c r="I22" s="421"/>
      <c r="J22" s="162"/>
      <c r="K22" s="162"/>
      <c r="L22" s="162"/>
      <c r="M22" s="162"/>
      <c r="N22" s="162"/>
      <c r="O22" s="162"/>
      <c r="P22" s="162"/>
      <c r="Q22" s="162"/>
      <c r="R22" s="162"/>
      <c r="S22" s="162"/>
      <c r="T22" s="162"/>
      <c r="U22" s="162"/>
      <c r="V22" s="162"/>
      <c r="W22" s="162"/>
      <c r="X22" s="162"/>
      <c r="Y22" s="162"/>
      <c r="Z22" s="162"/>
      <c r="AA22" s="162"/>
      <c r="AB22" s="162"/>
      <c r="AC22" s="162"/>
      <c r="AD22" s="162"/>
      <c r="AE22" s="162"/>
      <c r="AF22" s="162"/>
      <c r="AG22" s="162"/>
    </row>
    <row r="23" spans="1:33" x14ac:dyDescent="0.35">
      <c r="F23" s="162"/>
      <c r="G23" s="162"/>
      <c r="H23" s="421"/>
      <c r="I23" s="421"/>
      <c r="J23" s="162"/>
      <c r="K23" s="162"/>
      <c r="L23" s="162"/>
      <c r="M23" s="162"/>
      <c r="N23" s="162"/>
      <c r="O23" s="162"/>
      <c r="P23" s="162"/>
      <c r="Q23" s="162"/>
      <c r="R23" s="162"/>
      <c r="S23" s="162"/>
      <c r="T23" s="162"/>
      <c r="U23" s="162"/>
      <c r="V23" s="162"/>
      <c r="W23" s="162"/>
      <c r="X23" s="162"/>
      <c r="Y23" s="162"/>
      <c r="Z23" s="162"/>
      <c r="AA23" s="162"/>
      <c r="AB23" s="162"/>
      <c r="AC23" s="162"/>
      <c r="AD23" s="162"/>
      <c r="AE23" s="162"/>
      <c r="AF23" s="162"/>
      <c r="AG23" s="162"/>
    </row>
    <row r="24" spans="1:33" x14ac:dyDescent="0.35">
      <c r="F24" s="162"/>
      <c r="G24" s="162"/>
      <c r="H24" s="421"/>
      <c r="I24" s="421"/>
      <c r="J24" s="162"/>
      <c r="K24" s="162"/>
      <c r="L24" s="162"/>
      <c r="M24" s="162"/>
      <c r="N24" s="162"/>
      <c r="O24" s="162"/>
      <c r="P24" s="162"/>
      <c r="Q24" s="162"/>
      <c r="R24" s="162"/>
      <c r="S24" s="162"/>
      <c r="T24" s="162"/>
      <c r="U24" s="162"/>
      <c r="V24" s="162"/>
      <c r="W24" s="162"/>
      <c r="X24" s="162"/>
      <c r="Y24" s="162"/>
      <c r="Z24" s="162"/>
      <c r="AA24" s="162"/>
      <c r="AB24" s="162"/>
      <c r="AC24" s="162"/>
      <c r="AD24" s="162"/>
      <c r="AE24" s="162"/>
      <c r="AF24" s="162"/>
      <c r="AG24" s="162"/>
    </row>
  </sheetData>
  <sheetProtection sheet="1" selectLockedCells="1"/>
  <mergeCells count="4">
    <mergeCell ref="B22:E22"/>
    <mergeCell ref="L6:N6"/>
    <mergeCell ref="B2:D6"/>
    <mergeCell ref="B8:E8"/>
  </mergeCells>
  <dataValidations xWindow="672" yWindow="438" count="11">
    <dataValidation allowBlank="1" showErrorMessage="1" promptTitle="OHJE" prompt="Tähän ohje" sqref="F10:F19" xr:uid="{00000000-0002-0000-1000-000000000000}"/>
    <dataValidation allowBlank="1" showErrorMessage="1" promptTitle="OHJE" prompt="Kirjatkaa tähän lomaraha kahden desimaalin tarkkuudella." sqref="L10:N19" xr:uid="{00000000-0002-0000-1000-000001000000}"/>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22" xr:uid="{00000000-0002-0000-1000-000002000000}">
      <formula1>500</formula1>
    </dataValidation>
    <dataValidation allowBlank="1" showErrorMessage="1" sqref="E10:E19" xr:uid="{00000000-0002-0000-1000-000003000000}"/>
    <dataValidation allowBlank="1" showInputMessage="1" showErrorMessage="1" promptTitle="OHJE" prompt="Palkkakustannuksiin voidaan hyväksyä vain hankkeen toteuttamiseksi tarpeellisista työtehtävistä aiheutuvat kustannukset. Kuvaa tehtävää tiiviisti. Tehtäväkuvauksen avulla arvioidaan tehtävän ja kustannusten tarpeellisuutta." sqref="C10:C19" xr:uid="{00000000-0002-0000-1000-000004000000}"/>
    <dataValidation allowBlank="1" showInputMessage="1" showErrorMessage="1" promptTitle="OHJE" prompt="Ilmoita päivämäärän tarkkuudella 12 kk ajanjakso, johon tiedot perustuvat tai lyhyempi ajanjakso, jolta tiedot on mukautettu 12 kk ajanjaksoa vastaavaksi." sqref="I10:I19" xr:uid="{00000000-0002-0000-1000-000005000000}"/>
    <dataValidation allowBlank="1" showInputMessage="1" showErrorMessage="1" promptTitle="OHJE" prompt="Ilmoita yksikkökustannuksen laskennan perusteena käytettävä 12 kk bruttopalkka tai bruttopalkkojen keskiarvo." sqref="J10:J19" xr:uid="{00000000-0002-0000-1000-000006000000}"/>
    <dataValidation allowBlank="1" showInputMessage="1" showErrorMessage="1" promptTitle="OHJE" prompt="Ilmoita yksikkökustannuksen laskennan perusteena käytettävät 12 kk ajanjakson työnantajasivukulut tai niiden keskiarvo." sqref="K10:K19" xr:uid="{00000000-0002-0000-1000-000007000000}"/>
    <dataValidation allowBlank="1" showInputMessage="1" showErrorMessage="1" promptTitle="OHJE" prompt="Listaa tähän asiakirjat. Bruttotyövoimakustannukset todentavana asiakirjana voi olla esimerkiksi palkkalaskelma tai palkkaluettelo. Asiakirjat tulee säilyttää ja toimittaa pyydettäessä hallintoviranomaiselle." sqref="H10:H19" xr:uid="{00000000-0002-0000-1000-000008000000}"/>
    <dataValidation allowBlank="1" showInputMessage="1" showErrorMessage="1" promptTitle="OHJE" prompt="Kerro tehtävän nimike. Jos hankkeessa tulee työskentelemään samalla tehtävänimikkeellä useampi henkilö samanaikaisesti, merkitse kukin tehtävä omalle rivilleen." sqref="B10:B19" xr:uid="{00000000-0002-0000-1000-000009000000}"/>
    <dataValidation allowBlank="1" showInputMessage="1" showErrorMessage="1" promptTitle="OHJE" prompt="Hankkeessa tehtävän työn osuuden tulee olla vähintään 20 % kokonaistyöajasta. Vain perustellusta syystä voidaan hyväksyä pienempi osuus, joka on kuitenkin vähintään 10 %. Jos työn osuus kokonaistyöajasta on alle 20 %, perustele tämä lisätietoja kohdassa." sqref="D10:D19" xr:uid="{00000000-0002-0000-1000-00000A000000}"/>
  </dataValidations>
  <hyperlinks>
    <hyperlink ref="L6:N6" location="'Aloita tästä'!A1" display="PALAA TÄSTÄ KANSISIVULLE" xr:uid="{00000000-0004-0000-1000-000000000000}"/>
  </hyperlinks>
  <pageMargins left="0.70866141732283472" right="0.70866141732283472" top="0.74803149606299213" bottom="0.74803149606299213" header="0.31496062992125984" footer="0.31496062992125984"/>
  <pageSetup paperSize="8" scale="50" fitToHeight="0" orientation="landscape" horizontalDpi="300" r:id="rId1"/>
  <extLst>
    <ext xmlns:x14="http://schemas.microsoft.com/office/spreadsheetml/2009/9/main" uri="{CCE6A557-97BC-4b89-ADB6-D9C93CAAB3DF}">
      <x14:dataValidations xmlns:xm="http://schemas.microsoft.com/office/excel/2006/main" xWindow="672" yWindow="438" count="1">
        <x14:dataValidation type="list" allowBlank="1" showInputMessage="1" showErrorMessage="1" xr:uid="{00000000-0002-0000-1000-00000B000000}">
          <x14:formula1>
            <xm:f>'Metatiedot (piiloon)'!$L$3:$L$8</xm:f>
          </x14:formula1>
          <xm:sqref>G10:G19</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0"/>
  <dimension ref="A1:T44"/>
  <sheetViews>
    <sheetView showGridLines="0" zoomScaleNormal="100" workbookViewId="0">
      <selection activeCell="F1" sqref="F1:H1"/>
    </sheetView>
  </sheetViews>
  <sheetFormatPr defaultColWidth="9.23046875" defaultRowHeight="15.5" x14ac:dyDescent="0.35"/>
  <cols>
    <col min="1" max="1" width="3.765625" style="16" customWidth="1"/>
    <col min="2" max="2" width="19.765625" style="16" customWidth="1"/>
    <col min="3" max="3" width="41.765625" style="16" customWidth="1"/>
    <col min="4" max="4" width="18.53515625" style="16" customWidth="1"/>
    <col min="5" max="8" width="16.23046875" style="16" customWidth="1"/>
    <col min="9" max="9" width="19.765625" style="16" customWidth="1"/>
    <col min="10" max="10" width="26.765625" style="16" customWidth="1"/>
    <col min="11" max="11" width="16.4609375" style="16" customWidth="1"/>
    <col min="12" max="12" width="15.765625" style="16" customWidth="1"/>
    <col min="13" max="13" width="10.23046875" style="16" customWidth="1"/>
    <col min="14" max="18" width="9.23046875" style="16"/>
    <col min="19" max="19" width="0" style="16" hidden="1" customWidth="1"/>
    <col min="20" max="16384" width="9.23046875" style="16"/>
  </cols>
  <sheetData>
    <row r="1" spans="1:20" x14ac:dyDescent="0.35">
      <c r="A1" s="3" t="s">
        <v>366</v>
      </c>
      <c r="F1" s="554" t="s">
        <v>89</v>
      </c>
      <c r="G1" s="555"/>
      <c r="H1" s="556"/>
    </row>
    <row r="2" spans="1:20" x14ac:dyDescent="0.35">
      <c r="A2" s="3"/>
      <c r="B2" s="720" t="s">
        <v>425</v>
      </c>
      <c r="C2" s="720"/>
      <c r="D2" s="720"/>
    </row>
    <row r="3" spans="1:20" x14ac:dyDescent="0.35">
      <c r="A3" s="3"/>
      <c r="B3" s="720"/>
      <c r="C3" s="720"/>
      <c r="D3" s="720"/>
    </row>
    <row r="4" spans="1:20" x14ac:dyDescent="0.35">
      <c r="A4" s="3"/>
      <c r="B4" s="720"/>
      <c r="C4" s="720"/>
      <c r="D4" s="720"/>
    </row>
    <row r="5" spans="1:20" x14ac:dyDescent="0.35">
      <c r="A5" s="3"/>
      <c r="B5" s="720"/>
      <c r="C5" s="720"/>
      <c r="D5" s="720"/>
    </row>
    <row r="6" spans="1:20" x14ac:dyDescent="0.35">
      <c r="A6" s="3"/>
      <c r="B6" s="720"/>
      <c r="C6" s="720"/>
      <c r="D6" s="720"/>
    </row>
    <row r="7" spans="1:20" x14ac:dyDescent="0.35">
      <c r="A7" s="3"/>
    </row>
    <row r="8" spans="1:20" x14ac:dyDescent="0.35">
      <c r="B8" s="163" t="s">
        <v>375</v>
      </c>
      <c r="C8" s="164"/>
      <c r="D8" s="164"/>
      <c r="E8" s="52"/>
    </row>
    <row r="9" spans="1:20" ht="87.75" customHeight="1" x14ac:dyDescent="0.35">
      <c r="B9" s="165" t="s">
        <v>56</v>
      </c>
      <c r="C9" s="165" t="s">
        <v>57</v>
      </c>
      <c r="D9" s="165" t="s">
        <v>202</v>
      </c>
      <c r="E9" s="165" t="s">
        <v>139</v>
      </c>
      <c r="F9" s="165" t="s">
        <v>220</v>
      </c>
      <c r="G9" s="165" t="s">
        <v>118</v>
      </c>
      <c r="H9" s="165" t="s">
        <v>59</v>
      </c>
      <c r="J9" s="166"/>
      <c r="R9" s="1"/>
      <c r="S9" s="141"/>
    </row>
    <row r="10" spans="1:20" s="144" customFormat="1" ht="31.5" customHeight="1" x14ac:dyDescent="0.35">
      <c r="B10" s="155" t="s">
        <v>60</v>
      </c>
      <c r="C10" s="155"/>
      <c r="D10" s="377"/>
      <c r="E10" s="167"/>
      <c r="F10" s="378"/>
      <c r="G10" s="157"/>
      <c r="H10" s="159">
        <f>E10*F10*D10*(G10+1)</f>
        <v>0</v>
      </c>
      <c r="I10" s="99"/>
      <c r="J10" s="149"/>
      <c r="K10" s="149"/>
      <c r="R10" s="1"/>
      <c r="S10" s="141"/>
    </row>
    <row r="11" spans="1:20" ht="31.5" customHeight="1" x14ac:dyDescent="0.35">
      <c r="B11" s="155" t="s">
        <v>61</v>
      </c>
      <c r="C11" s="155"/>
      <c r="D11" s="377"/>
      <c r="E11" s="167"/>
      <c r="F11" s="378"/>
      <c r="G11" s="168"/>
      <c r="H11" s="159">
        <f t="shared" ref="H11:H19" si="0">E11*F11*D11*(G11+1)</f>
        <v>0</v>
      </c>
      <c r="J11" s="149"/>
      <c r="R11" s="1"/>
      <c r="S11" s="141"/>
    </row>
    <row r="12" spans="1:20" ht="31.5" customHeight="1" x14ac:dyDescent="0.35">
      <c r="B12" s="155" t="s">
        <v>62</v>
      </c>
      <c r="C12" s="155"/>
      <c r="D12" s="377"/>
      <c r="E12" s="167"/>
      <c r="F12" s="378"/>
      <c r="G12" s="168"/>
      <c r="H12" s="159">
        <f t="shared" si="0"/>
        <v>0</v>
      </c>
      <c r="J12" s="149"/>
    </row>
    <row r="13" spans="1:20" ht="31.5" customHeight="1" x14ac:dyDescent="0.35">
      <c r="B13" s="155" t="s">
        <v>63</v>
      </c>
      <c r="C13" s="155"/>
      <c r="D13" s="377"/>
      <c r="E13" s="167"/>
      <c r="F13" s="378"/>
      <c r="G13" s="168"/>
      <c r="H13" s="159">
        <f t="shared" si="0"/>
        <v>0</v>
      </c>
      <c r="S13" s="1"/>
      <c r="T13" s="141"/>
    </row>
    <row r="14" spans="1:20" ht="31.5" customHeight="1" x14ac:dyDescent="0.35">
      <c r="B14" s="155" t="s">
        <v>64</v>
      </c>
      <c r="C14" s="155"/>
      <c r="D14" s="377"/>
      <c r="E14" s="167"/>
      <c r="F14" s="378"/>
      <c r="G14" s="168"/>
      <c r="H14" s="159">
        <f t="shared" si="0"/>
        <v>0</v>
      </c>
      <c r="S14" s="1"/>
      <c r="T14" s="141"/>
    </row>
    <row r="15" spans="1:20" ht="31.5" customHeight="1" x14ac:dyDescent="0.35">
      <c r="B15" s="155" t="s">
        <v>65</v>
      </c>
      <c r="C15" s="155"/>
      <c r="D15" s="377"/>
      <c r="E15" s="167"/>
      <c r="F15" s="378"/>
      <c r="G15" s="168"/>
      <c r="H15" s="159">
        <f t="shared" si="0"/>
        <v>0</v>
      </c>
      <c r="S15" s="1"/>
      <c r="T15" s="141"/>
    </row>
    <row r="16" spans="1:20" ht="31.5" customHeight="1" x14ac:dyDescent="0.35">
      <c r="B16" s="155" t="s">
        <v>66</v>
      </c>
      <c r="C16" s="155"/>
      <c r="D16" s="377"/>
      <c r="E16" s="167"/>
      <c r="F16" s="378"/>
      <c r="G16" s="168"/>
      <c r="H16" s="159">
        <f t="shared" si="0"/>
        <v>0</v>
      </c>
      <c r="S16" s="1"/>
      <c r="T16" s="141"/>
    </row>
    <row r="17" spans="2:20" ht="31.5" customHeight="1" x14ac:dyDescent="0.35">
      <c r="B17" s="155" t="s">
        <v>67</v>
      </c>
      <c r="C17" s="155"/>
      <c r="D17" s="377"/>
      <c r="E17" s="167"/>
      <c r="F17" s="378"/>
      <c r="G17" s="168"/>
      <c r="H17" s="159">
        <f t="shared" si="0"/>
        <v>0</v>
      </c>
      <c r="S17" s="1"/>
      <c r="T17" s="141"/>
    </row>
    <row r="18" spans="2:20" ht="31.5" customHeight="1" x14ac:dyDescent="0.35">
      <c r="B18" s="155" t="s">
        <v>68</v>
      </c>
      <c r="C18" s="155"/>
      <c r="D18" s="377"/>
      <c r="E18" s="167"/>
      <c r="F18" s="378"/>
      <c r="G18" s="168"/>
      <c r="H18" s="159">
        <f>E18*F18*D18*(G18+1)</f>
        <v>0</v>
      </c>
    </row>
    <row r="19" spans="2:20" ht="31.5" customHeight="1" x14ac:dyDescent="0.35">
      <c r="B19" s="155" t="s">
        <v>69</v>
      </c>
      <c r="C19" s="155"/>
      <c r="D19" s="377"/>
      <c r="E19" s="167"/>
      <c r="F19" s="378"/>
      <c r="G19" s="168"/>
      <c r="H19" s="159">
        <f t="shared" si="0"/>
        <v>0</v>
      </c>
    </row>
    <row r="20" spans="2:20" ht="16.149999999999999" customHeight="1" x14ac:dyDescent="0.35">
      <c r="B20" s="169"/>
      <c r="C20" s="169"/>
      <c r="G20" s="170" t="s">
        <v>93</v>
      </c>
      <c r="H20" s="170">
        <f>SUM(H10:H19)</f>
        <v>0</v>
      </c>
    </row>
    <row r="21" spans="2:20" x14ac:dyDescent="0.35">
      <c r="B21" s="379"/>
    </row>
    <row r="22" spans="2:20" x14ac:dyDescent="0.35">
      <c r="B22" s="244" t="s">
        <v>53</v>
      </c>
      <c r="C22" s="245" t="str">
        <f>"500 merkkiä ("&amp;TEXT(LEN(B23),"0")&amp;" käytetty)"</f>
        <v>500 merkkiä (0 käytetty)</v>
      </c>
      <c r="D22" s="245"/>
      <c r="E22" s="246"/>
      <c r="F22"/>
    </row>
    <row r="23" spans="2:20" ht="113.15" customHeight="1" x14ac:dyDescent="0.35">
      <c r="B23" s="588"/>
      <c r="C23" s="589"/>
      <c r="D23" s="589"/>
      <c r="E23" s="590"/>
      <c r="F23" s="162"/>
    </row>
    <row r="27" spans="2:20" ht="12.75" customHeight="1" x14ac:dyDescent="0.35">
      <c r="B27" s="171"/>
      <c r="C27" s="172"/>
      <c r="D27" s="173"/>
      <c r="F27" s="173"/>
      <c r="G27" s="173"/>
      <c r="H27" s="172"/>
      <c r="I27" s="174"/>
      <c r="J27" s="174"/>
      <c r="K27" s="174"/>
    </row>
    <row r="28" spans="2:20" x14ac:dyDescent="0.35">
      <c r="B28" s="175"/>
      <c r="C28" s="175"/>
      <c r="D28" s="175"/>
      <c r="E28" s="175"/>
    </row>
    <row r="29" spans="2:20" x14ac:dyDescent="0.35">
      <c r="B29" s="175"/>
      <c r="C29" s="175"/>
      <c r="D29" s="175"/>
      <c r="E29" s="175"/>
    </row>
    <row r="30" spans="2:20" x14ac:dyDescent="0.35">
      <c r="B30" s="719"/>
      <c r="C30" s="719"/>
      <c r="D30" s="719"/>
      <c r="E30" s="176"/>
    </row>
    <row r="31" spans="2:20" x14ac:dyDescent="0.35">
      <c r="B31" s="718"/>
      <c r="C31" s="718"/>
      <c r="D31" s="718"/>
      <c r="E31" s="177"/>
    </row>
    <row r="32" spans="2:20" x14ac:dyDescent="0.35">
      <c r="B32" s="718"/>
      <c r="C32" s="718"/>
      <c r="D32" s="718"/>
      <c r="E32" s="177"/>
    </row>
    <row r="33" spans="2:5" x14ac:dyDescent="0.35">
      <c r="B33" s="718"/>
      <c r="C33" s="718"/>
      <c r="D33" s="718"/>
      <c r="E33" s="177"/>
    </row>
    <row r="34" spans="2:5" x14ac:dyDescent="0.35">
      <c r="B34" s="718"/>
      <c r="C34" s="718"/>
      <c r="D34" s="718"/>
      <c r="E34" s="177"/>
    </row>
    <row r="35" spans="2:5" x14ac:dyDescent="0.35">
      <c r="B35" s="175"/>
      <c r="C35" s="175"/>
      <c r="D35" s="178"/>
      <c r="E35" s="179"/>
    </row>
    <row r="36" spans="2:5" x14ac:dyDescent="0.35">
      <c r="B36" s="175"/>
      <c r="C36" s="175"/>
      <c r="D36" s="175"/>
      <c r="E36" s="175"/>
    </row>
    <row r="37" spans="2:5" x14ac:dyDescent="0.35">
      <c r="B37" s="175"/>
      <c r="C37" s="175"/>
      <c r="D37" s="175"/>
      <c r="E37" s="175"/>
    </row>
    <row r="38" spans="2:5" x14ac:dyDescent="0.35">
      <c r="B38" s="717"/>
      <c r="C38" s="717"/>
      <c r="D38" s="717"/>
      <c r="E38" s="717"/>
    </row>
    <row r="39" spans="2:5" x14ac:dyDescent="0.35">
      <c r="B39" s="717"/>
      <c r="C39" s="717"/>
      <c r="D39" s="717"/>
      <c r="E39" s="717"/>
    </row>
    <row r="40" spans="2:5" x14ac:dyDescent="0.35">
      <c r="B40" s="717"/>
      <c r="C40" s="717"/>
      <c r="D40" s="717"/>
      <c r="E40" s="717"/>
    </row>
    <row r="41" spans="2:5" x14ac:dyDescent="0.35">
      <c r="B41" s="717"/>
      <c r="C41" s="717"/>
      <c r="D41" s="717"/>
      <c r="E41" s="717"/>
    </row>
    <row r="42" spans="2:5" x14ac:dyDescent="0.35">
      <c r="B42" s="175"/>
      <c r="C42" s="175"/>
      <c r="D42" s="175"/>
      <c r="E42" s="175"/>
    </row>
    <row r="43" spans="2:5" x14ac:dyDescent="0.35">
      <c r="B43" s="180"/>
      <c r="C43" s="180"/>
      <c r="D43" s="180"/>
      <c r="E43" s="181"/>
    </row>
    <row r="44" spans="2:5" x14ac:dyDescent="0.35">
      <c r="B44" s="175"/>
      <c r="C44" s="175"/>
      <c r="D44" s="175"/>
      <c r="E44" s="175"/>
    </row>
  </sheetData>
  <sheetProtection sheet="1" selectLockedCells="1"/>
  <mergeCells count="9">
    <mergeCell ref="F1:H1"/>
    <mergeCell ref="B38:E41"/>
    <mergeCell ref="B34:D34"/>
    <mergeCell ref="B30:D30"/>
    <mergeCell ref="B31:D31"/>
    <mergeCell ref="B32:D32"/>
    <mergeCell ref="B33:D33"/>
    <mergeCell ref="B23:E23"/>
    <mergeCell ref="B2:D6"/>
  </mergeCells>
  <dataValidations xWindow="346" yWindow="477" count="14">
    <dataValidation allowBlank="1" showInputMessage="1" showErrorMessage="1" promptTitle="OHJE" prompt="Voit halutessasi antaa lisätietoja hankkeen henkilöstökuluihin liittyen." sqref="B38" xr:uid="{00000000-0002-0000-1100-000000000000}"/>
    <dataValidation allowBlank="1" showInputMessage="1" showErrorMessage="1" promptTitle="OHJE" prompt="Hankkeen tukikelpoisia muita henkilöstökuluja ovat esimerkiksi ulkomaanedustuksen lakisääteiset korvaukset. " sqref="B30" xr:uid="{00000000-0002-0000-1100-000001000000}"/>
    <dataValidation allowBlank="1" showErrorMessage="1" promptTitle="OHJE" prompt="Kirjatkaa tähän lomaraha kahden desimaalin tarkkuudella." sqref="H10:H19 I27:K27" xr:uid="{00000000-0002-0000-1100-000002000000}"/>
    <dataValidation allowBlank="1" showInputMessage="1" showErrorMessage="1" promptTitle="OHJE" prompt="Ilmoita muista mahdollisista henkilöstökustannuksista." sqref="B31:B34" xr:uid="{00000000-0002-0000-1100-000003000000}"/>
    <dataValidation allowBlank="1" showErrorMessage="1" prompt="_x000a_" sqref="G10:G19" xr:uid="{00000000-0002-0000-1100-000004000000}"/>
    <dataValidation allowBlank="1" showInputMessage="1" showErrorMessage="1" promptTitle="OHJE" prompt="Määritä tehtävän nimike. " sqref="B27" xr:uid="{00000000-0002-0000-1100-000005000000}"/>
    <dataValidation allowBlank="1" showInputMessage="1" showErrorMessage="1" promptTitle="OHJE" prompt="Perustele, miten ilmoitetut kokonaispalkkakustannukset vastaavat haettavaa tehtävää. " sqref="H27" xr:uid="{00000000-0002-0000-1100-000006000000}"/>
    <dataValidation allowBlank="1" showInputMessage="1" showErrorMessage="1" promptTitle="OHJE" prompt="Henkilöstökustannuksiin voidaan hyväksyä vain hankkeen toteuttamiseksi tarpeellisista työtehtävistä aiheutuvat kustannukset. Kuvaa tehtävät mahdollisimman tarkkaan. Tehtäväkuvauksen avulla arvioidaan tehtävän ja kustannusten tarpeellisuutta." sqref="C27" xr:uid="{00000000-0002-0000-1100-000007000000}"/>
    <dataValidation allowBlank="1" showInputMessage="1" showErrorMessage="1" promptTitle="OHJE" prompt="Ilmoita tehtävän hankkeelle tekemien tuntien lukumäärä." sqref="D27 F27:G27" xr:uid="{00000000-0002-0000-1100-000008000000}"/>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23" xr:uid="{00000000-0002-0000-1100-000009000000}">
      <formula1>500</formula1>
    </dataValidation>
    <dataValidation allowBlank="1" showErrorMessage="1" sqref="E10:F19" xr:uid="{00000000-0002-0000-1100-00000A000000}"/>
    <dataValidation allowBlank="1" showInputMessage="1" showErrorMessage="1" promptTitle="OHJE" prompt="Kerro tehtävän nimike. Jos hankkeessa tulee työskentelemään samalla tehtävänimikkeellä useampi henkilö samanaikaisesti, merkitse kukin tehtävä omalle rivilleen." sqref="B10:B19" xr:uid="{00000000-0002-0000-1100-00000B000000}"/>
    <dataValidation allowBlank="1" showInputMessage="1" showErrorMessage="1" promptTitle="OHJE" prompt="Palkkakustannuksiin voidaan hyväksyä vain hankkeen toteuttamiseksi tarpeellisista työtehtävistä aiheutuvat kustannukset. Kuvaa tehtävää tiiviisti. Tehtävänkuvauksen avulla arvioidaan tehtävän ja kustannusten tarpeellisuutta. " sqref="C10:C19" xr:uid="{00000000-0002-0000-1100-00000C000000}"/>
    <dataValidation allowBlank="1" showInputMessage="1" showErrorMessage="1" promptTitle="OHJE" prompt="Hankkeessa tehtävän työn osuuden tulee olla vähintään 20 % kokonaistyöajasta. Vain perustellusta syystä voidaan hyväksyä pienempi osuus, joka on kuitenkin vähintään 10 %. Jos työn osuus kokonaistyöajasta on alle 20 %, perustele tämä lisätietoja kohdassa." sqref="D10:D19" xr:uid="{00000000-0002-0000-1100-00000D000000}"/>
  </dataValidations>
  <hyperlinks>
    <hyperlink ref="F1:H1" location="'Aloita tästä'!A1" display="PALAA TÄSTÄ KANSISIVULLE" xr:uid="{00000000-0004-0000-1100-000000000000}"/>
  </hyperlinks>
  <pageMargins left="0.39370078740157483" right="0.39370078740157483" top="0.78740157480314965" bottom="0.78740157480314965" header="0.39370078740157483" footer="0.31496062992125984"/>
  <pageSetup paperSize="8" fitToHeight="0" orientation="landscape" r:id="rId1"/>
  <headerFooter>
    <oddHeader>&amp;L&amp;A&amp;R&amp;P(&amp;N)</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ul10"/>
  <dimension ref="A1:AF13"/>
  <sheetViews>
    <sheetView zoomScaleNormal="100" workbookViewId="0">
      <selection activeCell="E1" sqref="E1:G1"/>
    </sheetView>
  </sheetViews>
  <sheetFormatPr defaultColWidth="9.23046875" defaultRowHeight="15.5" x14ac:dyDescent="0.35"/>
  <cols>
    <col min="1" max="1" width="3.765625" style="162" customWidth="1"/>
    <col min="2" max="2" width="50.765625" style="162" customWidth="1"/>
    <col min="3" max="3" width="22.765625" style="162" customWidth="1"/>
    <col min="4" max="16384" width="9.23046875" style="162"/>
  </cols>
  <sheetData>
    <row r="1" spans="1:32" ht="16.149999999999999" customHeight="1" x14ac:dyDescent="0.35">
      <c r="A1" s="8" t="s">
        <v>71</v>
      </c>
      <c r="E1" s="554" t="s">
        <v>89</v>
      </c>
      <c r="F1" s="555"/>
      <c r="G1" s="556"/>
    </row>
    <row r="2" spans="1:32" ht="16.149999999999999" customHeight="1" x14ac:dyDescent="0.35">
      <c r="B2" s="182" t="s">
        <v>221</v>
      </c>
    </row>
    <row r="3" spans="1:32" ht="16.149999999999999" customHeight="1" x14ac:dyDescent="0.35">
      <c r="B3" s="183" t="s">
        <v>141</v>
      </c>
      <c r="C3" s="184" t="s">
        <v>59</v>
      </c>
      <c r="E3" s="16"/>
      <c r="F3" s="16"/>
    </row>
    <row r="4" spans="1:32" ht="30" customHeight="1" x14ac:dyDescent="0.35">
      <c r="B4" s="155"/>
      <c r="C4" s="393"/>
    </row>
    <row r="5" spans="1:32" ht="30" customHeight="1" x14ac:dyDescent="0.35">
      <c r="B5" s="155"/>
      <c r="C5" s="393"/>
    </row>
    <row r="6" spans="1:32" ht="30" customHeight="1" x14ac:dyDescent="0.35">
      <c r="B6" s="155"/>
      <c r="C6" s="393"/>
    </row>
    <row r="7" spans="1:32" ht="30" customHeight="1" x14ac:dyDescent="0.35">
      <c r="B7" s="155"/>
      <c r="C7" s="393"/>
    </row>
    <row r="8" spans="1:32" ht="30" customHeight="1" x14ac:dyDescent="0.35">
      <c r="B8" s="155"/>
      <c r="C8" s="393"/>
    </row>
    <row r="9" spans="1:32" ht="16.149999999999999" customHeight="1" x14ac:dyDescent="0.35">
      <c r="B9" s="185" t="s">
        <v>70</v>
      </c>
      <c r="C9" s="170">
        <f>SUM(C4:C8)</f>
        <v>0</v>
      </c>
      <c r="D9" s="186"/>
    </row>
    <row r="10" spans="1:32" ht="16.149999999999999" customHeight="1" x14ac:dyDescent="0.35">
      <c r="B10" s="16"/>
    </row>
    <row r="11" spans="1:32" s="16" customFormat="1" x14ac:dyDescent="0.35">
      <c r="B11" s="244" t="s">
        <v>53</v>
      </c>
      <c r="C11" s="246" t="str">
        <f>"500 merkkiä ("&amp;TEXT(LEN(B12),"0")&amp;" käytetty)"</f>
        <v>500 merkkiä (0 käytetty)</v>
      </c>
      <c r="D11" s="162"/>
      <c r="E11" s="162"/>
      <c r="F11" s="352"/>
      <c r="G11" s="162"/>
      <c r="H11" s="162"/>
      <c r="I11" s="162"/>
      <c r="J11" s="162"/>
      <c r="K11" s="162"/>
      <c r="L11" s="162"/>
      <c r="M11" s="162"/>
      <c r="N11" s="162"/>
      <c r="O11" s="162"/>
      <c r="P11" s="162"/>
      <c r="Q11" s="162"/>
      <c r="R11" s="162"/>
      <c r="S11" s="162"/>
      <c r="T11" s="162"/>
      <c r="U11" s="162"/>
      <c r="V11" s="162"/>
      <c r="W11" s="162"/>
      <c r="X11" s="162"/>
      <c r="Y11" s="162"/>
      <c r="Z11" s="162"/>
      <c r="AA11" s="162"/>
      <c r="AB11" s="162"/>
      <c r="AC11" s="162"/>
      <c r="AD11" s="162"/>
      <c r="AE11" s="162"/>
      <c r="AF11" s="162"/>
    </row>
    <row r="12" spans="1:32" s="16" customFormat="1" ht="113.15" customHeight="1" x14ac:dyDescent="0.35">
      <c r="B12" s="588"/>
      <c r="C12" s="590"/>
      <c r="D12" s="162"/>
      <c r="E12" s="162"/>
      <c r="F12" s="162"/>
      <c r="G12" s="162"/>
      <c r="H12" s="162"/>
      <c r="I12" s="162"/>
      <c r="J12" s="162"/>
      <c r="K12" s="162"/>
      <c r="L12" s="162"/>
      <c r="M12" s="162"/>
      <c r="N12" s="162"/>
      <c r="O12" s="162"/>
      <c r="P12" s="162"/>
      <c r="Q12" s="162"/>
      <c r="R12" s="162"/>
      <c r="S12" s="162"/>
      <c r="T12" s="162"/>
      <c r="U12" s="162"/>
      <c r="V12" s="162"/>
      <c r="W12" s="162"/>
      <c r="X12" s="162"/>
      <c r="Y12" s="162"/>
      <c r="Z12" s="162"/>
      <c r="AA12" s="162"/>
      <c r="AB12" s="162"/>
      <c r="AC12" s="162"/>
      <c r="AD12" s="162"/>
      <c r="AE12" s="162"/>
      <c r="AF12" s="162"/>
    </row>
    <row r="13" spans="1:32" ht="16.149999999999999" customHeight="1" x14ac:dyDescent="0.35"/>
  </sheetData>
  <sheetProtection sheet="1" selectLockedCells="1"/>
  <mergeCells count="2">
    <mergeCell ref="B12:C12"/>
    <mergeCell ref="E1:G1"/>
  </mergeCells>
  <dataValidations xWindow="288" yWindow="294" count="3">
    <dataValidation allowBlank="1" showInputMessage="1" showErrorMessage="1" promptTitle="OHJE" prompt="Hankkeen tukikelpoisia muita mahdollisia henkilöstökustannuksia ovat esimerkiksi ulkomaanedustuksen lakisääteiset korvaukset. Kerro tässä mistä kustannuksista on kyse." sqref="B3:B8" xr:uid="{00000000-0002-0000-1200-000000000000}"/>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12" xr:uid="{00000000-0002-0000-1200-000001000000}">
      <formula1>500</formula1>
    </dataValidation>
    <dataValidation allowBlank="1" showErrorMessage="1" sqref="B2" xr:uid="{00000000-0002-0000-1200-000002000000}"/>
  </dataValidations>
  <hyperlinks>
    <hyperlink ref="E1:G1" location="'Aloita tästä'!A1" display="PALAA TÄSTÄ KANSISIVULLE" xr:uid="{00000000-0004-0000-1200-000000000000}"/>
  </hyperlinks>
  <pageMargins left="0.39370078740157483" right="0.39370078740157483" top="0.78740157480314965" bottom="0.78740157480314965" header="0.39370078740157483" footer="0.31496062992125984"/>
  <pageSetup paperSize="9" orientation="portrait" r:id="rId1"/>
  <headerFooter>
    <oddHeader>&amp;L&amp;A&amp;R&amp;P(&amp;N)</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ul11"/>
  <dimension ref="A1:AF139"/>
  <sheetViews>
    <sheetView topLeftCell="B1" zoomScaleNormal="100" workbookViewId="0">
      <selection activeCell="G1" sqref="G1:I1"/>
    </sheetView>
  </sheetViews>
  <sheetFormatPr defaultColWidth="9.23046875" defaultRowHeight="15.5" x14ac:dyDescent="0.35"/>
  <cols>
    <col min="1" max="1" width="3.765625" style="162" customWidth="1"/>
    <col min="2" max="2" width="35.765625" style="162" customWidth="1"/>
    <col min="3" max="3" width="27.765625" style="162" customWidth="1"/>
    <col min="4" max="4" width="32.765625" style="162" customWidth="1"/>
    <col min="5" max="5" width="12.765625" style="162" customWidth="1"/>
    <col min="6" max="11" width="9.23046875" style="162"/>
    <col min="12" max="16384" width="9.23046875" style="16"/>
  </cols>
  <sheetData>
    <row r="1" spans="1:23" ht="16.149999999999999" customHeight="1" x14ac:dyDescent="0.35">
      <c r="A1" s="8" t="s">
        <v>132</v>
      </c>
      <c r="G1" s="721" t="s">
        <v>89</v>
      </c>
      <c r="H1" s="722"/>
      <c r="I1" s="723"/>
      <c r="L1" s="162"/>
      <c r="M1" s="162"/>
      <c r="N1" s="162"/>
      <c r="O1" s="162"/>
      <c r="P1" s="162"/>
      <c r="Q1" s="162"/>
      <c r="R1" s="162"/>
      <c r="S1" s="162"/>
      <c r="T1" s="162"/>
      <c r="U1" s="162"/>
      <c r="V1" s="162"/>
      <c r="W1" s="162"/>
    </row>
    <row r="2" spans="1:23" ht="16.149999999999999" customHeight="1" x14ac:dyDescent="0.35">
      <c r="B2" s="187" t="s">
        <v>222</v>
      </c>
      <c r="C2" s="382"/>
      <c r="D2" s="188" t="s">
        <v>72</v>
      </c>
      <c r="E2" s="189">
        <f>SUM(E6:E19)</f>
        <v>0</v>
      </c>
      <c r="L2" s="162"/>
      <c r="M2" s="162"/>
      <c r="N2" s="162"/>
      <c r="O2" s="162"/>
      <c r="P2" s="162"/>
      <c r="Q2" s="162"/>
      <c r="R2" s="162"/>
      <c r="S2" s="162"/>
      <c r="T2" s="162"/>
      <c r="U2" s="162"/>
      <c r="V2" s="162"/>
      <c r="W2" s="162"/>
    </row>
    <row r="3" spans="1:23" ht="16.149999999999999" customHeight="1" x14ac:dyDescent="0.35">
      <c r="L3" s="162"/>
      <c r="M3" s="162"/>
      <c r="N3" s="162"/>
      <c r="O3" s="162"/>
      <c r="P3" s="162"/>
      <c r="Q3" s="162"/>
      <c r="R3" s="162"/>
      <c r="S3" s="162"/>
      <c r="T3" s="162"/>
      <c r="U3" s="162"/>
      <c r="V3" s="162"/>
      <c r="W3" s="162"/>
    </row>
    <row r="4" spans="1:23" ht="16.149999999999999" customHeight="1" x14ac:dyDescent="0.35">
      <c r="L4" s="162"/>
      <c r="M4" s="162"/>
      <c r="N4" s="162"/>
      <c r="O4" s="162"/>
      <c r="P4" s="162"/>
      <c r="Q4" s="162"/>
      <c r="R4" s="162"/>
      <c r="S4" s="162"/>
      <c r="T4" s="162"/>
      <c r="U4" s="162"/>
      <c r="V4" s="162"/>
      <c r="W4" s="162"/>
    </row>
    <row r="5" spans="1:23" ht="16.149999999999999" customHeight="1" x14ac:dyDescent="0.35">
      <c r="B5" s="190" t="s">
        <v>95</v>
      </c>
      <c r="C5" s="190" t="s">
        <v>73</v>
      </c>
      <c r="D5" s="191" t="s">
        <v>94</v>
      </c>
      <c r="E5" s="192" t="s">
        <v>59</v>
      </c>
      <c r="L5" s="162"/>
      <c r="M5" s="162"/>
      <c r="N5" s="162"/>
      <c r="O5" s="162"/>
      <c r="P5" s="162"/>
      <c r="Q5" s="162"/>
      <c r="R5" s="162"/>
      <c r="S5" s="162"/>
      <c r="T5" s="162"/>
      <c r="U5" s="162"/>
      <c r="V5" s="162"/>
      <c r="W5" s="162"/>
    </row>
    <row r="6" spans="1:23" ht="35.15" customHeight="1" x14ac:dyDescent="0.35">
      <c r="B6" s="193"/>
      <c r="C6" s="193"/>
      <c r="D6" s="194"/>
      <c r="E6" s="394"/>
      <c r="L6" s="162"/>
      <c r="M6" s="162"/>
      <c r="N6" s="162"/>
      <c r="O6" s="162"/>
      <c r="P6" s="162"/>
      <c r="Q6" s="162"/>
      <c r="R6" s="162"/>
      <c r="S6" s="162"/>
      <c r="T6" s="162"/>
      <c r="U6" s="162"/>
      <c r="V6" s="162"/>
      <c r="W6" s="162"/>
    </row>
    <row r="7" spans="1:23" ht="35.15" customHeight="1" x14ac:dyDescent="0.35">
      <c r="B7" s="193"/>
      <c r="C7" s="193"/>
      <c r="D7" s="194"/>
      <c r="E7" s="394"/>
      <c r="L7" s="162"/>
      <c r="M7" s="162"/>
      <c r="N7" s="162"/>
      <c r="O7" s="162"/>
      <c r="P7" s="162"/>
      <c r="Q7" s="162"/>
      <c r="R7" s="162"/>
      <c r="S7" s="162"/>
      <c r="T7" s="162"/>
      <c r="U7" s="162"/>
      <c r="V7" s="162"/>
      <c r="W7" s="162"/>
    </row>
    <row r="8" spans="1:23" ht="35.15" customHeight="1" x14ac:dyDescent="0.35">
      <c r="B8" s="193"/>
      <c r="C8" s="193"/>
      <c r="D8" s="194"/>
      <c r="E8" s="394"/>
      <c r="L8" s="162"/>
      <c r="M8" s="162"/>
      <c r="N8" s="162"/>
      <c r="O8" s="162"/>
      <c r="P8" s="162"/>
      <c r="Q8" s="162"/>
      <c r="R8" s="162"/>
      <c r="S8" s="162"/>
      <c r="T8" s="162"/>
      <c r="U8" s="162"/>
      <c r="V8" s="162"/>
      <c r="W8" s="162"/>
    </row>
    <row r="9" spans="1:23" ht="35.15" customHeight="1" x14ac:dyDescent="0.35">
      <c r="B9" s="193"/>
      <c r="C9" s="193"/>
      <c r="D9" s="194"/>
      <c r="E9" s="394"/>
      <c r="L9" s="162"/>
      <c r="M9" s="162"/>
      <c r="N9" s="162"/>
      <c r="O9" s="162"/>
      <c r="P9" s="162"/>
      <c r="Q9" s="162"/>
      <c r="R9" s="162"/>
      <c r="S9" s="162"/>
      <c r="T9" s="162"/>
      <c r="U9" s="162"/>
      <c r="V9" s="162"/>
      <c r="W9" s="162"/>
    </row>
    <row r="10" spans="1:23" ht="35.15" customHeight="1" x14ac:dyDescent="0.35">
      <c r="B10" s="193"/>
      <c r="C10" s="193"/>
      <c r="D10" s="194"/>
      <c r="E10" s="394"/>
      <c r="L10" s="162"/>
      <c r="M10" s="162"/>
      <c r="N10" s="162"/>
      <c r="O10" s="162"/>
      <c r="P10" s="162"/>
      <c r="Q10" s="162"/>
      <c r="R10" s="162"/>
      <c r="S10" s="162"/>
      <c r="T10" s="162"/>
      <c r="U10" s="162"/>
      <c r="V10" s="162"/>
      <c r="W10" s="162"/>
    </row>
    <row r="11" spans="1:23" ht="35.15" customHeight="1" x14ac:dyDescent="0.35">
      <c r="B11" s="193"/>
      <c r="C11" s="193"/>
      <c r="D11" s="194"/>
      <c r="E11" s="394"/>
      <c r="L11" s="162"/>
      <c r="M11" s="162"/>
      <c r="N11" s="162"/>
      <c r="O11" s="162"/>
      <c r="P11" s="162"/>
      <c r="Q11" s="162"/>
      <c r="R11" s="162"/>
      <c r="S11" s="162"/>
      <c r="T11" s="162"/>
      <c r="U11" s="162"/>
      <c r="V11" s="162"/>
      <c r="W11" s="162"/>
    </row>
    <row r="12" spans="1:23" ht="35.15" customHeight="1" x14ac:dyDescent="0.35">
      <c r="B12" s="193"/>
      <c r="C12" s="193"/>
      <c r="D12" s="194"/>
      <c r="E12" s="394"/>
      <c r="L12" s="162"/>
      <c r="M12" s="162"/>
      <c r="N12" s="162"/>
      <c r="O12" s="162"/>
      <c r="P12" s="162"/>
      <c r="Q12" s="162"/>
      <c r="R12" s="162"/>
      <c r="S12" s="162"/>
      <c r="T12" s="162"/>
      <c r="U12" s="162"/>
      <c r="V12" s="162"/>
      <c r="W12" s="162"/>
    </row>
    <row r="13" spans="1:23" ht="35.15" customHeight="1" x14ac:dyDescent="0.35">
      <c r="B13" s="193"/>
      <c r="C13" s="193"/>
      <c r="D13" s="194"/>
      <c r="E13" s="394"/>
      <c r="L13" s="162"/>
      <c r="M13" s="162"/>
      <c r="N13" s="162"/>
      <c r="O13" s="162"/>
      <c r="P13" s="162"/>
      <c r="Q13" s="162"/>
      <c r="R13" s="162"/>
      <c r="S13" s="162"/>
      <c r="T13" s="162"/>
      <c r="U13" s="162"/>
      <c r="V13" s="162"/>
      <c r="W13" s="162"/>
    </row>
    <row r="14" spans="1:23" ht="35.15" customHeight="1" x14ac:dyDescent="0.35">
      <c r="B14" s="193"/>
      <c r="C14" s="193"/>
      <c r="D14" s="194"/>
      <c r="E14" s="394"/>
      <c r="L14" s="162"/>
      <c r="M14" s="162"/>
      <c r="N14" s="162"/>
      <c r="O14" s="162"/>
      <c r="P14" s="162"/>
      <c r="Q14" s="162"/>
      <c r="R14" s="162"/>
      <c r="S14" s="162"/>
      <c r="T14" s="162"/>
      <c r="U14" s="162"/>
      <c r="V14" s="162"/>
      <c r="W14" s="162"/>
    </row>
    <row r="15" spans="1:23" ht="35.15" customHeight="1" x14ac:dyDescent="0.35">
      <c r="B15" s="193"/>
      <c r="C15" s="193"/>
      <c r="D15" s="194"/>
      <c r="E15" s="394"/>
      <c r="L15" s="162"/>
      <c r="M15" s="162"/>
      <c r="N15" s="162"/>
      <c r="O15" s="162"/>
      <c r="P15" s="162"/>
      <c r="Q15" s="162"/>
      <c r="R15" s="162"/>
      <c r="S15" s="162"/>
      <c r="T15" s="162"/>
      <c r="U15" s="162"/>
      <c r="V15" s="162"/>
      <c r="W15" s="162"/>
    </row>
    <row r="16" spans="1:23" ht="35.15" customHeight="1" x14ac:dyDescent="0.35">
      <c r="B16" s="193"/>
      <c r="C16" s="193"/>
      <c r="D16" s="194"/>
      <c r="E16" s="394"/>
      <c r="L16" s="162"/>
      <c r="M16" s="162"/>
      <c r="N16" s="162"/>
      <c r="O16" s="162"/>
      <c r="P16" s="162"/>
      <c r="Q16" s="162"/>
      <c r="R16" s="162"/>
      <c r="S16" s="162"/>
      <c r="T16" s="162"/>
      <c r="U16" s="162"/>
      <c r="V16" s="162"/>
      <c r="W16" s="162"/>
    </row>
    <row r="17" spans="1:32" ht="35.15" customHeight="1" x14ac:dyDescent="0.35">
      <c r="B17" s="193"/>
      <c r="C17" s="193"/>
      <c r="D17" s="194"/>
      <c r="E17" s="394"/>
      <c r="L17" s="162"/>
      <c r="M17" s="162"/>
      <c r="N17" s="162"/>
      <c r="O17" s="162"/>
      <c r="P17" s="162"/>
      <c r="Q17" s="162"/>
      <c r="R17" s="162"/>
      <c r="S17" s="162"/>
      <c r="T17" s="162"/>
      <c r="U17" s="162"/>
      <c r="V17" s="162"/>
      <c r="W17" s="162"/>
    </row>
    <row r="18" spans="1:32" ht="35.15" customHeight="1" x14ac:dyDescent="0.35">
      <c r="B18" s="193"/>
      <c r="C18" s="193"/>
      <c r="D18" s="194"/>
      <c r="E18" s="394"/>
      <c r="L18" s="162"/>
      <c r="M18" s="162"/>
      <c r="N18" s="162"/>
      <c r="O18" s="162"/>
      <c r="P18" s="162"/>
      <c r="Q18" s="162"/>
      <c r="R18" s="162"/>
      <c r="S18" s="162"/>
      <c r="T18" s="162"/>
      <c r="U18" s="162"/>
      <c r="V18" s="162"/>
      <c r="W18" s="162"/>
    </row>
    <row r="19" spans="1:32" ht="35.15" customHeight="1" x14ac:dyDescent="0.35">
      <c r="B19" s="193"/>
      <c r="C19" s="193"/>
      <c r="D19" s="194"/>
      <c r="E19" s="394"/>
      <c r="L19" s="162"/>
      <c r="M19" s="162"/>
      <c r="N19" s="162"/>
      <c r="O19" s="162"/>
      <c r="P19" s="162"/>
      <c r="Q19" s="162"/>
      <c r="R19" s="162"/>
      <c r="S19" s="162"/>
      <c r="T19" s="162"/>
      <c r="U19" s="162"/>
      <c r="V19" s="162"/>
      <c r="W19" s="162"/>
    </row>
    <row r="20" spans="1:32" ht="16.149999999999999" customHeight="1" x14ac:dyDescent="0.35">
      <c r="L20" s="162"/>
      <c r="M20" s="162"/>
      <c r="N20" s="162"/>
      <c r="O20" s="162"/>
      <c r="P20" s="162"/>
      <c r="Q20" s="162"/>
      <c r="R20" s="162"/>
      <c r="S20" s="162"/>
      <c r="T20" s="162"/>
      <c r="U20" s="162"/>
      <c r="V20" s="162"/>
      <c r="W20" s="162"/>
    </row>
    <row r="21" spans="1:32" x14ac:dyDescent="0.35">
      <c r="A21" s="16"/>
      <c r="B21" s="244" t="s">
        <v>53</v>
      </c>
      <c r="C21" s="245" t="str">
        <f>"500 merkkiä ("&amp;TEXT(LEN(B22),"0")&amp;" käytetty)"</f>
        <v>500 merkkiä (0 käytetty)</v>
      </c>
      <c r="D21" s="246"/>
      <c r="F21" s="352"/>
      <c r="L21" s="162"/>
      <c r="M21" s="162"/>
      <c r="N21" s="162"/>
      <c r="O21" s="162"/>
      <c r="P21" s="162"/>
      <c r="Q21" s="162"/>
      <c r="R21" s="162"/>
      <c r="S21" s="162"/>
      <c r="T21" s="162"/>
      <c r="U21" s="162"/>
      <c r="V21" s="162"/>
      <c r="W21" s="162"/>
      <c r="X21" s="162"/>
      <c r="Y21" s="162"/>
      <c r="Z21" s="162"/>
      <c r="AA21" s="162"/>
      <c r="AB21" s="162"/>
      <c r="AC21" s="162"/>
      <c r="AD21" s="162"/>
      <c r="AE21" s="162"/>
      <c r="AF21" s="162"/>
    </row>
    <row r="22" spans="1:32" ht="113.15" customHeight="1" x14ac:dyDescent="0.35">
      <c r="A22" s="16"/>
      <c r="B22" s="588"/>
      <c r="C22" s="589"/>
      <c r="D22" s="590"/>
      <c r="L22" s="162"/>
      <c r="M22" s="162"/>
      <c r="N22" s="162"/>
      <c r="O22" s="162"/>
      <c r="P22" s="162"/>
      <c r="Q22" s="162"/>
      <c r="R22" s="162"/>
      <c r="S22" s="162"/>
      <c r="T22" s="162"/>
      <c r="U22" s="162"/>
      <c r="V22" s="162"/>
      <c r="W22" s="162"/>
      <c r="X22" s="162"/>
      <c r="Y22" s="162"/>
      <c r="Z22" s="162"/>
      <c r="AA22" s="162"/>
      <c r="AB22" s="162"/>
      <c r="AC22" s="162"/>
      <c r="AD22" s="162"/>
      <c r="AE22" s="162"/>
      <c r="AF22" s="162"/>
    </row>
    <row r="23" spans="1:32" ht="16.149999999999999" customHeight="1" x14ac:dyDescent="0.35">
      <c r="L23" s="162"/>
      <c r="M23" s="162"/>
      <c r="N23" s="162"/>
      <c r="O23" s="162"/>
      <c r="P23" s="162"/>
      <c r="Q23" s="162"/>
      <c r="R23" s="162"/>
      <c r="S23" s="162"/>
      <c r="T23" s="162"/>
      <c r="U23" s="162"/>
      <c r="V23" s="162"/>
      <c r="W23" s="162"/>
    </row>
    <row r="24" spans="1:32" ht="16.149999999999999" customHeight="1" x14ac:dyDescent="0.35">
      <c r="L24" s="162"/>
      <c r="M24" s="162"/>
      <c r="N24" s="162"/>
      <c r="O24" s="162"/>
      <c r="P24" s="162"/>
      <c r="Q24" s="162"/>
      <c r="R24" s="162"/>
      <c r="S24" s="162"/>
      <c r="T24" s="162"/>
      <c r="U24" s="162"/>
      <c r="V24" s="162"/>
      <c r="W24" s="162"/>
    </row>
    <row r="25" spans="1:32" ht="16.149999999999999" customHeight="1" x14ac:dyDescent="0.35">
      <c r="L25" s="162"/>
      <c r="M25" s="162"/>
      <c r="N25" s="162"/>
      <c r="O25" s="162"/>
      <c r="P25" s="162"/>
      <c r="Q25" s="162"/>
      <c r="R25" s="162"/>
      <c r="S25" s="162"/>
      <c r="T25" s="162"/>
      <c r="U25" s="162"/>
      <c r="V25" s="162"/>
      <c r="W25" s="162"/>
    </row>
    <row r="26" spans="1:32" ht="16.149999999999999" customHeight="1" x14ac:dyDescent="0.35">
      <c r="L26" s="162"/>
      <c r="M26" s="162"/>
      <c r="N26" s="162"/>
      <c r="O26" s="162"/>
      <c r="P26" s="162"/>
      <c r="Q26" s="162"/>
      <c r="R26" s="162"/>
      <c r="S26" s="162"/>
      <c r="T26" s="162"/>
      <c r="U26" s="162"/>
      <c r="V26" s="162"/>
      <c r="W26" s="162"/>
    </row>
    <row r="27" spans="1:32" ht="16.149999999999999" customHeight="1" x14ac:dyDescent="0.35">
      <c r="L27" s="162"/>
      <c r="M27" s="162"/>
      <c r="N27" s="162"/>
      <c r="O27" s="162"/>
      <c r="P27" s="162"/>
      <c r="Q27" s="162"/>
      <c r="R27" s="162"/>
      <c r="S27" s="162"/>
      <c r="T27" s="162"/>
      <c r="U27" s="162"/>
      <c r="V27" s="162"/>
      <c r="W27" s="162"/>
    </row>
    <row r="28" spans="1:32" ht="16.149999999999999" customHeight="1" x14ac:dyDescent="0.35">
      <c r="L28" s="162"/>
      <c r="M28" s="162"/>
      <c r="N28" s="162"/>
      <c r="O28" s="162"/>
      <c r="P28" s="162"/>
      <c r="Q28" s="162"/>
      <c r="R28" s="162"/>
      <c r="S28" s="162"/>
      <c r="T28" s="162"/>
      <c r="U28" s="162"/>
      <c r="V28" s="162"/>
      <c r="W28" s="162"/>
    </row>
    <row r="29" spans="1:32" ht="16.149999999999999" customHeight="1" x14ac:dyDescent="0.35">
      <c r="L29" s="162"/>
      <c r="M29" s="162"/>
      <c r="N29" s="162"/>
      <c r="O29" s="162"/>
      <c r="P29" s="162"/>
      <c r="Q29" s="162"/>
      <c r="R29" s="162"/>
      <c r="S29" s="162"/>
      <c r="T29" s="162"/>
      <c r="U29" s="162"/>
      <c r="V29" s="162"/>
      <c r="W29" s="162"/>
    </row>
    <row r="30" spans="1:32" ht="16.149999999999999" customHeight="1" x14ac:dyDescent="0.35">
      <c r="L30" s="162"/>
      <c r="M30" s="162"/>
      <c r="N30" s="162"/>
      <c r="O30" s="162"/>
      <c r="P30" s="162"/>
      <c r="Q30" s="162"/>
      <c r="R30" s="162"/>
      <c r="S30" s="162"/>
      <c r="T30" s="162"/>
      <c r="U30" s="162"/>
      <c r="V30" s="162"/>
      <c r="W30" s="162"/>
    </row>
    <row r="31" spans="1:32" ht="16.149999999999999" customHeight="1" x14ac:dyDescent="0.35">
      <c r="L31" s="162"/>
      <c r="M31" s="162"/>
      <c r="N31" s="162"/>
      <c r="O31" s="162"/>
      <c r="P31" s="162"/>
      <c r="Q31" s="162"/>
      <c r="R31" s="162"/>
      <c r="S31" s="162"/>
      <c r="T31" s="162"/>
      <c r="U31" s="162"/>
      <c r="V31" s="162"/>
      <c r="W31" s="162"/>
    </row>
    <row r="32" spans="1:32" ht="16.149999999999999" customHeight="1" x14ac:dyDescent="0.35">
      <c r="L32" s="162"/>
      <c r="M32" s="162"/>
      <c r="N32" s="162"/>
      <c r="O32" s="162"/>
      <c r="P32" s="162"/>
      <c r="Q32" s="162"/>
      <c r="R32" s="162"/>
      <c r="S32" s="162"/>
      <c r="T32" s="162"/>
      <c r="U32" s="162"/>
      <c r="V32" s="162"/>
      <c r="W32" s="162"/>
    </row>
    <row r="33" spans="12:23" ht="16.149999999999999" customHeight="1" x14ac:dyDescent="0.35">
      <c r="L33" s="162"/>
      <c r="M33" s="162"/>
      <c r="N33" s="162"/>
      <c r="O33" s="162"/>
      <c r="P33" s="162"/>
      <c r="Q33" s="162"/>
      <c r="R33" s="162"/>
      <c r="S33" s="162"/>
      <c r="T33" s="162"/>
      <c r="U33" s="162"/>
      <c r="V33" s="162"/>
      <c r="W33" s="162"/>
    </row>
    <row r="34" spans="12:23" ht="16.149999999999999" customHeight="1" x14ac:dyDescent="0.35">
      <c r="L34" s="162"/>
      <c r="M34" s="162"/>
      <c r="N34" s="162"/>
      <c r="O34" s="162"/>
      <c r="P34" s="162"/>
      <c r="Q34" s="162"/>
      <c r="R34" s="162"/>
      <c r="S34" s="162"/>
      <c r="T34" s="162"/>
      <c r="U34" s="162"/>
      <c r="V34" s="162"/>
      <c r="W34" s="162"/>
    </row>
    <row r="35" spans="12:23" ht="16.149999999999999" customHeight="1" x14ac:dyDescent="0.35">
      <c r="L35" s="162"/>
      <c r="M35" s="162"/>
      <c r="N35" s="162"/>
      <c r="O35" s="162"/>
      <c r="P35" s="162"/>
      <c r="Q35" s="162"/>
      <c r="R35" s="162"/>
      <c r="S35" s="162"/>
      <c r="T35" s="162"/>
      <c r="U35" s="162"/>
      <c r="V35" s="162"/>
      <c r="W35" s="162"/>
    </row>
    <row r="36" spans="12:23" ht="16.149999999999999" customHeight="1" x14ac:dyDescent="0.35">
      <c r="L36" s="162"/>
      <c r="M36" s="162"/>
      <c r="N36" s="162"/>
      <c r="O36" s="162"/>
      <c r="P36" s="162"/>
      <c r="Q36" s="162"/>
      <c r="R36" s="162"/>
      <c r="S36" s="162"/>
      <c r="T36" s="162"/>
      <c r="U36" s="162"/>
      <c r="V36" s="162"/>
      <c r="W36" s="162"/>
    </row>
    <row r="37" spans="12:23" ht="16.149999999999999" customHeight="1" x14ac:dyDescent="0.35">
      <c r="L37" s="162"/>
      <c r="M37" s="162"/>
      <c r="N37" s="162"/>
      <c r="O37" s="162"/>
      <c r="P37" s="162"/>
      <c r="Q37" s="162"/>
      <c r="R37" s="162"/>
      <c r="S37" s="162"/>
      <c r="T37" s="162"/>
      <c r="U37" s="162"/>
      <c r="V37" s="162"/>
      <c r="W37" s="162"/>
    </row>
    <row r="38" spans="12:23" ht="16.149999999999999" customHeight="1" x14ac:dyDescent="0.35">
      <c r="L38" s="162"/>
      <c r="M38" s="162"/>
      <c r="N38" s="162"/>
      <c r="O38" s="162"/>
      <c r="P38" s="162"/>
      <c r="Q38" s="162"/>
      <c r="R38" s="162"/>
      <c r="S38" s="162"/>
      <c r="T38" s="162"/>
      <c r="U38" s="162"/>
      <c r="V38" s="162"/>
      <c r="W38" s="162"/>
    </row>
    <row r="39" spans="12:23" ht="16.149999999999999" customHeight="1" x14ac:dyDescent="0.35">
      <c r="L39" s="162"/>
      <c r="M39" s="162"/>
      <c r="N39" s="162"/>
      <c r="O39" s="162"/>
      <c r="P39" s="162"/>
      <c r="Q39" s="162"/>
      <c r="R39" s="162"/>
      <c r="S39" s="162"/>
      <c r="T39" s="162"/>
      <c r="U39" s="162"/>
      <c r="V39" s="162"/>
      <c r="W39" s="162"/>
    </row>
    <row r="40" spans="12:23" ht="16.149999999999999" customHeight="1" x14ac:dyDescent="0.35">
      <c r="L40" s="162"/>
      <c r="M40" s="162"/>
      <c r="N40" s="162"/>
      <c r="O40" s="162"/>
      <c r="P40" s="162"/>
      <c r="Q40" s="162"/>
      <c r="R40" s="162"/>
      <c r="S40" s="162"/>
      <c r="T40" s="162"/>
      <c r="U40" s="162"/>
      <c r="V40" s="162"/>
      <c r="W40" s="162"/>
    </row>
    <row r="41" spans="12:23" ht="16.149999999999999" customHeight="1" x14ac:dyDescent="0.35">
      <c r="L41" s="162"/>
      <c r="M41" s="162"/>
      <c r="N41" s="162"/>
      <c r="O41" s="162"/>
      <c r="P41" s="162"/>
      <c r="Q41" s="162"/>
      <c r="R41" s="162"/>
      <c r="S41" s="162"/>
      <c r="T41" s="162"/>
      <c r="U41" s="162"/>
      <c r="V41" s="162"/>
      <c r="W41" s="162"/>
    </row>
    <row r="42" spans="12:23" ht="16.149999999999999" customHeight="1" x14ac:dyDescent="0.35">
      <c r="L42" s="162"/>
      <c r="M42" s="162"/>
      <c r="N42" s="162"/>
      <c r="O42" s="162"/>
      <c r="P42" s="162"/>
      <c r="Q42" s="162"/>
      <c r="R42" s="162"/>
      <c r="S42" s="162"/>
      <c r="T42" s="162"/>
      <c r="U42" s="162"/>
      <c r="V42" s="162"/>
      <c r="W42" s="162"/>
    </row>
    <row r="43" spans="12:23" ht="16.149999999999999" customHeight="1" x14ac:dyDescent="0.35">
      <c r="L43" s="162"/>
      <c r="M43" s="162"/>
      <c r="N43" s="162"/>
      <c r="O43" s="162"/>
      <c r="P43" s="162"/>
      <c r="Q43" s="162"/>
      <c r="R43" s="162"/>
      <c r="S43" s="162"/>
      <c r="T43" s="162"/>
      <c r="U43" s="162"/>
      <c r="V43" s="162"/>
      <c r="W43" s="162"/>
    </row>
    <row r="44" spans="12:23" ht="16.149999999999999" customHeight="1" x14ac:dyDescent="0.35">
      <c r="L44" s="162"/>
      <c r="M44" s="162"/>
      <c r="N44" s="162"/>
      <c r="O44" s="162"/>
      <c r="P44" s="162"/>
      <c r="Q44" s="162"/>
      <c r="R44" s="162"/>
      <c r="S44" s="162"/>
      <c r="T44" s="162"/>
      <c r="U44" s="162"/>
      <c r="V44" s="162"/>
      <c r="W44" s="162"/>
    </row>
    <row r="45" spans="12:23" ht="16.149999999999999" customHeight="1" x14ac:dyDescent="0.35">
      <c r="L45" s="162"/>
      <c r="M45" s="162"/>
      <c r="N45" s="162"/>
      <c r="O45" s="162"/>
      <c r="P45" s="162"/>
      <c r="Q45" s="162"/>
      <c r="R45" s="162"/>
      <c r="S45" s="162"/>
      <c r="T45" s="162"/>
      <c r="U45" s="162"/>
      <c r="V45" s="162"/>
      <c r="W45" s="162"/>
    </row>
    <row r="46" spans="12:23" ht="16.149999999999999" customHeight="1" x14ac:dyDescent="0.35">
      <c r="L46" s="162"/>
      <c r="M46" s="162"/>
      <c r="N46" s="162"/>
      <c r="O46" s="162"/>
      <c r="P46" s="162"/>
      <c r="Q46" s="162"/>
      <c r="R46" s="162"/>
      <c r="S46" s="162"/>
      <c r="T46" s="162"/>
      <c r="U46" s="162"/>
      <c r="V46" s="162"/>
      <c r="W46" s="162"/>
    </row>
    <row r="47" spans="12:23" ht="16.149999999999999" customHeight="1" x14ac:dyDescent="0.35">
      <c r="L47" s="162"/>
      <c r="M47" s="162"/>
      <c r="N47" s="162"/>
      <c r="O47" s="162"/>
      <c r="P47" s="162"/>
      <c r="Q47" s="162"/>
      <c r="R47" s="162"/>
      <c r="S47" s="162"/>
      <c r="T47" s="162"/>
      <c r="U47" s="162"/>
      <c r="V47" s="162"/>
      <c r="W47" s="162"/>
    </row>
    <row r="48" spans="12:23" ht="16.149999999999999" customHeight="1" x14ac:dyDescent="0.35">
      <c r="L48" s="162"/>
      <c r="M48" s="162"/>
      <c r="N48" s="162"/>
      <c r="O48" s="162"/>
      <c r="P48" s="162"/>
      <c r="Q48" s="162"/>
      <c r="R48" s="162"/>
      <c r="S48" s="162"/>
      <c r="T48" s="162"/>
      <c r="U48" s="162"/>
      <c r="V48" s="162"/>
      <c r="W48" s="162"/>
    </row>
    <row r="49" spans="12:23" ht="16.149999999999999" customHeight="1" x14ac:dyDescent="0.35">
      <c r="L49" s="162"/>
      <c r="M49" s="162"/>
      <c r="N49" s="162"/>
      <c r="O49" s="162"/>
      <c r="P49" s="162"/>
      <c r="Q49" s="162"/>
      <c r="R49" s="162"/>
      <c r="S49" s="162"/>
      <c r="T49" s="162"/>
      <c r="U49" s="162"/>
      <c r="V49" s="162"/>
      <c r="W49" s="162"/>
    </row>
    <row r="50" spans="12:23" ht="16.149999999999999" customHeight="1" x14ac:dyDescent="0.35">
      <c r="L50" s="162"/>
      <c r="M50" s="162"/>
      <c r="N50" s="162"/>
      <c r="O50" s="162"/>
      <c r="P50" s="162"/>
      <c r="Q50" s="162"/>
      <c r="R50" s="162"/>
      <c r="S50" s="162"/>
      <c r="T50" s="162"/>
      <c r="U50" s="162"/>
      <c r="V50" s="162"/>
      <c r="W50" s="162"/>
    </row>
    <row r="51" spans="12:23" ht="16.149999999999999" customHeight="1" x14ac:dyDescent="0.35">
      <c r="L51" s="162"/>
      <c r="M51" s="162"/>
      <c r="N51" s="162"/>
      <c r="O51" s="162"/>
      <c r="P51" s="162"/>
      <c r="Q51" s="162"/>
      <c r="R51" s="162"/>
      <c r="S51" s="162"/>
      <c r="T51" s="162"/>
      <c r="U51" s="162"/>
      <c r="V51" s="162"/>
      <c r="W51" s="162"/>
    </row>
    <row r="52" spans="12:23" ht="16.149999999999999" customHeight="1" x14ac:dyDescent="0.35">
      <c r="L52" s="162"/>
      <c r="M52" s="162"/>
      <c r="N52" s="162"/>
      <c r="O52" s="162"/>
      <c r="P52" s="162"/>
      <c r="Q52" s="162"/>
      <c r="R52" s="162"/>
      <c r="S52" s="162"/>
      <c r="T52" s="162"/>
      <c r="U52" s="162"/>
      <c r="V52" s="162"/>
      <c r="W52" s="162"/>
    </row>
    <row r="53" spans="12:23" ht="16.149999999999999" customHeight="1" x14ac:dyDescent="0.35">
      <c r="L53" s="162"/>
      <c r="M53" s="162"/>
      <c r="N53" s="162"/>
      <c r="O53" s="162"/>
      <c r="P53" s="162"/>
      <c r="Q53" s="162"/>
      <c r="R53" s="162"/>
      <c r="S53" s="162"/>
      <c r="T53" s="162"/>
      <c r="U53" s="162"/>
      <c r="V53" s="162"/>
      <c r="W53" s="162"/>
    </row>
    <row r="54" spans="12:23" ht="16.149999999999999" customHeight="1" x14ac:dyDescent="0.35">
      <c r="L54" s="162"/>
      <c r="M54" s="162"/>
      <c r="N54" s="162"/>
      <c r="O54" s="162"/>
      <c r="P54" s="162"/>
      <c r="Q54" s="162"/>
      <c r="R54" s="162"/>
      <c r="S54" s="162"/>
      <c r="T54" s="162"/>
      <c r="U54" s="162"/>
      <c r="V54" s="162"/>
      <c r="W54" s="162"/>
    </row>
    <row r="55" spans="12:23" ht="16.149999999999999" customHeight="1" x14ac:dyDescent="0.35">
      <c r="L55" s="162"/>
      <c r="M55" s="162"/>
      <c r="N55" s="162"/>
      <c r="O55" s="162"/>
      <c r="P55" s="162"/>
      <c r="Q55" s="162"/>
      <c r="R55" s="162"/>
      <c r="S55" s="162"/>
      <c r="T55" s="162"/>
      <c r="U55" s="162"/>
      <c r="V55" s="162"/>
      <c r="W55" s="162"/>
    </row>
    <row r="56" spans="12:23" ht="16.149999999999999" customHeight="1" x14ac:dyDescent="0.35">
      <c r="L56" s="162"/>
      <c r="M56" s="162"/>
      <c r="N56" s="162"/>
      <c r="O56" s="162"/>
      <c r="P56" s="162"/>
      <c r="Q56" s="162"/>
      <c r="R56" s="162"/>
      <c r="S56" s="162"/>
      <c r="T56" s="162"/>
      <c r="U56" s="162"/>
      <c r="V56" s="162"/>
      <c r="W56" s="162"/>
    </row>
    <row r="57" spans="12:23" ht="16.149999999999999" customHeight="1" x14ac:dyDescent="0.35">
      <c r="L57" s="162"/>
      <c r="M57" s="162"/>
      <c r="N57" s="162"/>
      <c r="O57" s="162"/>
      <c r="P57" s="162"/>
      <c r="Q57" s="162"/>
      <c r="R57" s="162"/>
      <c r="S57" s="162"/>
      <c r="T57" s="162"/>
      <c r="U57" s="162"/>
      <c r="V57" s="162"/>
      <c r="W57" s="162"/>
    </row>
    <row r="58" spans="12:23" ht="16.149999999999999" customHeight="1" x14ac:dyDescent="0.35">
      <c r="L58" s="162"/>
      <c r="M58" s="162"/>
      <c r="N58" s="162"/>
      <c r="O58" s="162"/>
      <c r="P58" s="162"/>
      <c r="Q58" s="162"/>
      <c r="R58" s="162"/>
      <c r="S58" s="162"/>
      <c r="T58" s="162"/>
      <c r="U58" s="162"/>
      <c r="V58" s="162"/>
      <c r="W58" s="162"/>
    </row>
    <row r="59" spans="12:23" ht="16.149999999999999" customHeight="1" x14ac:dyDescent="0.35">
      <c r="L59" s="162"/>
      <c r="M59" s="162"/>
      <c r="N59" s="162"/>
      <c r="O59" s="162"/>
      <c r="P59" s="162"/>
      <c r="Q59" s="162"/>
      <c r="R59" s="162"/>
      <c r="S59" s="162"/>
      <c r="T59" s="162"/>
      <c r="U59" s="162"/>
      <c r="V59" s="162"/>
      <c r="W59" s="162"/>
    </row>
    <row r="60" spans="12:23" ht="16.149999999999999" customHeight="1" x14ac:dyDescent="0.35">
      <c r="L60" s="162"/>
      <c r="M60" s="162"/>
      <c r="N60" s="162"/>
      <c r="O60" s="162"/>
      <c r="P60" s="162"/>
      <c r="Q60" s="162"/>
      <c r="R60" s="162"/>
      <c r="S60" s="162"/>
      <c r="T60" s="162"/>
      <c r="U60" s="162"/>
      <c r="V60" s="162"/>
      <c r="W60" s="162"/>
    </row>
    <row r="61" spans="12:23" ht="16.149999999999999" customHeight="1" x14ac:dyDescent="0.35">
      <c r="L61" s="162"/>
      <c r="M61" s="162"/>
      <c r="N61" s="162"/>
      <c r="O61" s="162"/>
      <c r="P61" s="162"/>
      <c r="Q61" s="162"/>
      <c r="R61" s="162"/>
      <c r="S61" s="162"/>
      <c r="T61" s="162"/>
      <c r="U61" s="162"/>
      <c r="V61" s="162"/>
      <c r="W61" s="162"/>
    </row>
    <row r="62" spans="12:23" ht="16.149999999999999" customHeight="1" x14ac:dyDescent="0.35">
      <c r="L62" s="162"/>
      <c r="M62" s="162"/>
      <c r="N62" s="162"/>
      <c r="O62" s="162"/>
      <c r="P62" s="162"/>
      <c r="Q62" s="162"/>
      <c r="R62" s="162"/>
      <c r="S62" s="162"/>
      <c r="T62" s="162"/>
      <c r="U62" s="162"/>
      <c r="V62" s="162"/>
      <c r="W62" s="162"/>
    </row>
    <row r="63" spans="12:23" ht="16.149999999999999" customHeight="1" x14ac:dyDescent="0.35">
      <c r="L63" s="162"/>
      <c r="M63" s="162"/>
      <c r="N63" s="162"/>
      <c r="O63" s="162"/>
      <c r="P63" s="162"/>
      <c r="Q63" s="162"/>
      <c r="R63" s="162"/>
      <c r="S63" s="162"/>
      <c r="T63" s="162"/>
      <c r="U63" s="162"/>
      <c r="V63" s="162"/>
      <c r="W63" s="162"/>
    </row>
    <row r="64" spans="12:23" ht="16.149999999999999" customHeight="1" x14ac:dyDescent="0.35">
      <c r="L64" s="162"/>
      <c r="M64" s="162"/>
      <c r="N64" s="162"/>
      <c r="O64" s="162"/>
      <c r="P64" s="162"/>
      <c r="Q64" s="162"/>
      <c r="R64" s="162"/>
      <c r="S64" s="162"/>
      <c r="T64" s="162"/>
      <c r="U64" s="162"/>
      <c r="V64" s="162"/>
      <c r="W64" s="162"/>
    </row>
    <row r="65" spans="12:23" ht="16.149999999999999" customHeight="1" x14ac:dyDescent="0.35">
      <c r="L65" s="162"/>
      <c r="M65" s="162"/>
      <c r="N65" s="162"/>
      <c r="O65" s="162"/>
      <c r="P65" s="162"/>
      <c r="Q65" s="162"/>
      <c r="R65" s="162"/>
      <c r="S65" s="162"/>
      <c r="T65" s="162"/>
      <c r="U65" s="162"/>
      <c r="V65" s="162"/>
      <c r="W65" s="162"/>
    </row>
    <row r="66" spans="12:23" ht="16.149999999999999" customHeight="1" x14ac:dyDescent="0.35">
      <c r="L66" s="162"/>
      <c r="M66" s="162"/>
      <c r="N66" s="162"/>
      <c r="O66" s="162"/>
      <c r="P66" s="162"/>
      <c r="Q66" s="162"/>
      <c r="R66" s="162"/>
      <c r="S66" s="162"/>
      <c r="T66" s="162"/>
      <c r="U66" s="162"/>
      <c r="V66" s="162"/>
      <c r="W66" s="162"/>
    </row>
    <row r="67" spans="12:23" ht="16.149999999999999" customHeight="1" x14ac:dyDescent="0.35">
      <c r="L67" s="162"/>
      <c r="M67" s="162"/>
      <c r="N67" s="162"/>
      <c r="O67" s="162"/>
      <c r="P67" s="162"/>
      <c r="Q67" s="162"/>
      <c r="R67" s="162"/>
      <c r="S67" s="162"/>
      <c r="T67" s="162"/>
      <c r="U67" s="162"/>
      <c r="V67" s="162"/>
      <c r="W67" s="162"/>
    </row>
    <row r="68" spans="12:23" ht="16.149999999999999" customHeight="1" x14ac:dyDescent="0.35">
      <c r="L68" s="162"/>
      <c r="M68" s="162"/>
      <c r="N68" s="162"/>
      <c r="O68" s="162"/>
      <c r="P68" s="162"/>
      <c r="Q68" s="162"/>
      <c r="R68" s="162"/>
      <c r="S68" s="162"/>
      <c r="T68" s="162"/>
      <c r="U68" s="162"/>
      <c r="V68" s="162"/>
      <c r="W68" s="162"/>
    </row>
    <row r="69" spans="12:23" ht="16.149999999999999" customHeight="1" x14ac:dyDescent="0.35">
      <c r="L69" s="162"/>
      <c r="M69" s="162"/>
      <c r="N69" s="162"/>
      <c r="O69" s="162"/>
      <c r="P69" s="162"/>
      <c r="Q69" s="162"/>
      <c r="R69" s="162"/>
      <c r="S69" s="162"/>
      <c r="T69" s="162"/>
      <c r="U69" s="162"/>
      <c r="V69" s="162"/>
      <c r="W69" s="162"/>
    </row>
    <row r="70" spans="12:23" ht="16.149999999999999" customHeight="1" x14ac:dyDescent="0.35">
      <c r="L70" s="162"/>
      <c r="M70" s="162"/>
      <c r="N70" s="162"/>
      <c r="O70" s="162"/>
      <c r="P70" s="162"/>
      <c r="Q70" s="162"/>
      <c r="R70" s="162"/>
      <c r="S70" s="162"/>
      <c r="T70" s="162"/>
      <c r="U70" s="162"/>
      <c r="V70" s="162"/>
      <c r="W70" s="162"/>
    </row>
    <row r="71" spans="12:23" ht="16.149999999999999" customHeight="1" x14ac:dyDescent="0.35">
      <c r="L71" s="162"/>
      <c r="M71" s="162"/>
      <c r="N71" s="162"/>
      <c r="O71" s="162"/>
      <c r="P71" s="162"/>
      <c r="Q71" s="162"/>
      <c r="R71" s="162"/>
      <c r="S71" s="162"/>
      <c r="T71" s="162"/>
      <c r="U71" s="162"/>
      <c r="V71" s="162"/>
      <c r="W71" s="162"/>
    </row>
    <row r="72" spans="12:23" ht="16.149999999999999" customHeight="1" x14ac:dyDescent="0.35">
      <c r="L72" s="162"/>
      <c r="M72" s="162"/>
      <c r="N72" s="162"/>
      <c r="O72" s="162"/>
      <c r="P72" s="162"/>
      <c r="Q72" s="162"/>
      <c r="R72" s="162"/>
      <c r="S72" s="162"/>
      <c r="T72" s="162"/>
      <c r="U72" s="162"/>
      <c r="V72" s="162"/>
      <c r="W72" s="162"/>
    </row>
    <row r="73" spans="12:23" ht="16.149999999999999" customHeight="1" x14ac:dyDescent="0.35">
      <c r="L73" s="162"/>
      <c r="M73" s="162"/>
      <c r="N73" s="162"/>
      <c r="O73" s="162"/>
      <c r="P73" s="162"/>
      <c r="Q73" s="162"/>
      <c r="R73" s="162"/>
      <c r="S73" s="162"/>
      <c r="T73" s="162"/>
      <c r="U73" s="162"/>
      <c r="V73" s="162"/>
      <c r="W73" s="162"/>
    </row>
    <row r="74" spans="12:23" ht="16.149999999999999" customHeight="1" x14ac:dyDescent="0.35">
      <c r="L74" s="162"/>
      <c r="M74" s="162"/>
      <c r="N74" s="162"/>
      <c r="O74" s="162"/>
      <c r="P74" s="162"/>
      <c r="Q74" s="162"/>
      <c r="R74" s="162"/>
      <c r="S74" s="162"/>
      <c r="T74" s="162"/>
      <c r="U74" s="162"/>
      <c r="V74" s="162"/>
      <c r="W74" s="162"/>
    </row>
    <row r="75" spans="12:23" ht="16.149999999999999" customHeight="1" x14ac:dyDescent="0.35">
      <c r="L75" s="162"/>
      <c r="M75" s="162"/>
      <c r="N75" s="162"/>
      <c r="O75" s="162"/>
      <c r="P75" s="162"/>
      <c r="Q75" s="162"/>
      <c r="R75" s="162"/>
      <c r="S75" s="162"/>
      <c r="T75" s="162"/>
      <c r="U75" s="162"/>
      <c r="V75" s="162"/>
      <c r="W75" s="162"/>
    </row>
    <row r="76" spans="12:23" ht="16.149999999999999" customHeight="1" x14ac:dyDescent="0.35">
      <c r="L76" s="162"/>
      <c r="M76" s="162"/>
      <c r="N76" s="162"/>
      <c r="O76" s="162"/>
      <c r="P76" s="162"/>
      <c r="Q76" s="162"/>
      <c r="R76" s="162"/>
      <c r="S76" s="162"/>
      <c r="T76" s="162"/>
      <c r="U76" s="162"/>
      <c r="V76" s="162"/>
      <c r="W76" s="162"/>
    </row>
    <row r="77" spans="12:23" ht="16.149999999999999" customHeight="1" x14ac:dyDescent="0.35">
      <c r="L77" s="162"/>
      <c r="M77" s="162"/>
      <c r="N77" s="162"/>
      <c r="O77" s="162"/>
      <c r="P77" s="162"/>
      <c r="Q77" s="162"/>
      <c r="R77" s="162"/>
      <c r="S77" s="162"/>
      <c r="T77" s="162"/>
      <c r="U77" s="162"/>
      <c r="V77" s="162"/>
      <c r="W77" s="162"/>
    </row>
    <row r="78" spans="12:23" ht="16.149999999999999" customHeight="1" x14ac:dyDescent="0.35">
      <c r="L78" s="162"/>
      <c r="M78" s="162"/>
      <c r="N78" s="162"/>
      <c r="O78" s="162"/>
      <c r="P78" s="162"/>
      <c r="Q78" s="162"/>
      <c r="R78" s="162"/>
      <c r="S78" s="162"/>
      <c r="T78" s="162"/>
      <c r="U78" s="162"/>
      <c r="V78" s="162"/>
      <c r="W78" s="162"/>
    </row>
    <row r="79" spans="12:23" ht="16.149999999999999" customHeight="1" x14ac:dyDescent="0.35">
      <c r="L79" s="162"/>
      <c r="M79" s="162"/>
      <c r="N79" s="162"/>
      <c r="O79" s="162"/>
      <c r="P79" s="162"/>
      <c r="Q79" s="162"/>
      <c r="R79" s="162"/>
      <c r="S79" s="162"/>
      <c r="T79" s="162"/>
      <c r="U79" s="162"/>
      <c r="V79" s="162"/>
      <c r="W79" s="162"/>
    </row>
    <row r="80" spans="12:23" ht="16.149999999999999" customHeight="1" x14ac:dyDescent="0.35">
      <c r="L80" s="162"/>
      <c r="M80" s="162"/>
      <c r="N80" s="162"/>
      <c r="O80" s="162"/>
      <c r="P80" s="162"/>
      <c r="Q80" s="162"/>
      <c r="R80" s="162"/>
      <c r="S80" s="162"/>
      <c r="T80" s="162"/>
      <c r="U80" s="162"/>
      <c r="V80" s="162"/>
      <c r="W80" s="162"/>
    </row>
    <row r="81" spans="12:23" ht="16.149999999999999" customHeight="1" x14ac:dyDescent="0.35">
      <c r="L81" s="162"/>
      <c r="M81" s="162"/>
      <c r="N81" s="162"/>
      <c r="O81" s="162"/>
      <c r="P81" s="162"/>
      <c r="Q81" s="162"/>
      <c r="R81" s="162"/>
      <c r="S81" s="162"/>
      <c r="T81" s="162"/>
      <c r="U81" s="162"/>
      <c r="V81" s="162"/>
      <c r="W81" s="162"/>
    </row>
    <row r="82" spans="12:23" ht="16.149999999999999" customHeight="1" x14ac:dyDescent="0.35">
      <c r="L82" s="162"/>
      <c r="M82" s="162"/>
      <c r="N82" s="162"/>
      <c r="O82" s="162"/>
      <c r="P82" s="162"/>
      <c r="Q82" s="162"/>
      <c r="R82" s="162"/>
      <c r="S82" s="162"/>
      <c r="T82" s="162"/>
      <c r="U82" s="162"/>
      <c r="V82" s="162"/>
      <c r="W82" s="162"/>
    </row>
    <row r="83" spans="12:23" ht="16.149999999999999" customHeight="1" x14ac:dyDescent="0.35">
      <c r="L83" s="162"/>
      <c r="M83" s="162"/>
      <c r="N83" s="162"/>
      <c r="O83" s="162"/>
      <c r="P83" s="162"/>
      <c r="Q83" s="162"/>
      <c r="R83" s="162"/>
      <c r="S83" s="162"/>
      <c r="T83" s="162"/>
      <c r="U83" s="162"/>
      <c r="V83" s="162"/>
      <c r="W83" s="162"/>
    </row>
    <row r="84" spans="12:23" ht="16.149999999999999" customHeight="1" x14ac:dyDescent="0.35">
      <c r="L84" s="162"/>
      <c r="M84" s="162"/>
      <c r="N84" s="162"/>
      <c r="O84" s="162"/>
      <c r="P84" s="162"/>
      <c r="Q84" s="162"/>
      <c r="R84" s="162"/>
      <c r="S84" s="162"/>
      <c r="T84" s="162"/>
      <c r="U84" s="162"/>
      <c r="V84" s="162"/>
      <c r="W84" s="162"/>
    </row>
    <row r="85" spans="12:23" ht="16.149999999999999" customHeight="1" x14ac:dyDescent="0.35">
      <c r="L85" s="162"/>
      <c r="M85" s="162"/>
      <c r="N85" s="162"/>
      <c r="O85" s="162"/>
      <c r="P85" s="162"/>
      <c r="Q85" s="162"/>
      <c r="R85" s="162"/>
      <c r="S85" s="162"/>
      <c r="T85" s="162"/>
      <c r="U85" s="162"/>
      <c r="V85" s="162"/>
      <c r="W85" s="162"/>
    </row>
    <row r="86" spans="12:23" ht="16.149999999999999" customHeight="1" x14ac:dyDescent="0.35">
      <c r="L86" s="162"/>
      <c r="M86" s="162"/>
      <c r="N86" s="162"/>
      <c r="O86" s="162"/>
      <c r="P86" s="162"/>
      <c r="Q86" s="162"/>
      <c r="R86" s="162"/>
      <c r="S86" s="162"/>
      <c r="T86" s="162"/>
      <c r="U86" s="162"/>
      <c r="V86" s="162"/>
      <c r="W86" s="162"/>
    </row>
    <row r="87" spans="12:23" ht="16.149999999999999" customHeight="1" x14ac:dyDescent="0.35">
      <c r="L87" s="162"/>
      <c r="M87" s="162"/>
      <c r="N87" s="162"/>
      <c r="O87" s="162"/>
      <c r="P87" s="162"/>
      <c r="Q87" s="162"/>
      <c r="R87" s="162"/>
      <c r="S87" s="162"/>
      <c r="T87" s="162"/>
      <c r="U87" s="162"/>
      <c r="V87" s="162"/>
      <c r="W87" s="162"/>
    </row>
    <row r="88" spans="12:23" ht="16.149999999999999" customHeight="1" x14ac:dyDescent="0.35">
      <c r="L88" s="162"/>
      <c r="M88" s="162"/>
      <c r="N88" s="162"/>
      <c r="O88" s="162"/>
      <c r="P88" s="162"/>
      <c r="Q88" s="162"/>
      <c r="R88" s="162"/>
      <c r="S88" s="162"/>
      <c r="T88" s="162"/>
      <c r="U88" s="162"/>
      <c r="V88" s="162"/>
      <c r="W88" s="162"/>
    </row>
    <row r="89" spans="12:23" ht="16.149999999999999" customHeight="1" x14ac:dyDescent="0.35">
      <c r="L89" s="162"/>
      <c r="M89" s="162"/>
      <c r="N89" s="162"/>
      <c r="O89" s="162"/>
      <c r="P89" s="162"/>
      <c r="Q89" s="162"/>
      <c r="R89" s="162"/>
      <c r="S89" s="162"/>
      <c r="T89" s="162"/>
      <c r="U89" s="162"/>
      <c r="V89" s="162"/>
      <c r="W89" s="162"/>
    </row>
    <row r="90" spans="12:23" ht="16.149999999999999" customHeight="1" x14ac:dyDescent="0.35">
      <c r="L90" s="162"/>
      <c r="M90" s="162"/>
      <c r="N90" s="162"/>
      <c r="O90" s="162"/>
      <c r="P90" s="162"/>
      <c r="Q90" s="162"/>
      <c r="R90" s="162"/>
      <c r="S90" s="162"/>
      <c r="T90" s="162"/>
      <c r="U90" s="162"/>
      <c r="V90" s="162"/>
      <c r="W90" s="162"/>
    </row>
    <row r="91" spans="12:23" ht="16.149999999999999" customHeight="1" x14ac:dyDescent="0.35">
      <c r="L91" s="162"/>
      <c r="M91" s="162"/>
      <c r="N91" s="162"/>
      <c r="O91" s="162"/>
      <c r="P91" s="162"/>
      <c r="Q91" s="162"/>
      <c r="R91" s="162"/>
      <c r="S91" s="162"/>
      <c r="T91" s="162"/>
      <c r="U91" s="162"/>
      <c r="V91" s="162"/>
      <c r="W91" s="162"/>
    </row>
    <row r="92" spans="12:23" ht="16.149999999999999" customHeight="1" x14ac:dyDescent="0.35">
      <c r="L92" s="162"/>
      <c r="M92" s="162"/>
      <c r="N92" s="162"/>
      <c r="O92" s="162"/>
      <c r="P92" s="162"/>
      <c r="Q92" s="162"/>
      <c r="R92" s="162"/>
      <c r="S92" s="162"/>
      <c r="T92" s="162"/>
      <c r="U92" s="162"/>
      <c r="V92" s="162"/>
      <c r="W92" s="162"/>
    </row>
    <row r="93" spans="12:23" ht="16.149999999999999" customHeight="1" x14ac:dyDescent="0.35">
      <c r="L93" s="162"/>
      <c r="M93" s="162"/>
      <c r="N93" s="162"/>
      <c r="O93" s="162"/>
      <c r="P93" s="162"/>
      <c r="Q93" s="162"/>
      <c r="R93" s="162"/>
      <c r="S93" s="162"/>
      <c r="T93" s="162"/>
      <c r="U93" s="162"/>
      <c r="V93" s="162"/>
      <c r="W93" s="162"/>
    </row>
    <row r="94" spans="12:23" ht="16.149999999999999" customHeight="1" x14ac:dyDescent="0.35">
      <c r="L94" s="162"/>
      <c r="M94" s="162"/>
      <c r="N94" s="162"/>
      <c r="O94" s="162"/>
      <c r="P94" s="162"/>
      <c r="Q94" s="162"/>
      <c r="R94" s="162"/>
      <c r="S94" s="162"/>
      <c r="T94" s="162"/>
      <c r="U94" s="162"/>
      <c r="V94" s="162"/>
      <c r="W94" s="162"/>
    </row>
    <row r="95" spans="12:23" ht="16.149999999999999" customHeight="1" x14ac:dyDescent="0.35">
      <c r="L95" s="162"/>
      <c r="M95" s="162"/>
      <c r="N95" s="162"/>
      <c r="O95" s="162"/>
      <c r="P95" s="162"/>
      <c r="Q95" s="162"/>
      <c r="R95" s="162"/>
      <c r="S95" s="162"/>
      <c r="T95" s="162"/>
      <c r="U95" s="162"/>
      <c r="V95" s="162"/>
      <c r="W95" s="162"/>
    </row>
    <row r="96" spans="12:23" ht="16.149999999999999" customHeight="1" x14ac:dyDescent="0.35">
      <c r="L96" s="162"/>
      <c r="M96" s="162"/>
      <c r="N96" s="162"/>
      <c r="O96" s="162"/>
      <c r="P96" s="162"/>
      <c r="Q96" s="162"/>
      <c r="R96" s="162"/>
      <c r="S96" s="162"/>
      <c r="T96" s="162"/>
      <c r="U96" s="162"/>
      <c r="V96" s="162"/>
      <c r="W96" s="162"/>
    </row>
    <row r="97" spans="12:23" ht="16.149999999999999" customHeight="1" x14ac:dyDescent="0.35">
      <c r="L97" s="162"/>
      <c r="M97" s="162"/>
      <c r="N97" s="162"/>
      <c r="O97" s="162"/>
      <c r="P97" s="162"/>
      <c r="Q97" s="162"/>
      <c r="R97" s="162"/>
      <c r="S97" s="162"/>
      <c r="T97" s="162"/>
      <c r="U97" s="162"/>
      <c r="V97" s="162"/>
      <c r="W97" s="162"/>
    </row>
    <row r="98" spans="12:23" ht="16.149999999999999" customHeight="1" x14ac:dyDescent="0.35">
      <c r="L98" s="162"/>
      <c r="M98" s="162"/>
      <c r="N98" s="162"/>
      <c r="O98" s="162"/>
      <c r="P98" s="162"/>
      <c r="Q98" s="162"/>
      <c r="R98" s="162"/>
      <c r="S98" s="162"/>
      <c r="T98" s="162"/>
      <c r="U98" s="162"/>
      <c r="V98" s="162"/>
      <c r="W98" s="162"/>
    </row>
    <row r="99" spans="12:23" ht="16.149999999999999" customHeight="1" x14ac:dyDescent="0.35">
      <c r="L99" s="162"/>
      <c r="M99" s="162"/>
      <c r="N99" s="162"/>
      <c r="O99" s="162"/>
      <c r="P99" s="162"/>
      <c r="Q99" s="162"/>
      <c r="R99" s="162"/>
      <c r="S99" s="162"/>
      <c r="T99" s="162"/>
      <c r="U99" s="162"/>
      <c r="V99" s="162"/>
      <c r="W99" s="162"/>
    </row>
    <row r="100" spans="12:23" ht="16.149999999999999" customHeight="1" x14ac:dyDescent="0.35">
      <c r="L100" s="162"/>
      <c r="M100" s="162"/>
      <c r="N100" s="162"/>
      <c r="O100" s="162"/>
      <c r="P100" s="162"/>
      <c r="Q100" s="162"/>
      <c r="R100" s="162"/>
      <c r="S100" s="162"/>
      <c r="T100" s="162"/>
      <c r="U100" s="162"/>
      <c r="V100" s="162"/>
      <c r="W100" s="162"/>
    </row>
    <row r="101" spans="12:23" ht="16.149999999999999" customHeight="1" x14ac:dyDescent="0.35">
      <c r="L101" s="162"/>
      <c r="M101" s="162"/>
      <c r="N101" s="162"/>
      <c r="O101" s="162"/>
      <c r="P101" s="162"/>
      <c r="Q101" s="162"/>
      <c r="R101" s="162"/>
      <c r="S101" s="162"/>
      <c r="T101" s="162"/>
      <c r="U101" s="162"/>
      <c r="V101" s="162"/>
      <c r="W101" s="162"/>
    </row>
    <row r="102" spans="12:23" ht="16.149999999999999" customHeight="1" x14ac:dyDescent="0.35">
      <c r="L102" s="162"/>
      <c r="M102" s="162"/>
      <c r="N102" s="162"/>
      <c r="O102" s="162"/>
      <c r="P102" s="162"/>
      <c r="Q102" s="162"/>
      <c r="R102" s="162"/>
      <c r="S102" s="162"/>
      <c r="T102" s="162"/>
      <c r="U102" s="162"/>
      <c r="V102" s="162"/>
      <c r="W102" s="162"/>
    </row>
    <row r="103" spans="12:23" ht="16.149999999999999" customHeight="1" x14ac:dyDescent="0.35">
      <c r="L103" s="162"/>
      <c r="M103" s="162"/>
      <c r="N103" s="162"/>
      <c r="O103" s="162"/>
      <c r="P103" s="162"/>
      <c r="Q103" s="162"/>
      <c r="R103" s="162"/>
      <c r="S103" s="162"/>
      <c r="T103" s="162"/>
      <c r="U103" s="162"/>
      <c r="V103" s="162"/>
      <c r="W103" s="162"/>
    </row>
    <row r="104" spans="12:23" ht="16.149999999999999" customHeight="1" x14ac:dyDescent="0.35">
      <c r="L104" s="162"/>
      <c r="M104" s="162"/>
      <c r="N104" s="162"/>
      <c r="O104" s="162"/>
      <c r="P104" s="162"/>
      <c r="Q104" s="162"/>
      <c r="R104" s="162"/>
      <c r="S104" s="162"/>
      <c r="T104" s="162"/>
      <c r="U104" s="162"/>
      <c r="V104" s="162"/>
      <c r="W104" s="162"/>
    </row>
    <row r="105" spans="12:23" ht="16.149999999999999" customHeight="1" x14ac:dyDescent="0.35">
      <c r="L105" s="162"/>
      <c r="M105" s="162"/>
      <c r="N105" s="162"/>
      <c r="O105" s="162"/>
      <c r="P105" s="162"/>
      <c r="Q105" s="162"/>
      <c r="R105" s="162"/>
      <c r="S105" s="162"/>
      <c r="T105" s="162"/>
      <c r="U105" s="162"/>
      <c r="V105" s="162"/>
      <c r="W105" s="162"/>
    </row>
    <row r="106" spans="12:23" ht="16.149999999999999" customHeight="1" x14ac:dyDescent="0.35">
      <c r="L106" s="162"/>
      <c r="M106" s="162"/>
      <c r="N106" s="162"/>
      <c r="O106" s="162"/>
      <c r="P106" s="162"/>
      <c r="Q106" s="162"/>
      <c r="R106" s="162"/>
      <c r="S106" s="162"/>
      <c r="T106" s="162"/>
      <c r="U106" s="162"/>
      <c r="V106" s="162"/>
      <c r="W106" s="162"/>
    </row>
    <row r="107" spans="12:23" ht="16.149999999999999" customHeight="1" x14ac:dyDescent="0.35">
      <c r="L107" s="162"/>
      <c r="M107" s="162"/>
      <c r="N107" s="162"/>
      <c r="O107" s="162"/>
      <c r="P107" s="162"/>
      <c r="Q107" s="162"/>
      <c r="R107" s="162"/>
      <c r="S107" s="162"/>
      <c r="T107" s="162"/>
      <c r="U107" s="162"/>
      <c r="V107" s="162"/>
      <c r="W107" s="162"/>
    </row>
    <row r="108" spans="12:23" ht="16.149999999999999" customHeight="1" x14ac:dyDescent="0.35">
      <c r="L108" s="162"/>
      <c r="M108" s="162"/>
      <c r="N108" s="162"/>
      <c r="O108" s="162"/>
      <c r="P108" s="162"/>
      <c r="Q108" s="162"/>
      <c r="R108" s="162"/>
      <c r="S108" s="162"/>
      <c r="T108" s="162"/>
      <c r="U108" s="162"/>
      <c r="V108" s="162"/>
      <c r="W108" s="162"/>
    </row>
    <row r="109" spans="12:23" ht="16.149999999999999" customHeight="1" x14ac:dyDescent="0.35">
      <c r="L109" s="162"/>
      <c r="M109" s="162"/>
      <c r="N109" s="162"/>
      <c r="O109" s="162"/>
      <c r="P109" s="162"/>
      <c r="Q109" s="162"/>
      <c r="R109" s="162"/>
      <c r="S109" s="162"/>
      <c r="T109" s="162"/>
      <c r="U109" s="162"/>
      <c r="V109" s="162"/>
      <c r="W109" s="162"/>
    </row>
    <row r="110" spans="12:23" ht="16.149999999999999" customHeight="1" x14ac:dyDescent="0.35">
      <c r="L110" s="162"/>
      <c r="M110" s="162"/>
      <c r="N110" s="162"/>
      <c r="O110" s="162"/>
      <c r="P110" s="162"/>
      <c r="Q110" s="162"/>
      <c r="R110" s="162"/>
      <c r="S110" s="162"/>
      <c r="T110" s="162"/>
      <c r="U110" s="162"/>
      <c r="V110" s="162"/>
      <c r="W110" s="162"/>
    </row>
    <row r="111" spans="12:23" ht="16.149999999999999" customHeight="1" x14ac:dyDescent="0.35">
      <c r="L111" s="162"/>
      <c r="M111" s="162"/>
      <c r="N111" s="162"/>
      <c r="O111" s="162"/>
      <c r="P111" s="162"/>
      <c r="Q111" s="162"/>
      <c r="R111" s="162"/>
      <c r="S111" s="162"/>
      <c r="T111" s="162"/>
      <c r="U111" s="162"/>
      <c r="V111" s="162"/>
      <c r="W111" s="162"/>
    </row>
    <row r="112" spans="12:23" ht="16.149999999999999" customHeight="1" x14ac:dyDescent="0.35">
      <c r="L112" s="162"/>
      <c r="M112" s="162"/>
      <c r="N112" s="162"/>
      <c r="O112" s="162"/>
      <c r="P112" s="162"/>
      <c r="Q112" s="162"/>
      <c r="R112" s="162"/>
      <c r="S112" s="162"/>
      <c r="T112" s="162"/>
      <c r="U112" s="162"/>
      <c r="V112" s="162"/>
      <c r="W112" s="162"/>
    </row>
    <row r="113" spans="12:23" ht="16.149999999999999" customHeight="1" x14ac:dyDescent="0.35">
      <c r="L113" s="162"/>
      <c r="M113" s="162"/>
      <c r="N113" s="162"/>
      <c r="O113" s="162"/>
      <c r="P113" s="162"/>
      <c r="Q113" s="162"/>
      <c r="R113" s="162"/>
      <c r="S113" s="162"/>
      <c r="T113" s="162"/>
      <c r="U113" s="162"/>
      <c r="V113" s="162"/>
      <c r="W113" s="162"/>
    </row>
    <row r="114" spans="12:23" ht="16.149999999999999" customHeight="1" x14ac:dyDescent="0.35">
      <c r="L114" s="162"/>
      <c r="M114" s="162"/>
      <c r="N114" s="162"/>
      <c r="O114" s="162"/>
      <c r="P114" s="162"/>
      <c r="Q114" s="162"/>
      <c r="R114" s="162"/>
      <c r="S114" s="162"/>
      <c r="T114" s="162"/>
      <c r="U114" s="162"/>
      <c r="V114" s="162"/>
      <c r="W114" s="162"/>
    </row>
    <row r="115" spans="12:23" ht="16.149999999999999" customHeight="1" x14ac:dyDescent="0.35">
      <c r="L115" s="162"/>
      <c r="M115" s="162"/>
      <c r="N115" s="162"/>
      <c r="O115" s="162"/>
      <c r="P115" s="162"/>
      <c r="Q115" s="162"/>
      <c r="R115" s="162"/>
      <c r="S115" s="162"/>
      <c r="T115" s="162"/>
      <c r="U115" s="162"/>
      <c r="V115" s="162"/>
      <c r="W115" s="162"/>
    </row>
    <row r="116" spans="12:23" ht="16.149999999999999" customHeight="1" x14ac:dyDescent="0.35">
      <c r="L116" s="162"/>
      <c r="M116" s="162"/>
      <c r="N116" s="162"/>
      <c r="O116" s="162"/>
      <c r="P116" s="162"/>
      <c r="Q116" s="162"/>
      <c r="R116" s="162"/>
      <c r="S116" s="162"/>
      <c r="T116" s="162"/>
      <c r="U116" s="162"/>
      <c r="V116" s="162"/>
      <c r="W116" s="162"/>
    </row>
    <row r="117" spans="12:23" ht="16.149999999999999" customHeight="1" x14ac:dyDescent="0.35">
      <c r="L117" s="162"/>
      <c r="M117" s="162"/>
      <c r="N117" s="162"/>
      <c r="O117" s="162"/>
      <c r="P117" s="162"/>
      <c r="Q117" s="162"/>
      <c r="R117" s="162"/>
      <c r="S117" s="162"/>
      <c r="T117" s="162"/>
      <c r="U117" s="162"/>
      <c r="V117" s="162"/>
      <c r="W117" s="162"/>
    </row>
    <row r="118" spans="12:23" ht="16.149999999999999" customHeight="1" x14ac:dyDescent="0.35">
      <c r="L118" s="162"/>
      <c r="M118" s="162"/>
      <c r="N118" s="162"/>
      <c r="O118" s="162"/>
      <c r="P118" s="162"/>
      <c r="Q118" s="162"/>
      <c r="R118" s="162"/>
      <c r="S118" s="162"/>
      <c r="T118" s="162"/>
      <c r="U118" s="162"/>
      <c r="V118" s="162"/>
      <c r="W118" s="162"/>
    </row>
    <row r="119" spans="12:23" ht="16.149999999999999" customHeight="1" x14ac:dyDescent="0.35">
      <c r="L119" s="162"/>
      <c r="M119" s="162"/>
      <c r="N119" s="162"/>
      <c r="O119" s="162"/>
      <c r="P119" s="162"/>
      <c r="Q119" s="162"/>
      <c r="R119" s="162"/>
      <c r="S119" s="162"/>
      <c r="T119" s="162"/>
      <c r="U119" s="162"/>
      <c r="V119" s="162"/>
      <c r="W119" s="162"/>
    </row>
    <row r="120" spans="12:23" ht="16.149999999999999" customHeight="1" x14ac:dyDescent="0.35">
      <c r="L120" s="162"/>
      <c r="M120" s="162"/>
      <c r="N120" s="162"/>
      <c r="O120" s="162"/>
      <c r="P120" s="162"/>
      <c r="Q120" s="162"/>
      <c r="R120" s="162"/>
      <c r="S120" s="162"/>
      <c r="T120" s="162"/>
      <c r="U120" s="162"/>
      <c r="V120" s="162"/>
      <c r="W120" s="162"/>
    </row>
    <row r="121" spans="12:23" ht="16.149999999999999" customHeight="1" x14ac:dyDescent="0.35">
      <c r="L121" s="162"/>
      <c r="M121" s="162"/>
      <c r="N121" s="162"/>
      <c r="O121" s="162"/>
      <c r="P121" s="162"/>
      <c r="Q121" s="162"/>
      <c r="R121" s="162"/>
      <c r="S121" s="162"/>
      <c r="T121" s="162"/>
      <c r="U121" s="162"/>
      <c r="V121" s="162"/>
      <c r="W121" s="162"/>
    </row>
    <row r="122" spans="12:23" ht="16.149999999999999" customHeight="1" x14ac:dyDescent="0.35">
      <c r="L122" s="162"/>
      <c r="M122" s="162"/>
      <c r="N122" s="162"/>
      <c r="O122" s="162"/>
      <c r="P122" s="162"/>
      <c r="Q122" s="162"/>
      <c r="R122" s="162"/>
      <c r="S122" s="162"/>
      <c r="T122" s="162"/>
      <c r="U122" s="162"/>
      <c r="V122" s="162"/>
      <c r="W122" s="162"/>
    </row>
    <row r="123" spans="12:23" ht="16.149999999999999" customHeight="1" x14ac:dyDescent="0.35">
      <c r="L123" s="162"/>
      <c r="M123" s="162"/>
      <c r="N123" s="162"/>
      <c r="O123" s="162"/>
      <c r="P123" s="162"/>
      <c r="Q123" s="162"/>
      <c r="R123" s="162"/>
      <c r="S123" s="162"/>
      <c r="T123" s="162"/>
      <c r="U123" s="162"/>
      <c r="V123" s="162"/>
      <c r="W123" s="162"/>
    </row>
    <row r="124" spans="12:23" ht="16.149999999999999" customHeight="1" x14ac:dyDescent="0.35">
      <c r="L124" s="162"/>
      <c r="M124" s="162"/>
      <c r="N124" s="162"/>
      <c r="O124" s="162"/>
      <c r="P124" s="162"/>
      <c r="Q124" s="162"/>
      <c r="R124" s="162"/>
      <c r="S124" s="162"/>
      <c r="T124" s="162"/>
      <c r="U124" s="162"/>
      <c r="V124" s="162"/>
      <c r="W124" s="162"/>
    </row>
    <row r="125" spans="12:23" ht="16.149999999999999" customHeight="1" x14ac:dyDescent="0.35">
      <c r="L125" s="162"/>
      <c r="M125" s="162"/>
      <c r="N125" s="162"/>
      <c r="O125" s="162"/>
      <c r="P125" s="162"/>
      <c r="Q125" s="162"/>
      <c r="R125" s="162"/>
      <c r="S125" s="162"/>
      <c r="T125" s="162"/>
      <c r="U125" s="162"/>
      <c r="V125" s="162"/>
      <c r="W125" s="162"/>
    </row>
    <row r="126" spans="12:23" ht="16.149999999999999" customHeight="1" x14ac:dyDescent="0.35">
      <c r="L126" s="162"/>
      <c r="M126" s="162"/>
      <c r="N126" s="162"/>
      <c r="O126" s="162"/>
      <c r="P126" s="162"/>
      <c r="Q126" s="162"/>
      <c r="R126" s="162"/>
      <c r="S126" s="162"/>
      <c r="T126" s="162"/>
      <c r="U126" s="162"/>
      <c r="V126" s="162"/>
      <c r="W126" s="162"/>
    </row>
    <row r="127" spans="12:23" ht="16.149999999999999" customHeight="1" x14ac:dyDescent="0.35">
      <c r="L127" s="162"/>
      <c r="M127" s="162"/>
      <c r="N127" s="162"/>
      <c r="O127" s="162"/>
      <c r="P127" s="162"/>
      <c r="Q127" s="162"/>
      <c r="R127" s="162"/>
      <c r="S127" s="162"/>
      <c r="T127" s="162"/>
      <c r="U127" s="162"/>
      <c r="V127" s="162"/>
      <c r="W127" s="162"/>
    </row>
    <row r="128" spans="12:23" ht="16.149999999999999" customHeight="1" x14ac:dyDescent="0.35">
      <c r="L128" s="162"/>
      <c r="M128" s="162"/>
      <c r="N128" s="162"/>
      <c r="O128" s="162"/>
      <c r="P128" s="162"/>
      <c r="Q128" s="162"/>
      <c r="R128" s="162"/>
      <c r="S128" s="162"/>
      <c r="T128" s="162"/>
      <c r="U128" s="162"/>
      <c r="V128" s="162"/>
      <c r="W128" s="162"/>
    </row>
    <row r="129" spans="12:23" ht="16.149999999999999" customHeight="1" x14ac:dyDescent="0.35">
      <c r="L129" s="162"/>
      <c r="M129" s="162"/>
      <c r="N129" s="162"/>
      <c r="O129" s="162"/>
      <c r="P129" s="162"/>
      <c r="Q129" s="162"/>
      <c r="R129" s="162"/>
      <c r="S129" s="162"/>
      <c r="T129" s="162"/>
      <c r="U129" s="162"/>
      <c r="V129" s="162"/>
      <c r="W129" s="162"/>
    </row>
    <row r="130" spans="12:23" ht="16.149999999999999" customHeight="1" x14ac:dyDescent="0.35">
      <c r="L130" s="162"/>
      <c r="M130" s="162"/>
      <c r="N130" s="162"/>
      <c r="O130" s="162"/>
      <c r="P130" s="162"/>
      <c r="Q130" s="162"/>
      <c r="R130" s="162"/>
      <c r="S130" s="162"/>
      <c r="T130" s="162"/>
      <c r="U130" s="162"/>
      <c r="V130" s="162"/>
      <c r="W130" s="162"/>
    </row>
    <row r="131" spans="12:23" ht="16.149999999999999" customHeight="1" x14ac:dyDescent="0.35">
      <c r="L131" s="162"/>
      <c r="M131" s="162"/>
      <c r="N131" s="162"/>
      <c r="O131" s="162"/>
      <c r="P131" s="162"/>
      <c r="Q131" s="162"/>
      <c r="R131" s="162"/>
      <c r="S131" s="162"/>
      <c r="T131" s="162"/>
      <c r="U131" s="162"/>
      <c r="V131" s="162"/>
      <c r="W131" s="162"/>
    </row>
    <row r="132" spans="12:23" ht="16.149999999999999" customHeight="1" x14ac:dyDescent="0.35">
      <c r="L132" s="162"/>
      <c r="M132" s="162"/>
      <c r="N132" s="162"/>
      <c r="O132" s="162"/>
      <c r="P132" s="162"/>
      <c r="Q132" s="162"/>
      <c r="R132" s="162"/>
      <c r="S132" s="162"/>
      <c r="T132" s="162"/>
      <c r="U132" s="162"/>
      <c r="V132" s="162"/>
      <c r="W132" s="162"/>
    </row>
    <row r="133" spans="12:23" ht="16.149999999999999" customHeight="1" x14ac:dyDescent="0.35">
      <c r="L133" s="162"/>
      <c r="M133" s="162"/>
      <c r="N133" s="162"/>
      <c r="O133" s="162"/>
      <c r="P133" s="162"/>
      <c r="Q133" s="162"/>
      <c r="R133" s="162"/>
      <c r="S133" s="162"/>
      <c r="T133" s="162"/>
      <c r="U133" s="162"/>
      <c r="V133" s="162"/>
      <c r="W133" s="162"/>
    </row>
    <row r="134" spans="12:23" ht="16.149999999999999" customHeight="1" x14ac:dyDescent="0.35">
      <c r="L134" s="162"/>
      <c r="M134" s="162"/>
      <c r="N134" s="162"/>
      <c r="O134" s="162"/>
      <c r="P134" s="162"/>
      <c r="Q134" s="162"/>
      <c r="R134" s="162"/>
      <c r="S134" s="162"/>
      <c r="T134" s="162"/>
      <c r="U134" s="162"/>
      <c r="V134" s="162"/>
      <c r="W134" s="162"/>
    </row>
    <row r="135" spans="12:23" ht="16.149999999999999" customHeight="1" x14ac:dyDescent="0.35">
      <c r="L135" s="162"/>
      <c r="M135" s="162"/>
      <c r="N135" s="162"/>
      <c r="O135" s="162"/>
      <c r="P135" s="162"/>
      <c r="Q135" s="162"/>
      <c r="R135" s="162"/>
      <c r="S135" s="162"/>
      <c r="T135" s="162"/>
      <c r="U135" s="162"/>
      <c r="V135" s="162"/>
      <c r="W135" s="162"/>
    </row>
    <row r="136" spans="12:23" ht="16.149999999999999" customHeight="1" x14ac:dyDescent="0.35">
      <c r="L136" s="162"/>
      <c r="M136" s="162"/>
      <c r="N136" s="162"/>
      <c r="O136" s="162"/>
      <c r="P136" s="162"/>
      <c r="Q136" s="162"/>
      <c r="R136" s="162"/>
      <c r="S136" s="162"/>
      <c r="T136" s="162"/>
      <c r="U136" s="162"/>
      <c r="V136" s="162"/>
      <c r="W136" s="162"/>
    </row>
    <row r="137" spans="12:23" ht="16.149999999999999" customHeight="1" x14ac:dyDescent="0.35">
      <c r="L137" s="162"/>
      <c r="M137" s="162"/>
      <c r="N137" s="162"/>
      <c r="O137" s="162"/>
      <c r="P137" s="162"/>
      <c r="Q137" s="162"/>
      <c r="R137" s="162"/>
      <c r="S137" s="162"/>
      <c r="T137" s="162"/>
      <c r="U137" s="162"/>
      <c r="V137" s="162"/>
      <c r="W137" s="162"/>
    </row>
    <row r="138" spans="12:23" ht="16.149999999999999" customHeight="1" x14ac:dyDescent="0.35">
      <c r="L138" s="162"/>
      <c r="M138" s="162"/>
      <c r="N138" s="162"/>
      <c r="O138" s="162"/>
      <c r="P138" s="162"/>
      <c r="Q138" s="162"/>
      <c r="R138" s="162"/>
      <c r="S138" s="162"/>
      <c r="T138" s="162"/>
      <c r="U138" s="162"/>
      <c r="V138" s="162"/>
      <c r="W138" s="162"/>
    </row>
    <row r="139" spans="12:23" ht="16.149999999999999" customHeight="1" x14ac:dyDescent="0.35">
      <c r="L139" s="162"/>
      <c r="M139" s="162"/>
      <c r="N139" s="162"/>
      <c r="O139" s="162"/>
      <c r="P139" s="162"/>
      <c r="Q139" s="162"/>
      <c r="R139" s="162"/>
      <c r="S139" s="162"/>
      <c r="T139" s="162"/>
      <c r="U139" s="162"/>
      <c r="V139" s="162"/>
      <c r="W139" s="162"/>
    </row>
  </sheetData>
  <sheetProtection sheet="1" selectLockedCells="1"/>
  <mergeCells count="2">
    <mergeCell ref="G1:I1"/>
    <mergeCell ref="B22:D22"/>
  </mergeCells>
  <dataValidations xWindow="866" yWindow="581" count="6">
    <dataValidation allowBlank="1" showErrorMessage="1" promptTitle="OHJE" prompt="Kirjaa kustannuksen selite." sqref="D5" xr:uid="{00000000-0002-0000-1300-000000000000}"/>
    <dataValidation allowBlank="1" showInputMessage="1" showErrorMessage="1" promptTitle="OHJE" prompt="Jos tarkka kustannus ei ole tiedossa, budjetoi kustannus parhaan käytettävissä olevan arvion mukaisesti." sqref="E6:E19" xr:uid="{00000000-0002-0000-1300-000001000000}"/>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22" xr:uid="{00000000-0002-0000-1300-000002000000}">
      <formula1>500</formula1>
    </dataValidation>
    <dataValidation allowBlank="1" showInputMessage="1" showErrorMessage="1" promptTitle="OHJE" prompt="Kuvaa lyhyesti ostopalvelua." sqref="C6:C19" xr:uid="{00000000-0002-0000-1300-000003000000}"/>
    <dataValidation allowBlank="1" showInputMessage="1" showErrorMessage="1" promptTitle="OHJE" prompt="Merkitse suunnitelma-välilehden mukaisin numeroin toiminto tai toiminnot, joihin kustannus liittyy. Esim. 1.1. (tavoite 1 toiminto 1)." sqref="D6:D19" xr:uid="{00000000-0002-0000-1300-000004000000}"/>
    <dataValidation allowBlank="1" showInputMessage="1" showErrorMessage="1" promptTitle="OHJE" prompt="Kerro mikä kustannus on kyseessä." sqref="B6:B19" xr:uid="{00000000-0002-0000-1300-000005000000}"/>
  </dataValidations>
  <hyperlinks>
    <hyperlink ref="G1:I1" location="'Aloita tästä'!A1" display="PALAA TÄSTÄ KANSISIVULLE" xr:uid="{00000000-0004-0000-1300-000000000000}"/>
  </hyperlinks>
  <pageMargins left="0.39370078740157483" right="0.39370078740157483" top="0.78740157480314965" bottom="0.78740157480314965" header="0.39370078740157483" footer="0.31496062992125984"/>
  <pageSetup paperSize="9" orientation="landscape" r:id="rId1"/>
  <headerFooter>
    <oddHeader>&amp;L&amp;A&amp;R&amp;P(&amp;N)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ul1"/>
  <dimension ref="A1:W36"/>
  <sheetViews>
    <sheetView topLeftCell="E1" zoomScale="130" zoomScaleNormal="130" workbookViewId="0">
      <selection activeCell="J2" sqref="J2:J6"/>
    </sheetView>
  </sheetViews>
  <sheetFormatPr defaultColWidth="8.765625" defaultRowHeight="12.5" x14ac:dyDescent="0.25"/>
  <cols>
    <col min="1" max="1" width="8.23046875" style="2" customWidth="1"/>
    <col min="2" max="2" width="3.4609375" style="2" customWidth="1"/>
    <col min="3" max="3" width="8.765625" style="2"/>
    <col min="4" max="4" width="72.765625" style="2" bestFit="1" customWidth="1"/>
    <col min="5" max="5" width="3.4609375" style="2" customWidth="1"/>
    <col min="6" max="6" width="31.53515625" style="2" bestFit="1" customWidth="1"/>
    <col min="7" max="7" width="2.765625" style="2" customWidth="1"/>
    <col min="8" max="8" width="19.53515625" style="2" bestFit="1" customWidth="1"/>
    <col min="9" max="9" width="2.765625" style="2" customWidth="1"/>
    <col min="10" max="10" width="12.23046875" style="2" bestFit="1" customWidth="1"/>
    <col min="11" max="11" width="2.765625" style="2" customWidth="1"/>
    <col min="12" max="12" width="40.765625" style="2" bestFit="1" customWidth="1"/>
    <col min="13" max="13" width="2.765625" style="2" customWidth="1"/>
    <col min="14" max="14" width="29.765625" style="2" bestFit="1" customWidth="1"/>
    <col min="15" max="15" width="2.765625" style="2" customWidth="1"/>
    <col min="16" max="16" width="96.4609375" style="2" customWidth="1"/>
    <col min="17" max="17" width="38.07421875" style="2" customWidth="1"/>
    <col min="18" max="18" width="28.765625" style="2" customWidth="1"/>
    <col min="19" max="20" width="8.765625" style="2"/>
    <col min="21" max="21" width="20.23046875" style="2" customWidth="1"/>
    <col min="22" max="16384" width="8.765625" style="2"/>
  </cols>
  <sheetData>
    <row r="1" spans="1:23" ht="13" x14ac:dyDescent="0.3">
      <c r="A1" s="12" t="s">
        <v>233</v>
      </c>
      <c r="N1" s="12" t="s">
        <v>233</v>
      </c>
    </row>
    <row r="2" spans="1:23" x14ac:dyDescent="0.25">
      <c r="A2" s="508"/>
      <c r="C2" s="2" t="s">
        <v>111</v>
      </c>
      <c r="D2" s="508"/>
      <c r="F2" s="2" t="s">
        <v>112</v>
      </c>
      <c r="H2" s="2" t="s">
        <v>116</v>
      </c>
      <c r="J2" s="508"/>
      <c r="L2" s="2" t="s">
        <v>58</v>
      </c>
      <c r="N2" s="2" t="s">
        <v>140</v>
      </c>
      <c r="P2" s="2" t="s">
        <v>127</v>
      </c>
      <c r="Q2" s="2" t="s">
        <v>128</v>
      </c>
      <c r="R2" s="2" t="s">
        <v>169</v>
      </c>
      <c r="S2" s="2" t="s">
        <v>232</v>
      </c>
      <c r="U2" s="553" t="s">
        <v>312</v>
      </c>
      <c r="V2" s="553"/>
      <c r="W2" s="2" t="s">
        <v>322</v>
      </c>
    </row>
    <row r="3" spans="1:23" ht="15.5" x14ac:dyDescent="0.35">
      <c r="A3" s="508"/>
      <c r="F3"/>
      <c r="J3" s="508"/>
    </row>
    <row r="4" spans="1:23" x14ac:dyDescent="0.25">
      <c r="A4" s="508"/>
      <c r="C4" s="2" t="s">
        <v>2</v>
      </c>
      <c r="F4" s="2" t="s">
        <v>445</v>
      </c>
      <c r="H4" s="2" t="s">
        <v>378</v>
      </c>
      <c r="J4" s="514"/>
      <c r="L4" s="2" t="s">
        <v>368</v>
      </c>
      <c r="N4" s="2" t="s">
        <v>345</v>
      </c>
      <c r="P4" s="7" t="s">
        <v>447</v>
      </c>
      <c r="Q4" s="7" t="s">
        <v>480</v>
      </c>
      <c r="R4" s="2" t="s">
        <v>26</v>
      </c>
      <c r="S4" s="2">
        <v>0</v>
      </c>
      <c r="U4" s="2" t="s">
        <v>244</v>
      </c>
      <c r="V4" s="2" t="s">
        <v>76</v>
      </c>
      <c r="W4" s="7" t="s">
        <v>323</v>
      </c>
    </row>
    <row r="5" spans="1:23" x14ac:dyDescent="0.25">
      <c r="A5" s="508"/>
      <c r="C5" s="2" t="s">
        <v>3</v>
      </c>
      <c r="D5" s="508"/>
      <c r="F5" s="2" t="s">
        <v>446</v>
      </c>
      <c r="H5" s="2" t="s">
        <v>379</v>
      </c>
      <c r="J5" s="514"/>
      <c r="L5" s="2" t="s">
        <v>369</v>
      </c>
      <c r="N5" s="407" t="s">
        <v>344</v>
      </c>
      <c r="P5" s="7" t="s">
        <v>448</v>
      </c>
      <c r="Q5" s="7" t="s">
        <v>481</v>
      </c>
      <c r="R5" s="2" t="s">
        <v>27</v>
      </c>
      <c r="S5" s="2">
        <v>1</v>
      </c>
      <c r="U5" s="2" t="s">
        <v>245</v>
      </c>
      <c r="V5" s="2" t="s">
        <v>75</v>
      </c>
      <c r="W5" s="7" t="s">
        <v>324</v>
      </c>
    </row>
    <row r="6" spans="1:23" x14ac:dyDescent="0.25">
      <c r="A6" s="508"/>
      <c r="D6" s="508"/>
      <c r="F6" s="2" t="s">
        <v>534</v>
      </c>
      <c r="J6" s="108"/>
      <c r="L6" s="2" t="s">
        <v>370</v>
      </c>
      <c r="N6" s="407" t="s">
        <v>346</v>
      </c>
      <c r="P6" s="7" t="s">
        <v>449</v>
      </c>
      <c r="Q6" s="7" t="s">
        <v>482</v>
      </c>
      <c r="R6" s="2" t="s">
        <v>28</v>
      </c>
      <c r="S6" s="2">
        <v>2</v>
      </c>
      <c r="U6" s="2" t="s">
        <v>242</v>
      </c>
      <c r="W6" s="7" t="s">
        <v>491</v>
      </c>
    </row>
    <row r="7" spans="1:23" x14ac:dyDescent="0.25">
      <c r="A7" s="508"/>
      <c r="D7" s="508"/>
      <c r="L7" s="2" t="s">
        <v>371</v>
      </c>
      <c r="P7" s="7" t="s">
        <v>450</v>
      </c>
      <c r="Q7" s="7" t="s">
        <v>483</v>
      </c>
      <c r="R7" s="2" t="s">
        <v>29</v>
      </c>
      <c r="S7" s="2">
        <v>3</v>
      </c>
      <c r="W7" s="7" t="s">
        <v>492</v>
      </c>
    </row>
    <row r="8" spans="1:23" x14ac:dyDescent="0.25">
      <c r="A8" s="508"/>
      <c r="D8" s="508"/>
      <c r="L8" s="2" t="s">
        <v>372</v>
      </c>
      <c r="P8" s="7" t="s">
        <v>451</v>
      </c>
      <c r="Q8" s="7" t="s">
        <v>484</v>
      </c>
      <c r="R8" s="2" t="s">
        <v>30</v>
      </c>
      <c r="S8" s="2">
        <v>4</v>
      </c>
    </row>
    <row r="9" spans="1:23" x14ac:dyDescent="0.25">
      <c r="D9" s="508"/>
      <c r="P9" s="7" t="s">
        <v>452</v>
      </c>
      <c r="Q9" s="7" t="s">
        <v>485</v>
      </c>
      <c r="R9" s="2" t="s">
        <v>31</v>
      </c>
      <c r="S9" s="2">
        <v>5</v>
      </c>
    </row>
    <row r="10" spans="1:23" x14ac:dyDescent="0.25">
      <c r="P10" s="7" t="s">
        <v>453</v>
      </c>
      <c r="Q10" s="7" t="s">
        <v>486</v>
      </c>
      <c r="R10" s="2" t="s">
        <v>32</v>
      </c>
    </row>
    <row r="11" spans="1:23" x14ac:dyDescent="0.25">
      <c r="P11" s="7" t="s">
        <v>454</v>
      </c>
      <c r="Q11" s="7" t="s">
        <v>487</v>
      </c>
      <c r="R11" s="2" t="s">
        <v>33</v>
      </c>
    </row>
    <row r="12" spans="1:23" x14ac:dyDescent="0.25">
      <c r="P12" s="7" t="s">
        <v>455</v>
      </c>
      <c r="Q12" s="7" t="s">
        <v>488</v>
      </c>
      <c r="R12" s="2" t="s">
        <v>200</v>
      </c>
    </row>
    <row r="13" spans="1:23" x14ac:dyDescent="0.25">
      <c r="P13" s="7" t="s">
        <v>456</v>
      </c>
      <c r="Q13" s="7" t="s">
        <v>489</v>
      </c>
    </row>
    <row r="14" spans="1:23" x14ac:dyDescent="0.25">
      <c r="P14" s="7" t="s">
        <v>457</v>
      </c>
      <c r="Q14" s="7" t="s">
        <v>490</v>
      </c>
    </row>
    <row r="15" spans="1:23" x14ac:dyDescent="0.25">
      <c r="P15" s="7" t="s">
        <v>458</v>
      </c>
      <c r="Q15" s="7"/>
    </row>
    <row r="16" spans="1:23" x14ac:dyDescent="0.25">
      <c r="P16" s="7" t="s">
        <v>459</v>
      </c>
      <c r="Q16" s="7"/>
    </row>
    <row r="17" spans="16:16" x14ac:dyDescent="0.25">
      <c r="P17" s="7" t="s">
        <v>460</v>
      </c>
    </row>
    <row r="18" spans="16:16" x14ac:dyDescent="0.25">
      <c r="P18" s="7" t="s">
        <v>461</v>
      </c>
    </row>
    <row r="19" spans="16:16" x14ac:dyDescent="0.25">
      <c r="P19" s="7" t="s">
        <v>462</v>
      </c>
    </row>
    <row r="20" spans="16:16" x14ac:dyDescent="0.25">
      <c r="P20" s="7" t="s">
        <v>463</v>
      </c>
    </row>
    <row r="21" spans="16:16" x14ac:dyDescent="0.25">
      <c r="P21" s="7" t="s">
        <v>464</v>
      </c>
    </row>
    <row r="22" spans="16:16" x14ac:dyDescent="0.25">
      <c r="P22" s="7" t="s">
        <v>465</v>
      </c>
    </row>
    <row r="23" spans="16:16" x14ac:dyDescent="0.25">
      <c r="P23" s="7" t="s">
        <v>466</v>
      </c>
    </row>
    <row r="24" spans="16:16" x14ac:dyDescent="0.25">
      <c r="P24" s="7" t="s">
        <v>467</v>
      </c>
    </row>
    <row r="25" spans="16:16" x14ac:dyDescent="0.25">
      <c r="P25" s="7" t="s">
        <v>468</v>
      </c>
    </row>
    <row r="26" spans="16:16" x14ac:dyDescent="0.25">
      <c r="P26" s="7" t="s">
        <v>469</v>
      </c>
    </row>
    <row r="27" spans="16:16" x14ac:dyDescent="0.25">
      <c r="P27" s="7" t="s">
        <v>470</v>
      </c>
    </row>
    <row r="28" spans="16:16" x14ac:dyDescent="0.25">
      <c r="P28" s="7" t="s">
        <v>471</v>
      </c>
    </row>
    <row r="29" spans="16:16" x14ac:dyDescent="0.25">
      <c r="P29" s="7" t="s">
        <v>472</v>
      </c>
    </row>
    <row r="30" spans="16:16" x14ac:dyDescent="0.25">
      <c r="P30" s="7" t="s">
        <v>473</v>
      </c>
    </row>
    <row r="31" spans="16:16" x14ac:dyDescent="0.25">
      <c r="P31" s="7" t="s">
        <v>474</v>
      </c>
    </row>
    <row r="32" spans="16:16" x14ac:dyDescent="0.25">
      <c r="P32" s="7" t="s">
        <v>475</v>
      </c>
    </row>
    <row r="33" spans="16:16" x14ac:dyDescent="0.25">
      <c r="P33" s="7" t="s">
        <v>476</v>
      </c>
    </row>
    <row r="34" spans="16:16" x14ac:dyDescent="0.25">
      <c r="P34" s="2" t="s">
        <v>477</v>
      </c>
    </row>
    <row r="35" spans="16:16" x14ac:dyDescent="0.25">
      <c r="P35" s="2" t="s">
        <v>478</v>
      </c>
    </row>
    <row r="36" spans="16:16" x14ac:dyDescent="0.25">
      <c r="P36" s="2" t="s">
        <v>479</v>
      </c>
    </row>
  </sheetData>
  <mergeCells count="1">
    <mergeCell ref="U2:V2"/>
  </mergeCells>
  <pageMargins left="0.39370078740157483" right="0.39370078740157483" top="0.78740157480314965" bottom="0.78740157480314965" header="0.39370078740157483" footer="0.31496062992125984"/>
  <pageSetup paperSize="9" orientation="portrait" r:id="rId1"/>
  <headerFooter>
    <oddHeader>&amp;L&amp;A&amp;R&amp;P(&amp;N)</oddHeader>
  </headerFooter>
  <tableParts count="2">
    <tablePart r:id="rId2"/>
    <tablePart r:id="rId3"/>
  </tableParts>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Taul2"/>
  <dimension ref="A1:AF121"/>
  <sheetViews>
    <sheetView zoomScaleNormal="100" workbookViewId="0">
      <selection activeCell="H1" sqref="H1:J1"/>
    </sheetView>
  </sheetViews>
  <sheetFormatPr defaultColWidth="9.23046875" defaultRowHeight="15.5" x14ac:dyDescent="0.35"/>
  <cols>
    <col min="1" max="1" width="3.765625" style="162" customWidth="1"/>
    <col min="2" max="2" width="35.765625" style="162" customWidth="1"/>
    <col min="3" max="3" width="27.765625" style="162" customWidth="1"/>
    <col min="4" max="4" width="11.765625" style="162" customWidth="1"/>
    <col min="5" max="5" width="32.765625" style="162" customWidth="1"/>
    <col min="6" max="6" width="12.765625" style="162" customWidth="1"/>
    <col min="7" max="12" width="9.23046875" style="162"/>
    <col min="13" max="16384" width="9.23046875" style="16"/>
  </cols>
  <sheetData>
    <row r="1" spans="1:26" x14ac:dyDescent="0.35">
      <c r="H1" s="721" t="s">
        <v>89</v>
      </c>
      <c r="I1" s="722"/>
      <c r="J1" s="723"/>
    </row>
    <row r="2" spans="1:26" ht="16.149999999999999" customHeight="1" x14ac:dyDescent="0.35">
      <c r="B2" s="726" t="s">
        <v>335</v>
      </c>
      <c r="C2" s="727"/>
      <c r="D2" s="383"/>
      <c r="E2" s="282" t="s">
        <v>72</v>
      </c>
      <c r="F2" s="195">
        <f>SUM(F7:F20)</f>
        <v>0</v>
      </c>
      <c r="M2" s="162"/>
      <c r="N2" s="162"/>
      <c r="O2" s="162"/>
      <c r="P2" s="162"/>
      <c r="Q2" s="162"/>
      <c r="R2" s="162"/>
      <c r="S2" s="162"/>
      <c r="T2" s="162"/>
      <c r="U2" s="162"/>
      <c r="V2" s="162"/>
      <c r="W2" s="162"/>
      <c r="X2" s="162"/>
    </row>
    <row r="3" spans="1:26" ht="81" customHeight="1" x14ac:dyDescent="0.35">
      <c r="B3" s="728" t="s">
        <v>537</v>
      </c>
      <c r="C3" s="728"/>
      <c r="D3" s="728"/>
      <c r="E3" s="728"/>
      <c r="F3" s="728"/>
      <c r="M3" s="162"/>
      <c r="N3" s="162"/>
      <c r="O3" s="162"/>
      <c r="P3" s="162"/>
      <c r="Q3" s="162"/>
      <c r="R3" s="162"/>
      <c r="S3" s="162"/>
      <c r="T3" s="162"/>
      <c r="U3" s="162"/>
      <c r="V3" s="162"/>
      <c r="W3" s="162"/>
      <c r="X3" s="162"/>
    </row>
    <row r="4" spans="1:26" ht="36" customHeight="1" x14ac:dyDescent="0.35">
      <c r="B4" s="728" t="s">
        <v>536</v>
      </c>
      <c r="C4" s="728"/>
      <c r="D4" s="728"/>
      <c r="E4" s="728"/>
      <c r="F4" s="511"/>
      <c r="M4" s="162"/>
      <c r="N4" s="162"/>
      <c r="O4" s="162"/>
      <c r="P4" s="162"/>
      <c r="Q4" s="162"/>
      <c r="R4" s="162"/>
      <c r="S4" s="162"/>
      <c r="T4" s="162"/>
      <c r="U4" s="162"/>
      <c r="V4" s="162"/>
      <c r="W4" s="162"/>
      <c r="X4" s="162"/>
    </row>
    <row r="5" spans="1:26" s="456" customFormat="1" ht="16.149999999999999" customHeight="1" x14ac:dyDescent="0.35">
      <c r="A5" s="162"/>
      <c r="B5" s="512"/>
      <c r="C5" s="512"/>
      <c r="D5" s="512"/>
      <c r="E5" s="512"/>
      <c r="F5" s="511"/>
      <c r="G5" s="162"/>
      <c r="H5" s="162"/>
      <c r="I5" s="162"/>
      <c r="J5" s="162"/>
      <c r="K5" s="162"/>
      <c r="L5" s="162"/>
      <c r="M5" s="162"/>
      <c r="N5" s="162"/>
      <c r="O5" s="162"/>
      <c r="P5" s="162"/>
      <c r="Q5" s="162"/>
      <c r="R5" s="162"/>
      <c r="S5" s="162"/>
      <c r="T5" s="162"/>
      <c r="U5" s="162"/>
      <c r="V5" s="162"/>
      <c r="W5" s="162"/>
      <c r="X5" s="162"/>
    </row>
    <row r="6" spans="1:26" ht="16.149999999999999" customHeight="1" x14ac:dyDescent="0.35">
      <c r="B6" s="190" t="s">
        <v>95</v>
      </c>
      <c r="C6" s="190" t="s">
        <v>73</v>
      </c>
      <c r="D6" s="196" t="s">
        <v>206</v>
      </c>
      <c r="E6" s="191" t="s">
        <v>94</v>
      </c>
      <c r="F6" s="192" t="s">
        <v>205</v>
      </c>
      <c r="G6" s="186"/>
      <c r="H6" s="144"/>
      <c r="I6" s="144"/>
      <c r="J6" s="144"/>
      <c r="K6" s="144"/>
      <c r="L6" s="144"/>
      <c r="M6" s="162"/>
      <c r="N6" s="162"/>
      <c r="O6" s="162"/>
      <c r="P6" s="162"/>
      <c r="Q6" s="162"/>
      <c r="R6" s="162"/>
      <c r="S6" s="162"/>
      <c r="T6" s="162"/>
      <c r="U6" s="162"/>
      <c r="V6" s="162"/>
      <c r="W6" s="162"/>
      <c r="X6" s="162"/>
    </row>
    <row r="7" spans="1:26" ht="35.15" customHeight="1" x14ac:dyDescent="0.35">
      <c r="B7" s="193"/>
      <c r="C7" s="193"/>
      <c r="D7" s="259"/>
      <c r="E7" s="283"/>
      <c r="F7" s="394"/>
      <c r="M7" s="162"/>
      <c r="N7" s="162"/>
      <c r="O7" s="162"/>
      <c r="P7" s="162"/>
      <c r="Q7" s="162"/>
      <c r="R7" s="162"/>
      <c r="S7" s="162"/>
      <c r="T7" s="162"/>
      <c r="U7" s="162"/>
      <c r="V7" s="162"/>
      <c r="W7" s="162"/>
      <c r="X7" s="162"/>
    </row>
    <row r="8" spans="1:26" ht="35.15" customHeight="1" x14ac:dyDescent="0.35">
      <c r="B8" s="193"/>
      <c r="C8" s="193"/>
      <c r="D8" s="259"/>
      <c r="E8" s="283"/>
      <c r="F8" s="394"/>
      <c r="M8" s="162"/>
      <c r="N8" s="162"/>
      <c r="O8" s="162"/>
      <c r="P8" s="162"/>
      <c r="Q8" s="162"/>
      <c r="R8" s="162"/>
      <c r="S8" s="162"/>
      <c r="T8" s="162"/>
      <c r="U8" s="162"/>
      <c r="V8" s="162"/>
      <c r="W8" s="162"/>
      <c r="X8" s="162"/>
      <c r="Y8" s="162"/>
      <c r="Z8" s="162"/>
    </row>
    <row r="9" spans="1:26" ht="35.15" customHeight="1" x14ac:dyDescent="0.35">
      <c r="B9" s="193"/>
      <c r="C9" s="193"/>
      <c r="D9" s="259"/>
      <c r="E9" s="283"/>
      <c r="F9" s="394"/>
      <c r="M9" s="162"/>
      <c r="N9" s="162"/>
      <c r="O9" s="162"/>
      <c r="P9" s="162"/>
      <c r="Q9" s="162"/>
      <c r="R9" s="162"/>
      <c r="S9" s="162"/>
      <c r="T9" s="162"/>
      <c r="U9" s="162"/>
      <c r="V9" s="162"/>
      <c r="W9" s="162"/>
      <c r="X9" s="162"/>
      <c r="Y9" s="162"/>
      <c r="Z9" s="162"/>
    </row>
    <row r="10" spans="1:26" ht="35.15" customHeight="1" x14ac:dyDescent="0.35">
      <c r="B10" s="193"/>
      <c r="C10" s="193"/>
      <c r="D10" s="259"/>
      <c r="E10" s="283"/>
      <c r="F10" s="394"/>
      <c r="M10" s="162"/>
      <c r="N10" s="162"/>
      <c r="O10" s="162"/>
      <c r="P10" s="162"/>
      <c r="Q10" s="162"/>
      <c r="R10" s="162"/>
      <c r="S10" s="162"/>
      <c r="T10" s="162"/>
      <c r="U10" s="162"/>
      <c r="V10" s="162"/>
      <c r="W10" s="162"/>
      <c r="X10" s="162"/>
      <c r="Y10" s="162"/>
      <c r="Z10" s="162"/>
    </row>
    <row r="11" spans="1:26" ht="35.15" customHeight="1" x14ac:dyDescent="0.35">
      <c r="B11" s="193"/>
      <c r="C11" s="193"/>
      <c r="D11" s="259"/>
      <c r="E11" s="283"/>
      <c r="F11" s="394"/>
      <c r="M11" s="162"/>
      <c r="N11" s="162"/>
      <c r="O11" s="162"/>
      <c r="P11" s="162"/>
      <c r="Q11" s="162"/>
      <c r="R11" s="162"/>
      <c r="S11" s="162"/>
      <c r="T11" s="162"/>
      <c r="U11" s="162"/>
      <c r="V11" s="162"/>
      <c r="W11" s="162"/>
      <c r="X11" s="162"/>
      <c r="Y11" s="162"/>
      <c r="Z11" s="162"/>
    </row>
    <row r="12" spans="1:26" ht="35.15" customHeight="1" x14ac:dyDescent="0.35">
      <c r="B12" s="193"/>
      <c r="C12" s="193"/>
      <c r="D12" s="259"/>
      <c r="E12" s="283"/>
      <c r="F12" s="394"/>
      <c r="M12" s="162"/>
      <c r="N12" s="162"/>
      <c r="O12" s="162"/>
      <c r="P12" s="162"/>
      <c r="Q12" s="162"/>
      <c r="R12" s="162"/>
      <c r="S12" s="162"/>
      <c r="T12" s="162"/>
      <c r="U12" s="162"/>
      <c r="V12" s="162"/>
      <c r="W12" s="162"/>
      <c r="X12" s="162"/>
      <c r="Y12" s="162"/>
      <c r="Z12" s="162"/>
    </row>
    <row r="13" spans="1:26" ht="35.15" customHeight="1" x14ac:dyDescent="0.35">
      <c r="B13" s="193"/>
      <c r="C13" s="193"/>
      <c r="D13" s="259"/>
      <c r="E13" s="283"/>
      <c r="F13" s="394"/>
      <c r="M13" s="162"/>
      <c r="N13" s="162"/>
      <c r="O13" s="162"/>
      <c r="P13" s="162"/>
      <c r="Q13" s="162"/>
      <c r="R13" s="162"/>
      <c r="S13" s="162"/>
      <c r="T13" s="162"/>
      <c r="U13" s="162"/>
      <c r="V13" s="162"/>
      <c r="W13" s="162"/>
      <c r="X13" s="162"/>
      <c r="Y13" s="162"/>
      <c r="Z13" s="162"/>
    </row>
    <row r="14" spans="1:26" ht="35.15" customHeight="1" x14ac:dyDescent="0.35">
      <c r="B14" s="193"/>
      <c r="C14" s="193"/>
      <c r="D14" s="259"/>
      <c r="E14" s="283"/>
      <c r="F14" s="394"/>
      <c r="M14" s="162"/>
      <c r="N14" s="162"/>
      <c r="O14" s="162"/>
      <c r="P14" s="162"/>
      <c r="Q14" s="162"/>
      <c r="R14" s="162"/>
      <c r="S14" s="162"/>
      <c r="T14" s="162"/>
      <c r="U14" s="162"/>
      <c r="V14" s="162"/>
      <c r="W14" s="162"/>
      <c r="X14" s="162"/>
      <c r="Y14" s="162"/>
      <c r="Z14" s="162"/>
    </row>
    <row r="15" spans="1:26" ht="35.15" customHeight="1" x14ac:dyDescent="0.35">
      <c r="B15" s="193"/>
      <c r="C15" s="193"/>
      <c r="D15" s="259"/>
      <c r="E15" s="283"/>
      <c r="F15" s="394"/>
      <c r="M15" s="162"/>
      <c r="N15" s="162"/>
      <c r="O15" s="162"/>
      <c r="P15" s="162"/>
      <c r="Q15" s="162"/>
      <c r="R15" s="162"/>
      <c r="S15" s="162"/>
      <c r="T15" s="162"/>
      <c r="U15" s="162"/>
      <c r="V15" s="162"/>
      <c r="W15" s="162"/>
      <c r="X15" s="162"/>
      <c r="Y15" s="162"/>
      <c r="Z15" s="162"/>
    </row>
    <row r="16" spans="1:26" ht="35.15" customHeight="1" x14ac:dyDescent="0.35">
      <c r="B16" s="193"/>
      <c r="C16" s="193"/>
      <c r="D16" s="259"/>
      <c r="E16" s="283"/>
      <c r="F16" s="394"/>
      <c r="M16" s="162"/>
      <c r="N16" s="162"/>
      <c r="O16" s="162"/>
      <c r="P16" s="162"/>
      <c r="Q16" s="162"/>
      <c r="R16" s="162"/>
      <c r="S16" s="162"/>
      <c r="T16" s="162"/>
      <c r="U16" s="162"/>
      <c r="V16" s="162"/>
      <c r="W16" s="162"/>
      <c r="X16" s="162"/>
      <c r="Y16" s="162"/>
      <c r="Z16" s="162"/>
    </row>
    <row r="17" spans="1:32" ht="35.15" customHeight="1" x14ac:dyDescent="0.35">
      <c r="B17" s="193"/>
      <c r="C17" s="193"/>
      <c r="D17" s="259"/>
      <c r="E17" s="283"/>
      <c r="F17" s="394"/>
      <c r="M17" s="162"/>
      <c r="N17" s="162"/>
      <c r="O17" s="162"/>
      <c r="P17" s="162"/>
      <c r="Q17" s="162"/>
      <c r="R17" s="162"/>
      <c r="S17" s="162"/>
      <c r="T17" s="162"/>
      <c r="U17" s="162"/>
      <c r="V17" s="162"/>
      <c r="W17" s="162"/>
      <c r="X17" s="162"/>
      <c r="Y17" s="162"/>
      <c r="Z17" s="162"/>
    </row>
    <row r="18" spans="1:32" ht="35.15" customHeight="1" x14ac:dyDescent="0.35">
      <c r="B18" s="193"/>
      <c r="C18" s="193"/>
      <c r="D18" s="259"/>
      <c r="E18" s="283"/>
      <c r="F18" s="394"/>
      <c r="M18" s="162"/>
      <c r="N18" s="162"/>
      <c r="O18" s="162"/>
      <c r="P18" s="162"/>
      <c r="Q18" s="162"/>
      <c r="R18" s="162"/>
      <c r="S18" s="162"/>
      <c r="T18" s="162"/>
      <c r="U18" s="162"/>
      <c r="V18" s="162"/>
      <c r="W18" s="162"/>
      <c r="X18" s="162"/>
      <c r="Y18" s="162"/>
      <c r="Z18" s="162"/>
    </row>
    <row r="19" spans="1:32" ht="35.15" customHeight="1" x14ac:dyDescent="0.35">
      <c r="B19" s="193"/>
      <c r="C19" s="193"/>
      <c r="D19" s="259"/>
      <c r="E19" s="283"/>
      <c r="F19" s="394"/>
      <c r="M19" s="162"/>
      <c r="N19" s="162"/>
      <c r="O19" s="162"/>
      <c r="P19" s="162"/>
      <c r="Q19" s="162"/>
      <c r="R19" s="162"/>
      <c r="S19" s="162"/>
      <c r="T19" s="162"/>
      <c r="U19" s="162"/>
      <c r="V19" s="162"/>
      <c r="W19" s="162"/>
      <c r="X19" s="162"/>
      <c r="Y19" s="162"/>
      <c r="Z19" s="162"/>
    </row>
    <row r="20" spans="1:32" ht="35.15" customHeight="1" x14ac:dyDescent="0.35">
      <c r="B20" s="193"/>
      <c r="C20" s="193"/>
      <c r="D20" s="259"/>
      <c r="E20" s="283"/>
      <c r="F20" s="394"/>
      <c r="M20" s="162"/>
      <c r="N20" s="162"/>
      <c r="O20" s="162"/>
      <c r="P20" s="162"/>
      <c r="Q20" s="162"/>
      <c r="R20" s="162"/>
      <c r="S20" s="162"/>
      <c r="T20" s="162"/>
      <c r="U20" s="162"/>
      <c r="V20" s="162"/>
      <c r="W20" s="162"/>
      <c r="X20" s="162"/>
      <c r="Y20" s="162"/>
      <c r="Z20" s="162"/>
    </row>
    <row r="21" spans="1:32" ht="16.149999999999999" customHeight="1" x14ac:dyDescent="0.35">
      <c r="M21" s="162"/>
      <c r="N21" s="162"/>
      <c r="O21" s="162"/>
      <c r="P21" s="162"/>
      <c r="Q21" s="162"/>
      <c r="R21" s="162"/>
      <c r="S21" s="162"/>
      <c r="T21" s="162"/>
      <c r="U21" s="162"/>
      <c r="V21" s="162"/>
      <c r="W21" s="162"/>
      <c r="X21" s="162"/>
      <c r="Y21" s="162"/>
      <c r="Z21" s="162"/>
    </row>
    <row r="22" spans="1:32" ht="16.149999999999999" customHeight="1" x14ac:dyDescent="0.35">
      <c r="B22" s="535"/>
      <c r="M22" s="162"/>
      <c r="N22" s="162"/>
      <c r="O22" s="162"/>
      <c r="P22" s="162"/>
      <c r="Q22" s="162"/>
      <c r="R22" s="162"/>
      <c r="S22" s="162"/>
      <c r="T22" s="162"/>
      <c r="U22" s="162"/>
      <c r="V22" s="162"/>
      <c r="W22" s="162"/>
      <c r="X22" s="162"/>
      <c r="Y22" s="162"/>
      <c r="Z22" s="162"/>
    </row>
    <row r="23" spans="1:32" s="456" customFormat="1" ht="16.149999999999999" customHeight="1" x14ac:dyDescent="0.35">
      <c r="A23" s="162"/>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row>
    <row r="24" spans="1:32" x14ac:dyDescent="0.35">
      <c r="A24" s="16"/>
      <c r="B24" s="244" t="s">
        <v>53</v>
      </c>
      <c r="C24" s="724" t="str">
        <f>"500 merkkiä ("&amp;TEXT(LEN(B25),"0")&amp;" käytetty)"</f>
        <v>500 merkkiä (0 käytetty)</v>
      </c>
      <c r="D24" s="724"/>
      <c r="E24" s="724"/>
      <c r="F24" s="725"/>
      <c r="M24" s="162"/>
      <c r="N24" s="162"/>
      <c r="O24" s="162"/>
      <c r="P24" s="162"/>
      <c r="Q24" s="162"/>
      <c r="R24" s="162"/>
      <c r="S24" s="162"/>
      <c r="T24" s="162"/>
      <c r="U24" s="162"/>
      <c r="V24" s="162"/>
      <c r="W24" s="162"/>
      <c r="X24" s="162"/>
      <c r="Y24" s="162"/>
      <c r="Z24" s="162"/>
      <c r="AA24" s="162"/>
      <c r="AB24" s="162"/>
      <c r="AC24" s="162"/>
      <c r="AD24" s="162"/>
      <c r="AE24" s="162"/>
      <c r="AF24" s="162"/>
    </row>
    <row r="25" spans="1:32" ht="95.25" customHeight="1" x14ac:dyDescent="0.35">
      <c r="A25" s="16"/>
      <c r="B25" s="588"/>
      <c r="C25" s="589"/>
      <c r="D25" s="589"/>
      <c r="E25" s="589"/>
      <c r="F25" s="590"/>
      <c r="M25" s="162"/>
      <c r="N25" s="162"/>
      <c r="O25" s="162"/>
      <c r="P25" s="162"/>
      <c r="Q25" s="162"/>
      <c r="R25" s="162"/>
      <c r="S25" s="162"/>
      <c r="T25" s="162"/>
      <c r="U25" s="162"/>
      <c r="V25" s="162"/>
      <c r="W25" s="162"/>
      <c r="X25" s="162"/>
      <c r="Y25" s="162"/>
      <c r="Z25" s="162"/>
      <c r="AA25" s="162"/>
      <c r="AB25" s="162"/>
      <c r="AC25" s="162"/>
      <c r="AD25" s="162"/>
      <c r="AE25" s="162"/>
      <c r="AF25" s="162"/>
    </row>
    <row r="26" spans="1:32" x14ac:dyDescent="0.35">
      <c r="M26" s="162"/>
      <c r="N26" s="162"/>
      <c r="O26" s="162"/>
      <c r="P26" s="162"/>
      <c r="Q26" s="162"/>
      <c r="R26" s="162"/>
      <c r="S26" s="162"/>
      <c r="T26" s="162"/>
      <c r="U26" s="162"/>
      <c r="V26" s="162"/>
      <c r="W26" s="162"/>
      <c r="X26" s="162"/>
      <c r="Y26" s="162"/>
      <c r="Z26" s="162"/>
    </row>
    <row r="27" spans="1:32" x14ac:dyDescent="0.35">
      <c r="M27" s="162"/>
      <c r="N27" s="162"/>
      <c r="O27" s="162"/>
      <c r="P27" s="162"/>
      <c r="Q27" s="162"/>
      <c r="R27" s="162"/>
      <c r="S27" s="162"/>
      <c r="T27" s="162"/>
      <c r="U27" s="162"/>
      <c r="V27" s="162"/>
      <c r="W27" s="162"/>
      <c r="X27" s="162"/>
      <c r="Y27" s="162"/>
      <c r="Z27" s="162"/>
    </row>
    <row r="28" spans="1:32" x14ac:dyDescent="0.35">
      <c r="M28" s="162"/>
      <c r="N28" s="162"/>
      <c r="O28" s="162"/>
      <c r="P28" s="162"/>
      <c r="Q28" s="162"/>
      <c r="R28" s="162"/>
      <c r="S28" s="162"/>
      <c r="T28" s="162"/>
      <c r="U28" s="162"/>
      <c r="V28" s="162"/>
      <c r="W28" s="162"/>
      <c r="X28" s="162"/>
      <c r="Y28" s="162"/>
      <c r="Z28" s="162"/>
    </row>
    <row r="29" spans="1:32" x14ac:dyDescent="0.35">
      <c r="M29" s="162"/>
      <c r="N29" s="162"/>
      <c r="O29" s="162"/>
      <c r="P29" s="162"/>
      <c r="Q29" s="162"/>
      <c r="R29" s="162"/>
      <c r="S29" s="162"/>
      <c r="T29" s="162"/>
      <c r="U29" s="162"/>
      <c r="V29" s="162"/>
      <c r="W29" s="162"/>
      <c r="X29" s="162"/>
      <c r="Y29" s="162"/>
      <c r="Z29" s="162"/>
    </row>
    <row r="30" spans="1:32" x14ac:dyDescent="0.35">
      <c r="M30" s="162"/>
      <c r="N30" s="162"/>
      <c r="O30" s="162"/>
      <c r="P30" s="162"/>
      <c r="Q30" s="162"/>
      <c r="R30" s="162"/>
      <c r="S30" s="162"/>
      <c r="T30" s="162"/>
      <c r="U30" s="162"/>
      <c r="V30" s="162"/>
      <c r="W30" s="162"/>
      <c r="X30" s="162"/>
      <c r="Y30" s="162"/>
      <c r="Z30" s="162"/>
    </row>
    <row r="31" spans="1:32" x14ac:dyDescent="0.35">
      <c r="M31" s="162"/>
      <c r="N31" s="162"/>
      <c r="O31" s="162"/>
      <c r="P31" s="162"/>
      <c r="Q31" s="162"/>
      <c r="R31" s="162"/>
      <c r="S31" s="162"/>
      <c r="T31" s="162"/>
      <c r="U31" s="162"/>
      <c r="V31" s="162"/>
      <c r="W31" s="162"/>
      <c r="X31" s="162"/>
      <c r="Y31" s="162"/>
      <c r="Z31" s="162"/>
    </row>
    <row r="32" spans="1:32" x14ac:dyDescent="0.35">
      <c r="M32" s="162"/>
      <c r="N32" s="162"/>
      <c r="O32" s="162"/>
      <c r="P32" s="162"/>
      <c r="Q32" s="162"/>
      <c r="R32" s="162"/>
      <c r="S32" s="162"/>
      <c r="T32" s="162"/>
      <c r="U32" s="162"/>
      <c r="V32" s="162"/>
      <c r="W32" s="162"/>
      <c r="X32" s="162"/>
      <c r="Y32" s="162"/>
      <c r="Z32" s="162"/>
    </row>
    <row r="33" spans="13:26" x14ac:dyDescent="0.35">
      <c r="M33" s="162"/>
      <c r="N33" s="162"/>
      <c r="O33" s="162"/>
      <c r="P33" s="162"/>
      <c r="Q33" s="162"/>
      <c r="R33" s="162"/>
      <c r="S33" s="162"/>
      <c r="T33" s="162"/>
      <c r="U33" s="162"/>
      <c r="V33" s="162"/>
      <c r="W33" s="162"/>
      <c r="X33" s="162"/>
      <c r="Y33" s="162"/>
      <c r="Z33" s="162"/>
    </row>
    <row r="34" spans="13:26" x14ac:dyDescent="0.35">
      <c r="M34" s="162"/>
      <c r="N34" s="162"/>
      <c r="O34" s="162"/>
      <c r="P34" s="162"/>
      <c r="Q34" s="162"/>
      <c r="R34" s="162"/>
      <c r="S34" s="162"/>
      <c r="T34" s="162"/>
      <c r="U34" s="162"/>
      <c r="V34" s="162"/>
      <c r="W34" s="162"/>
      <c r="X34" s="162"/>
      <c r="Y34" s="162"/>
      <c r="Z34" s="162"/>
    </row>
    <row r="35" spans="13:26" x14ac:dyDescent="0.35">
      <c r="M35" s="162"/>
      <c r="N35" s="162"/>
      <c r="O35" s="162"/>
      <c r="P35" s="162"/>
      <c r="Q35" s="162"/>
      <c r="R35" s="162"/>
      <c r="S35" s="162"/>
      <c r="T35" s="162"/>
      <c r="U35" s="162"/>
      <c r="V35" s="162"/>
      <c r="W35" s="162"/>
      <c r="X35" s="162"/>
      <c r="Y35" s="162"/>
      <c r="Z35" s="162"/>
    </row>
    <row r="36" spans="13:26" x14ac:dyDescent="0.35">
      <c r="M36" s="162"/>
      <c r="N36" s="162"/>
      <c r="O36" s="162"/>
      <c r="P36" s="162"/>
      <c r="Q36" s="162"/>
      <c r="R36" s="162"/>
      <c r="S36" s="162"/>
      <c r="T36" s="162"/>
      <c r="U36" s="162"/>
      <c r="V36" s="162"/>
      <c r="W36" s="162"/>
      <c r="X36" s="162"/>
      <c r="Y36" s="162"/>
      <c r="Z36" s="162"/>
    </row>
    <row r="37" spans="13:26" x14ac:dyDescent="0.35">
      <c r="M37" s="162"/>
      <c r="N37" s="162"/>
      <c r="O37" s="162"/>
      <c r="P37" s="162"/>
      <c r="Q37" s="162"/>
      <c r="R37" s="162"/>
      <c r="S37" s="162"/>
      <c r="T37" s="162"/>
      <c r="U37" s="162"/>
      <c r="V37" s="162"/>
      <c r="W37" s="162"/>
      <c r="X37" s="162"/>
      <c r="Y37" s="162"/>
      <c r="Z37" s="162"/>
    </row>
    <row r="38" spans="13:26" x14ac:dyDescent="0.35">
      <c r="M38" s="162"/>
      <c r="N38" s="162"/>
      <c r="O38" s="162"/>
      <c r="P38" s="162"/>
      <c r="Q38" s="162"/>
      <c r="R38" s="162"/>
      <c r="S38" s="162"/>
      <c r="T38" s="162"/>
      <c r="U38" s="162"/>
      <c r="V38" s="162"/>
      <c r="W38" s="162"/>
      <c r="X38" s="162"/>
      <c r="Y38" s="162"/>
      <c r="Z38" s="162"/>
    </row>
    <row r="39" spans="13:26" x14ac:dyDescent="0.35">
      <c r="M39" s="162"/>
      <c r="N39" s="162"/>
      <c r="O39" s="162"/>
      <c r="P39" s="162"/>
      <c r="Q39" s="162"/>
      <c r="R39" s="162"/>
      <c r="S39" s="162"/>
      <c r="T39" s="162"/>
      <c r="U39" s="162"/>
      <c r="V39" s="162"/>
      <c r="W39" s="162"/>
      <c r="X39" s="162"/>
      <c r="Y39" s="162"/>
      <c r="Z39" s="162"/>
    </row>
    <row r="40" spans="13:26" x14ac:dyDescent="0.35">
      <c r="M40" s="162"/>
      <c r="N40" s="162"/>
      <c r="O40" s="162"/>
      <c r="P40" s="162"/>
      <c r="Q40" s="162"/>
      <c r="R40" s="162"/>
      <c r="S40" s="162"/>
      <c r="T40" s="162"/>
      <c r="U40" s="162"/>
      <c r="V40" s="162"/>
      <c r="W40" s="162"/>
      <c r="X40" s="162"/>
      <c r="Y40" s="162"/>
      <c r="Z40" s="162"/>
    </row>
    <row r="41" spans="13:26" x14ac:dyDescent="0.35">
      <c r="M41" s="162"/>
      <c r="N41" s="162"/>
      <c r="O41" s="162"/>
      <c r="P41" s="162"/>
      <c r="Q41" s="162"/>
      <c r="R41" s="162"/>
      <c r="S41" s="162"/>
      <c r="T41" s="162"/>
      <c r="U41" s="162"/>
      <c r="V41" s="162"/>
      <c r="W41" s="162"/>
      <c r="X41" s="162"/>
      <c r="Y41" s="162"/>
      <c r="Z41" s="162"/>
    </row>
    <row r="42" spans="13:26" x14ac:dyDescent="0.35">
      <c r="M42" s="162"/>
      <c r="N42" s="162"/>
      <c r="O42" s="162"/>
      <c r="P42" s="162"/>
      <c r="Q42" s="162"/>
      <c r="R42" s="162"/>
      <c r="S42" s="162"/>
      <c r="T42" s="162"/>
      <c r="U42" s="162"/>
      <c r="V42" s="162"/>
      <c r="W42" s="162"/>
      <c r="X42" s="162"/>
      <c r="Y42" s="162"/>
      <c r="Z42" s="162"/>
    </row>
    <row r="43" spans="13:26" x14ac:dyDescent="0.35">
      <c r="M43" s="162"/>
      <c r="N43" s="162"/>
      <c r="O43" s="162"/>
      <c r="P43" s="162"/>
      <c r="Q43" s="162"/>
      <c r="R43" s="162"/>
      <c r="S43" s="162"/>
      <c r="T43" s="162"/>
      <c r="U43" s="162"/>
      <c r="V43" s="162"/>
      <c r="W43" s="162"/>
      <c r="X43" s="162"/>
      <c r="Y43" s="162"/>
      <c r="Z43" s="162"/>
    </row>
    <row r="44" spans="13:26" x14ac:dyDescent="0.35">
      <c r="M44" s="162"/>
      <c r="N44" s="162"/>
      <c r="O44" s="162"/>
      <c r="P44" s="162"/>
      <c r="Q44" s="162"/>
      <c r="R44" s="162"/>
      <c r="S44" s="162"/>
      <c r="T44" s="162"/>
      <c r="U44" s="162"/>
      <c r="V44" s="162"/>
      <c r="W44" s="162"/>
      <c r="X44" s="162"/>
      <c r="Y44" s="162"/>
      <c r="Z44" s="162"/>
    </row>
    <row r="45" spans="13:26" x14ac:dyDescent="0.35">
      <c r="M45" s="162"/>
      <c r="N45" s="162"/>
      <c r="O45" s="162"/>
      <c r="P45" s="162"/>
      <c r="Q45" s="162"/>
      <c r="R45" s="162"/>
      <c r="S45" s="162"/>
      <c r="T45" s="162"/>
      <c r="U45" s="162"/>
      <c r="V45" s="162"/>
      <c r="W45" s="162"/>
      <c r="X45" s="162"/>
      <c r="Y45" s="162"/>
      <c r="Z45" s="162"/>
    </row>
    <row r="46" spans="13:26" x14ac:dyDescent="0.35">
      <c r="M46" s="162"/>
      <c r="N46" s="162"/>
      <c r="O46" s="162"/>
      <c r="P46" s="162"/>
      <c r="Q46" s="162"/>
      <c r="R46" s="162"/>
      <c r="S46" s="162"/>
      <c r="T46" s="162"/>
      <c r="U46" s="162"/>
      <c r="V46" s="162"/>
      <c r="W46" s="162"/>
      <c r="X46" s="162"/>
      <c r="Y46" s="162"/>
      <c r="Z46" s="162"/>
    </row>
    <row r="47" spans="13:26" x14ac:dyDescent="0.35">
      <c r="M47" s="162"/>
      <c r="N47" s="162"/>
      <c r="O47" s="162"/>
      <c r="P47" s="162"/>
      <c r="Q47" s="162"/>
      <c r="R47" s="162"/>
      <c r="S47" s="162"/>
      <c r="T47" s="162"/>
      <c r="U47" s="162"/>
      <c r="V47" s="162"/>
      <c r="W47" s="162"/>
      <c r="X47" s="162"/>
      <c r="Y47" s="162"/>
      <c r="Z47" s="162"/>
    </row>
    <row r="48" spans="13:26" x14ac:dyDescent="0.35">
      <c r="M48" s="162"/>
      <c r="N48" s="162"/>
      <c r="O48" s="162"/>
      <c r="P48" s="162"/>
      <c r="Q48" s="162"/>
      <c r="R48" s="162"/>
      <c r="S48" s="162"/>
      <c r="T48" s="162"/>
      <c r="U48" s="162"/>
      <c r="V48" s="162"/>
      <c r="W48" s="162"/>
      <c r="X48" s="162"/>
      <c r="Y48" s="162"/>
      <c r="Z48" s="162"/>
    </row>
    <row r="49" spans="13:26" x14ac:dyDescent="0.35">
      <c r="M49" s="162"/>
      <c r="N49" s="162"/>
      <c r="O49" s="162"/>
      <c r="P49" s="162"/>
      <c r="Q49" s="162"/>
      <c r="R49" s="162"/>
      <c r="S49" s="162"/>
      <c r="T49" s="162"/>
      <c r="U49" s="162"/>
      <c r="V49" s="162"/>
      <c r="W49" s="162"/>
      <c r="X49" s="162"/>
      <c r="Y49" s="162"/>
      <c r="Z49" s="162"/>
    </row>
    <row r="50" spans="13:26" x14ac:dyDescent="0.35">
      <c r="M50" s="162"/>
      <c r="N50" s="162"/>
      <c r="O50" s="162"/>
      <c r="P50" s="162"/>
      <c r="Q50" s="162"/>
      <c r="R50" s="162"/>
      <c r="S50" s="162"/>
      <c r="T50" s="162"/>
      <c r="U50" s="162"/>
      <c r="V50" s="162"/>
      <c r="W50" s="162"/>
      <c r="X50" s="162"/>
      <c r="Y50" s="162"/>
      <c r="Z50" s="162"/>
    </row>
    <row r="51" spans="13:26" x14ac:dyDescent="0.35">
      <c r="M51" s="162"/>
      <c r="N51" s="162"/>
      <c r="O51" s="162"/>
      <c r="P51" s="162"/>
      <c r="Q51" s="162"/>
      <c r="R51" s="162"/>
      <c r="S51" s="162"/>
      <c r="T51" s="162"/>
      <c r="U51" s="162"/>
      <c r="V51" s="162"/>
      <c r="W51" s="162"/>
      <c r="X51" s="162"/>
      <c r="Y51" s="162"/>
      <c r="Z51" s="162"/>
    </row>
    <row r="52" spans="13:26" x14ac:dyDescent="0.35">
      <c r="M52" s="162"/>
      <c r="N52" s="162"/>
      <c r="O52" s="162"/>
      <c r="P52" s="162"/>
      <c r="Q52" s="162"/>
      <c r="R52" s="162"/>
      <c r="S52" s="162"/>
      <c r="T52" s="162"/>
      <c r="U52" s="162"/>
      <c r="V52" s="162"/>
      <c r="W52" s="162"/>
      <c r="X52" s="162"/>
      <c r="Y52" s="162"/>
      <c r="Z52" s="162"/>
    </row>
    <row r="53" spans="13:26" x14ac:dyDescent="0.35">
      <c r="M53" s="162"/>
      <c r="N53" s="162"/>
      <c r="O53" s="162"/>
      <c r="P53" s="162"/>
      <c r="Q53" s="162"/>
      <c r="R53" s="162"/>
      <c r="S53" s="162"/>
      <c r="T53" s="162"/>
      <c r="U53" s="162"/>
      <c r="V53" s="162"/>
      <c r="W53" s="162"/>
      <c r="X53" s="162"/>
      <c r="Y53" s="162"/>
      <c r="Z53" s="162"/>
    </row>
    <row r="54" spans="13:26" x14ac:dyDescent="0.35">
      <c r="M54" s="162"/>
      <c r="N54" s="162"/>
      <c r="O54" s="162"/>
      <c r="P54" s="162"/>
      <c r="Q54" s="162"/>
      <c r="R54" s="162"/>
      <c r="S54" s="162"/>
      <c r="T54" s="162"/>
      <c r="U54" s="162"/>
      <c r="V54" s="162"/>
      <c r="W54" s="162"/>
      <c r="X54" s="162"/>
      <c r="Y54" s="162"/>
      <c r="Z54" s="162"/>
    </row>
    <row r="55" spans="13:26" x14ac:dyDescent="0.35">
      <c r="M55" s="162"/>
      <c r="N55" s="162"/>
      <c r="O55" s="162"/>
      <c r="P55" s="162"/>
      <c r="Q55" s="162"/>
      <c r="R55" s="162"/>
      <c r="S55" s="162"/>
      <c r="T55" s="162"/>
      <c r="U55" s="162"/>
      <c r="V55" s="162"/>
      <c r="W55" s="162"/>
      <c r="X55" s="162"/>
      <c r="Y55" s="162"/>
      <c r="Z55" s="162"/>
    </row>
    <row r="56" spans="13:26" x14ac:dyDescent="0.35">
      <c r="M56" s="162"/>
      <c r="N56" s="162"/>
      <c r="O56" s="162"/>
      <c r="P56" s="162"/>
      <c r="Q56" s="162"/>
      <c r="R56" s="162"/>
      <c r="S56" s="162"/>
      <c r="T56" s="162"/>
      <c r="U56" s="162"/>
      <c r="V56" s="162"/>
      <c r="W56" s="162"/>
      <c r="X56" s="162"/>
      <c r="Y56" s="162"/>
      <c r="Z56" s="162"/>
    </row>
    <row r="57" spans="13:26" x14ac:dyDescent="0.35">
      <c r="M57" s="162"/>
      <c r="N57" s="162"/>
      <c r="O57" s="162"/>
      <c r="P57" s="162"/>
      <c r="Q57" s="162"/>
      <c r="R57" s="162"/>
      <c r="S57" s="162"/>
      <c r="T57" s="162"/>
      <c r="U57" s="162"/>
      <c r="V57" s="162"/>
      <c r="W57" s="162"/>
      <c r="X57" s="162"/>
      <c r="Y57" s="162"/>
      <c r="Z57" s="162"/>
    </row>
    <row r="58" spans="13:26" x14ac:dyDescent="0.35">
      <c r="M58" s="162"/>
      <c r="N58" s="162"/>
      <c r="O58" s="162"/>
      <c r="P58" s="162"/>
      <c r="Q58" s="162"/>
      <c r="R58" s="162"/>
      <c r="S58" s="162"/>
      <c r="T58" s="162"/>
      <c r="U58" s="162"/>
      <c r="V58" s="162"/>
      <c r="W58" s="162"/>
      <c r="X58" s="162"/>
      <c r="Y58" s="162"/>
      <c r="Z58" s="162"/>
    </row>
    <row r="59" spans="13:26" x14ac:dyDescent="0.35">
      <c r="M59" s="162"/>
      <c r="N59" s="162"/>
      <c r="O59" s="162"/>
      <c r="P59" s="162"/>
      <c r="Q59" s="162"/>
      <c r="R59" s="162"/>
      <c r="S59" s="162"/>
      <c r="T59" s="162"/>
      <c r="U59" s="162"/>
      <c r="V59" s="162"/>
      <c r="W59" s="162"/>
      <c r="X59" s="162"/>
      <c r="Y59" s="162"/>
      <c r="Z59" s="162"/>
    </row>
    <row r="60" spans="13:26" x14ac:dyDescent="0.35">
      <c r="M60" s="162"/>
      <c r="N60" s="162"/>
      <c r="O60" s="162"/>
      <c r="P60" s="162"/>
      <c r="Q60" s="162"/>
      <c r="R60" s="162"/>
      <c r="S60" s="162"/>
      <c r="T60" s="162"/>
      <c r="U60" s="162"/>
      <c r="V60" s="162"/>
      <c r="W60" s="162"/>
      <c r="X60" s="162"/>
      <c r="Y60" s="162"/>
      <c r="Z60" s="162"/>
    </row>
    <row r="61" spans="13:26" x14ac:dyDescent="0.35">
      <c r="M61" s="162"/>
      <c r="N61" s="162"/>
      <c r="O61" s="162"/>
      <c r="P61" s="162"/>
      <c r="Q61" s="162"/>
      <c r="R61" s="162"/>
      <c r="S61" s="162"/>
      <c r="T61" s="162"/>
      <c r="U61" s="162"/>
      <c r="V61" s="162"/>
      <c r="W61" s="162"/>
      <c r="X61" s="162"/>
      <c r="Y61" s="162"/>
      <c r="Z61" s="162"/>
    </row>
    <row r="62" spans="13:26" x14ac:dyDescent="0.35">
      <c r="M62" s="162"/>
      <c r="N62" s="162"/>
      <c r="O62" s="162"/>
      <c r="P62" s="162"/>
      <c r="Q62" s="162"/>
      <c r="R62" s="162"/>
      <c r="S62" s="162"/>
      <c r="T62" s="162"/>
      <c r="U62" s="162"/>
      <c r="V62" s="162"/>
      <c r="W62" s="162"/>
      <c r="X62" s="162"/>
      <c r="Y62" s="162"/>
      <c r="Z62" s="162"/>
    </row>
    <row r="63" spans="13:26" x14ac:dyDescent="0.35">
      <c r="M63" s="162"/>
      <c r="N63" s="162"/>
      <c r="O63" s="162"/>
      <c r="P63" s="162"/>
      <c r="Q63" s="162"/>
      <c r="R63" s="162"/>
      <c r="S63" s="162"/>
      <c r="T63" s="162"/>
      <c r="U63" s="162"/>
      <c r="V63" s="162"/>
      <c r="W63" s="162"/>
      <c r="X63" s="162"/>
      <c r="Y63" s="162"/>
      <c r="Z63" s="162"/>
    </row>
    <row r="64" spans="13:26" x14ac:dyDescent="0.35">
      <c r="M64" s="162"/>
      <c r="N64" s="162"/>
      <c r="O64" s="162"/>
      <c r="P64" s="162"/>
      <c r="Q64" s="162"/>
      <c r="R64" s="162"/>
      <c r="S64" s="162"/>
      <c r="T64" s="162"/>
      <c r="U64" s="162"/>
      <c r="V64" s="162"/>
      <c r="W64" s="162"/>
      <c r="X64" s="162"/>
      <c r="Y64" s="162"/>
      <c r="Z64" s="162"/>
    </row>
    <row r="65" spans="13:26" x14ac:dyDescent="0.35">
      <c r="M65" s="162"/>
      <c r="N65" s="162"/>
      <c r="O65" s="162"/>
      <c r="P65" s="162"/>
      <c r="Q65" s="162"/>
      <c r="R65" s="162"/>
      <c r="S65" s="162"/>
      <c r="T65" s="162"/>
      <c r="U65" s="162"/>
      <c r="V65" s="162"/>
      <c r="W65" s="162"/>
      <c r="X65" s="162"/>
      <c r="Y65" s="162"/>
      <c r="Z65" s="162"/>
    </row>
    <row r="66" spans="13:26" x14ac:dyDescent="0.35">
      <c r="M66" s="162"/>
      <c r="N66" s="162"/>
      <c r="O66" s="162"/>
      <c r="P66" s="162"/>
      <c r="Q66" s="162"/>
      <c r="R66" s="162"/>
      <c r="S66" s="162"/>
      <c r="T66" s="162"/>
      <c r="U66" s="162"/>
      <c r="V66" s="162"/>
      <c r="W66" s="162"/>
      <c r="X66" s="162"/>
      <c r="Y66" s="162"/>
      <c r="Z66" s="162"/>
    </row>
    <row r="67" spans="13:26" x14ac:dyDescent="0.35">
      <c r="M67" s="162"/>
      <c r="N67" s="162"/>
      <c r="O67" s="162"/>
      <c r="P67" s="162"/>
      <c r="Q67" s="162"/>
      <c r="R67" s="162"/>
      <c r="S67" s="162"/>
      <c r="T67" s="162"/>
      <c r="U67" s="162"/>
      <c r="V67" s="162"/>
      <c r="W67" s="162"/>
      <c r="X67" s="162"/>
      <c r="Y67" s="162"/>
      <c r="Z67" s="162"/>
    </row>
    <row r="68" spans="13:26" x14ac:dyDescent="0.35">
      <c r="M68" s="162"/>
      <c r="N68" s="162"/>
      <c r="O68" s="162"/>
      <c r="P68" s="162"/>
      <c r="Q68" s="162"/>
      <c r="R68" s="162"/>
      <c r="S68" s="162"/>
      <c r="T68" s="162"/>
      <c r="U68" s="162"/>
      <c r="V68" s="162"/>
      <c r="W68" s="162"/>
      <c r="X68" s="162"/>
      <c r="Y68" s="162"/>
      <c r="Z68" s="162"/>
    </row>
    <row r="69" spans="13:26" x14ac:dyDescent="0.35">
      <c r="M69" s="162"/>
      <c r="N69" s="162"/>
      <c r="O69" s="162"/>
      <c r="P69" s="162"/>
      <c r="Q69" s="162"/>
      <c r="R69" s="162"/>
      <c r="S69" s="162"/>
      <c r="T69" s="162"/>
      <c r="U69" s="162"/>
      <c r="V69" s="162"/>
      <c r="W69" s="162"/>
      <c r="X69" s="162"/>
      <c r="Y69" s="162"/>
      <c r="Z69" s="162"/>
    </row>
    <row r="70" spans="13:26" x14ac:dyDescent="0.35">
      <c r="M70" s="162"/>
      <c r="N70" s="162"/>
      <c r="O70" s="162"/>
      <c r="P70" s="162"/>
      <c r="Q70" s="162"/>
      <c r="R70" s="162"/>
      <c r="S70" s="162"/>
      <c r="T70" s="162"/>
      <c r="U70" s="162"/>
      <c r="V70" s="162"/>
      <c r="W70" s="162"/>
      <c r="X70" s="162"/>
      <c r="Y70" s="162"/>
      <c r="Z70" s="162"/>
    </row>
    <row r="71" spans="13:26" x14ac:dyDescent="0.35">
      <c r="M71" s="162"/>
      <c r="N71" s="162"/>
      <c r="O71" s="162"/>
      <c r="P71" s="162"/>
      <c r="Q71" s="162"/>
      <c r="R71" s="162"/>
      <c r="S71" s="162"/>
      <c r="T71" s="162"/>
      <c r="U71" s="162"/>
      <c r="V71" s="162"/>
      <c r="W71" s="162"/>
      <c r="X71" s="162"/>
      <c r="Y71" s="162"/>
      <c r="Z71" s="162"/>
    </row>
    <row r="72" spans="13:26" x14ac:dyDescent="0.35">
      <c r="M72" s="162"/>
      <c r="N72" s="162"/>
      <c r="O72" s="162"/>
      <c r="P72" s="162"/>
      <c r="Q72" s="162"/>
      <c r="R72" s="162"/>
      <c r="S72" s="162"/>
      <c r="T72" s="162"/>
      <c r="U72" s="162"/>
      <c r="V72" s="162"/>
      <c r="W72" s="162"/>
      <c r="X72" s="162"/>
      <c r="Y72" s="162"/>
      <c r="Z72" s="162"/>
    </row>
    <row r="73" spans="13:26" x14ac:dyDescent="0.35">
      <c r="M73" s="162"/>
      <c r="N73" s="162"/>
      <c r="O73" s="162"/>
      <c r="P73" s="162"/>
      <c r="Q73" s="162"/>
      <c r="R73" s="162"/>
      <c r="S73" s="162"/>
      <c r="T73" s="162"/>
      <c r="U73" s="162"/>
      <c r="V73" s="162"/>
      <c r="W73" s="162"/>
      <c r="X73" s="162"/>
      <c r="Y73" s="162"/>
      <c r="Z73" s="162"/>
    </row>
    <row r="74" spans="13:26" x14ac:dyDescent="0.35">
      <c r="M74" s="162"/>
      <c r="N74" s="162"/>
      <c r="O74" s="162"/>
      <c r="P74" s="162"/>
      <c r="Q74" s="162"/>
      <c r="R74" s="162"/>
      <c r="S74" s="162"/>
      <c r="T74" s="162"/>
      <c r="U74" s="162"/>
      <c r="V74" s="162"/>
      <c r="W74" s="162"/>
      <c r="X74" s="162"/>
      <c r="Y74" s="162"/>
      <c r="Z74" s="162"/>
    </row>
    <row r="75" spans="13:26" x14ac:dyDescent="0.35">
      <c r="M75" s="162"/>
      <c r="N75" s="162"/>
      <c r="O75" s="162"/>
      <c r="P75" s="162"/>
      <c r="Q75" s="162"/>
      <c r="R75" s="162"/>
      <c r="S75" s="162"/>
      <c r="T75" s="162"/>
      <c r="U75" s="162"/>
      <c r="V75" s="162"/>
      <c r="W75" s="162"/>
      <c r="X75" s="162"/>
      <c r="Y75" s="162"/>
      <c r="Z75" s="162"/>
    </row>
    <row r="76" spans="13:26" x14ac:dyDescent="0.35">
      <c r="M76" s="162"/>
      <c r="N76" s="162"/>
      <c r="O76" s="162"/>
      <c r="P76" s="162"/>
      <c r="Q76" s="162"/>
      <c r="R76" s="162"/>
      <c r="S76" s="162"/>
      <c r="T76" s="162"/>
      <c r="U76" s="162"/>
      <c r="V76" s="162"/>
      <c r="W76" s="162"/>
      <c r="X76" s="162"/>
      <c r="Y76" s="162"/>
      <c r="Z76" s="162"/>
    </row>
    <row r="77" spans="13:26" x14ac:dyDescent="0.35">
      <c r="M77" s="162"/>
      <c r="N77" s="162"/>
      <c r="O77" s="162"/>
      <c r="P77" s="162"/>
      <c r="Q77" s="162"/>
      <c r="R77" s="162"/>
      <c r="S77" s="162"/>
      <c r="T77" s="162"/>
      <c r="U77" s="162"/>
      <c r="V77" s="162"/>
      <c r="W77" s="162"/>
      <c r="X77" s="162"/>
      <c r="Y77" s="162"/>
      <c r="Z77" s="162"/>
    </row>
    <row r="78" spans="13:26" x14ac:dyDescent="0.35">
      <c r="M78" s="162"/>
      <c r="N78" s="162"/>
      <c r="O78" s="162"/>
      <c r="P78" s="162"/>
      <c r="Q78" s="162"/>
      <c r="R78" s="162"/>
      <c r="S78" s="162"/>
      <c r="T78" s="162"/>
      <c r="U78" s="162"/>
      <c r="V78" s="162"/>
      <c r="W78" s="162"/>
      <c r="X78" s="162"/>
      <c r="Y78" s="162"/>
      <c r="Z78" s="162"/>
    </row>
    <row r="79" spans="13:26" x14ac:dyDescent="0.35">
      <c r="M79" s="162"/>
      <c r="N79" s="162"/>
      <c r="O79" s="162"/>
      <c r="P79" s="162"/>
      <c r="Q79" s="162"/>
      <c r="R79" s="162"/>
      <c r="S79" s="162"/>
      <c r="T79" s="162"/>
      <c r="U79" s="162"/>
      <c r="V79" s="162"/>
      <c r="W79" s="162"/>
      <c r="X79" s="162"/>
      <c r="Y79" s="162"/>
      <c r="Z79" s="162"/>
    </row>
    <row r="80" spans="13:26" x14ac:dyDescent="0.35">
      <c r="M80" s="162"/>
      <c r="N80" s="162"/>
      <c r="O80" s="162"/>
      <c r="P80" s="162"/>
      <c r="Q80" s="162"/>
      <c r="R80" s="162"/>
      <c r="S80" s="162"/>
      <c r="T80" s="162"/>
      <c r="U80" s="162"/>
      <c r="V80" s="162"/>
      <c r="W80" s="162"/>
      <c r="X80" s="162"/>
      <c r="Y80" s="162"/>
      <c r="Z80" s="162"/>
    </row>
    <row r="81" spans="13:26" x14ac:dyDescent="0.35">
      <c r="M81" s="162"/>
      <c r="N81" s="162"/>
      <c r="O81" s="162"/>
      <c r="P81" s="162"/>
      <c r="Q81" s="162"/>
      <c r="R81" s="162"/>
      <c r="S81" s="162"/>
      <c r="T81" s="162"/>
      <c r="U81" s="162"/>
      <c r="V81" s="162"/>
      <c r="W81" s="162"/>
      <c r="X81" s="162"/>
      <c r="Y81" s="162"/>
      <c r="Z81" s="162"/>
    </row>
    <row r="82" spans="13:26" x14ac:dyDescent="0.35">
      <c r="M82" s="162"/>
      <c r="N82" s="162"/>
      <c r="O82" s="162"/>
      <c r="P82" s="162"/>
      <c r="Q82" s="162"/>
      <c r="R82" s="162"/>
      <c r="S82" s="162"/>
      <c r="T82" s="162"/>
      <c r="U82" s="162"/>
      <c r="V82" s="162"/>
      <c r="W82" s="162"/>
      <c r="X82" s="162"/>
      <c r="Y82" s="162"/>
      <c r="Z82" s="162"/>
    </row>
    <row r="83" spans="13:26" x14ac:dyDescent="0.35">
      <c r="M83" s="162"/>
      <c r="N83" s="162"/>
      <c r="O83" s="162"/>
      <c r="P83" s="162"/>
      <c r="Q83" s="162"/>
      <c r="R83" s="162"/>
      <c r="S83" s="162"/>
      <c r="T83" s="162"/>
      <c r="U83" s="162"/>
      <c r="V83" s="162"/>
      <c r="W83" s="162"/>
      <c r="X83" s="162"/>
      <c r="Y83" s="162"/>
      <c r="Z83" s="162"/>
    </row>
    <row r="84" spans="13:26" x14ac:dyDescent="0.35">
      <c r="M84" s="162"/>
      <c r="N84" s="162"/>
      <c r="O84" s="162"/>
      <c r="P84" s="162"/>
      <c r="Q84" s="162"/>
      <c r="R84" s="162"/>
      <c r="S84" s="162"/>
      <c r="T84" s="162"/>
      <c r="U84" s="162"/>
      <c r="V84" s="162"/>
      <c r="W84" s="162"/>
      <c r="X84" s="162"/>
      <c r="Y84" s="162"/>
      <c r="Z84" s="162"/>
    </row>
    <row r="85" spans="13:26" x14ac:dyDescent="0.35">
      <c r="M85" s="162"/>
      <c r="N85" s="162"/>
      <c r="O85" s="162"/>
      <c r="P85" s="162"/>
      <c r="Q85" s="162"/>
      <c r="R85" s="162"/>
      <c r="S85" s="162"/>
      <c r="T85" s="162"/>
      <c r="U85" s="162"/>
      <c r="V85" s="162"/>
      <c r="W85" s="162"/>
      <c r="X85" s="162"/>
      <c r="Y85" s="162"/>
      <c r="Z85" s="162"/>
    </row>
    <row r="86" spans="13:26" x14ac:dyDescent="0.35">
      <c r="M86" s="162"/>
      <c r="N86" s="162"/>
      <c r="O86" s="162"/>
      <c r="P86" s="162"/>
      <c r="Q86" s="162"/>
      <c r="R86" s="162"/>
      <c r="S86" s="162"/>
      <c r="T86" s="162"/>
      <c r="U86" s="162"/>
      <c r="V86" s="162"/>
      <c r="W86" s="162"/>
      <c r="X86" s="162"/>
      <c r="Y86" s="162"/>
      <c r="Z86" s="162"/>
    </row>
    <row r="87" spans="13:26" x14ac:dyDescent="0.35">
      <c r="M87" s="162"/>
      <c r="N87" s="162"/>
      <c r="O87" s="162"/>
      <c r="P87" s="162"/>
      <c r="Q87" s="162"/>
      <c r="R87" s="162"/>
      <c r="S87" s="162"/>
      <c r="T87" s="162"/>
      <c r="U87" s="162"/>
      <c r="V87" s="162"/>
      <c r="W87" s="162"/>
      <c r="X87" s="162"/>
      <c r="Y87" s="162"/>
      <c r="Z87" s="162"/>
    </row>
    <row r="88" spans="13:26" x14ac:dyDescent="0.35">
      <c r="M88" s="162"/>
      <c r="N88" s="162"/>
      <c r="O88" s="162"/>
      <c r="P88" s="162"/>
      <c r="Q88" s="162"/>
      <c r="R88" s="162"/>
      <c r="S88" s="162"/>
      <c r="T88" s="162"/>
      <c r="U88" s="162"/>
      <c r="V88" s="162"/>
      <c r="W88" s="162"/>
      <c r="X88" s="162"/>
      <c r="Y88" s="162"/>
      <c r="Z88" s="162"/>
    </row>
    <row r="89" spans="13:26" x14ac:dyDescent="0.35">
      <c r="M89" s="162"/>
      <c r="N89" s="162"/>
      <c r="O89" s="162"/>
      <c r="P89" s="162"/>
      <c r="Q89" s="162"/>
      <c r="R89" s="162"/>
      <c r="S89" s="162"/>
      <c r="T89" s="162"/>
      <c r="U89" s="162"/>
      <c r="V89" s="162"/>
      <c r="W89" s="162"/>
      <c r="X89" s="162"/>
      <c r="Y89" s="162"/>
      <c r="Z89" s="162"/>
    </row>
    <row r="90" spans="13:26" x14ac:dyDescent="0.35">
      <c r="M90" s="162"/>
      <c r="N90" s="162"/>
      <c r="O90" s="162"/>
      <c r="P90" s="162"/>
      <c r="Q90" s="162"/>
      <c r="R90" s="162"/>
      <c r="S90" s="162"/>
      <c r="T90" s="162"/>
      <c r="U90" s="162"/>
      <c r="V90" s="162"/>
      <c r="W90" s="162"/>
      <c r="X90" s="162"/>
      <c r="Y90" s="162"/>
      <c r="Z90" s="162"/>
    </row>
    <row r="91" spans="13:26" x14ac:dyDescent="0.35">
      <c r="M91" s="162"/>
      <c r="N91" s="162"/>
      <c r="O91" s="162"/>
      <c r="P91" s="162"/>
      <c r="Q91" s="162"/>
      <c r="R91" s="162"/>
      <c r="S91" s="162"/>
      <c r="T91" s="162"/>
      <c r="U91" s="162"/>
      <c r="V91" s="162"/>
      <c r="W91" s="162"/>
      <c r="X91" s="162"/>
      <c r="Y91" s="162"/>
      <c r="Z91" s="162"/>
    </row>
    <row r="92" spans="13:26" x14ac:dyDescent="0.35">
      <c r="M92" s="162"/>
      <c r="N92" s="162"/>
      <c r="O92" s="162"/>
      <c r="P92" s="162"/>
      <c r="Q92" s="162"/>
      <c r="R92" s="162"/>
      <c r="S92" s="162"/>
      <c r="T92" s="162"/>
      <c r="U92" s="162"/>
      <c r="V92" s="162"/>
      <c r="W92" s="162"/>
      <c r="X92" s="162"/>
      <c r="Y92" s="162"/>
      <c r="Z92" s="162"/>
    </row>
    <row r="93" spans="13:26" x14ac:dyDescent="0.35">
      <c r="M93" s="162"/>
      <c r="N93" s="162"/>
      <c r="O93" s="162"/>
      <c r="P93" s="162"/>
      <c r="Q93" s="162"/>
      <c r="R93" s="162"/>
      <c r="S93" s="162"/>
      <c r="T93" s="162"/>
      <c r="U93" s="162"/>
      <c r="V93" s="162"/>
      <c r="W93" s="162"/>
      <c r="X93" s="162"/>
      <c r="Y93" s="162"/>
      <c r="Z93" s="162"/>
    </row>
    <row r="94" spans="13:26" x14ac:dyDescent="0.35">
      <c r="M94" s="162"/>
      <c r="N94" s="162"/>
      <c r="O94" s="162"/>
      <c r="P94" s="162"/>
      <c r="Q94" s="162"/>
      <c r="R94" s="162"/>
      <c r="S94" s="162"/>
      <c r="T94" s="162"/>
      <c r="U94" s="162"/>
      <c r="V94" s="162"/>
      <c r="W94" s="162"/>
      <c r="X94" s="162"/>
      <c r="Y94" s="162"/>
      <c r="Z94" s="162"/>
    </row>
    <row r="95" spans="13:26" x14ac:dyDescent="0.35">
      <c r="M95" s="162"/>
      <c r="N95" s="162"/>
      <c r="O95" s="162"/>
      <c r="P95" s="162"/>
      <c r="Q95" s="162"/>
      <c r="R95" s="162"/>
      <c r="S95" s="162"/>
      <c r="T95" s="162"/>
      <c r="U95" s="162"/>
      <c r="V95" s="162"/>
      <c r="W95" s="162"/>
      <c r="X95" s="162"/>
      <c r="Y95" s="162"/>
      <c r="Z95" s="162"/>
    </row>
    <row r="96" spans="13:26" x14ac:dyDescent="0.35">
      <c r="M96" s="162"/>
      <c r="N96" s="162"/>
      <c r="O96" s="162"/>
      <c r="P96" s="162"/>
      <c r="Q96" s="162"/>
      <c r="R96" s="162"/>
      <c r="S96" s="162"/>
      <c r="T96" s="162"/>
      <c r="U96" s="162"/>
      <c r="V96" s="162"/>
      <c r="W96" s="162"/>
      <c r="X96" s="162"/>
      <c r="Y96" s="162"/>
      <c r="Z96" s="162"/>
    </row>
    <row r="97" spans="13:26" x14ac:dyDescent="0.35">
      <c r="M97" s="162"/>
      <c r="N97" s="162"/>
      <c r="O97" s="162"/>
      <c r="P97" s="162"/>
      <c r="Q97" s="162"/>
      <c r="R97" s="162"/>
      <c r="S97" s="162"/>
      <c r="T97" s="162"/>
      <c r="U97" s="162"/>
      <c r="V97" s="162"/>
      <c r="W97" s="162"/>
      <c r="X97" s="162"/>
      <c r="Y97" s="162"/>
      <c r="Z97" s="162"/>
    </row>
    <row r="98" spans="13:26" x14ac:dyDescent="0.35">
      <c r="M98" s="162"/>
      <c r="N98" s="162"/>
      <c r="O98" s="162"/>
      <c r="P98" s="162"/>
      <c r="Q98" s="162"/>
      <c r="R98" s="162"/>
      <c r="S98" s="162"/>
      <c r="T98" s="162"/>
      <c r="U98" s="162"/>
      <c r="V98" s="162"/>
      <c r="W98" s="162"/>
      <c r="X98" s="162"/>
      <c r="Y98" s="162"/>
      <c r="Z98" s="162"/>
    </row>
    <row r="99" spans="13:26" x14ac:dyDescent="0.35">
      <c r="M99" s="162"/>
      <c r="N99" s="162"/>
      <c r="O99" s="162"/>
      <c r="P99" s="162"/>
      <c r="Q99" s="162"/>
      <c r="R99" s="162"/>
      <c r="S99" s="162"/>
      <c r="T99" s="162"/>
      <c r="U99" s="162"/>
      <c r="V99" s="162"/>
      <c r="W99" s="162"/>
      <c r="X99" s="162"/>
      <c r="Y99" s="162"/>
      <c r="Z99" s="162"/>
    </row>
    <row r="100" spans="13:26" x14ac:dyDescent="0.35">
      <c r="M100" s="162"/>
      <c r="N100" s="162"/>
      <c r="O100" s="162"/>
      <c r="P100" s="162"/>
      <c r="Q100" s="162"/>
      <c r="R100" s="162"/>
      <c r="S100" s="162"/>
      <c r="T100" s="162"/>
      <c r="U100" s="162"/>
      <c r="V100" s="162"/>
      <c r="W100" s="162"/>
      <c r="X100" s="162"/>
      <c r="Y100" s="162"/>
      <c r="Z100" s="162"/>
    </row>
    <row r="101" spans="13:26" x14ac:dyDescent="0.35">
      <c r="M101" s="162"/>
      <c r="N101" s="162"/>
      <c r="O101" s="162"/>
      <c r="P101" s="162"/>
      <c r="Q101" s="162"/>
      <c r="R101" s="162"/>
      <c r="S101" s="162"/>
      <c r="T101" s="162"/>
      <c r="U101" s="162"/>
      <c r="V101" s="162"/>
      <c r="W101" s="162"/>
      <c r="X101" s="162"/>
      <c r="Y101" s="162"/>
      <c r="Z101" s="162"/>
    </row>
    <row r="102" spans="13:26" x14ac:dyDescent="0.35">
      <c r="M102" s="162"/>
      <c r="N102" s="162"/>
      <c r="O102" s="162"/>
      <c r="P102" s="162"/>
      <c r="Q102" s="162"/>
      <c r="R102" s="162"/>
      <c r="S102" s="162"/>
      <c r="T102" s="162"/>
      <c r="U102" s="162"/>
      <c r="V102" s="162"/>
      <c r="W102" s="162"/>
      <c r="X102" s="162"/>
      <c r="Y102" s="162"/>
      <c r="Z102" s="162"/>
    </row>
    <row r="103" spans="13:26" x14ac:dyDescent="0.35">
      <c r="M103" s="162"/>
      <c r="N103" s="162"/>
      <c r="O103" s="162"/>
      <c r="P103" s="162"/>
      <c r="Q103" s="162"/>
      <c r="R103" s="162"/>
      <c r="S103" s="162"/>
      <c r="T103" s="162"/>
      <c r="U103" s="162"/>
      <c r="V103" s="162"/>
      <c r="W103" s="162"/>
      <c r="X103" s="162"/>
      <c r="Y103" s="162"/>
      <c r="Z103" s="162"/>
    </row>
    <row r="104" spans="13:26" x14ac:dyDescent="0.35">
      <c r="M104" s="162"/>
      <c r="N104" s="162"/>
      <c r="O104" s="162"/>
      <c r="P104" s="162"/>
      <c r="Q104" s="162"/>
      <c r="R104" s="162"/>
      <c r="S104" s="162"/>
      <c r="T104" s="162"/>
      <c r="U104" s="162"/>
      <c r="V104" s="162"/>
      <c r="W104" s="162"/>
      <c r="X104" s="162"/>
      <c r="Y104" s="162"/>
      <c r="Z104" s="162"/>
    </row>
    <row r="105" spans="13:26" x14ac:dyDescent="0.35">
      <c r="M105" s="162"/>
      <c r="N105" s="162"/>
      <c r="O105" s="162"/>
      <c r="P105" s="162"/>
      <c r="Q105" s="162"/>
      <c r="R105" s="162"/>
      <c r="S105" s="162"/>
      <c r="T105" s="162"/>
      <c r="U105" s="162"/>
      <c r="V105" s="162"/>
      <c r="W105" s="162"/>
      <c r="X105" s="162"/>
      <c r="Y105" s="162"/>
      <c r="Z105" s="162"/>
    </row>
    <row r="106" spans="13:26" x14ac:dyDescent="0.35">
      <c r="M106" s="162"/>
      <c r="N106" s="162"/>
      <c r="O106" s="162"/>
      <c r="P106" s="162"/>
      <c r="Q106" s="162"/>
      <c r="R106" s="162"/>
      <c r="S106" s="162"/>
      <c r="T106" s="162"/>
      <c r="U106" s="162"/>
      <c r="V106" s="162"/>
      <c r="W106" s="162"/>
      <c r="X106" s="162"/>
      <c r="Y106" s="162"/>
      <c r="Z106" s="162"/>
    </row>
    <row r="107" spans="13:26" x14ac:dyDescent="0.35">
      <c r="M107" s="162"/>
      <c r="N107" s="162"/>
      <c r="O107" s="162"/>
      <c r="P107" s="162"/>
      <c r="Q107" s="162"/>
      <c r="R107" s="162"/>
      <c r="S107" s="162"/>
      <c r="T107" s="162"/>
      <c r="U107" s="162"/>
      <c r="V107" s="162"/>
      <c r="W107" s="162"/>
      <c r="X107" s="162"/>
      <c r="Y107" s="162"/>
      <c r="Z107" s="162"/>
    </row>
    <row r="108" spans="13:26" x14ac:dyDescent="0.35">
      <c r="M108" s="162"/>
      <c r="N108" s="162"/>
      <c r="O108" s="162"/>
      <c r="P108" s="162"/>
      <c r="Q108" s="162"/>
      <c r="R108" s="162"/>
      <c r="S108" s="162"/>
      <c r="T108" s="162"/>
      <c r="U108" s="162"/>
      <c r="V108" s="162"/>
      <c r="W108" s="162"/>
      <c r="X108" s="162"/>
      <c r="Y108" s="162"/>
      <c r="Z108" s="162"/>
    </row>
    <row r="109" spans="13:26" x14ac:dyDescent="0.35">
      <c r="M109" s="162"/>
      <c r="N109" s="162"/>
      <c r="O109" s="162"/>
      <c r="P109" s="162"/>
      <c r="Q109" s="162"/>
      <c r="R109" s="162"/>
      <c r="S109" s="162"/>
      <c r="T109" s="162"/>
      <c r="U109" s="162"/>
      <c r="V109" s="162"/>
      <c r="W109" s="162"/>
      <c r="X109" s="162"/>
      <c r="Y109" s="162"/>
      <c r="Z109" s="162"/>
    </row>
    <row r="110" spans="13:26" x14ac:dyDescent="0.35">
      <c r="M110" s="162"/>
      <c r="N110" s="162"/>
      <c r="O110" s="162"/>
      <c r="P110" s="162"/>
      <c r="Q110" s="162"/>
      <c r="R110" s="162"/>
      <c r="S110" s="162"/>
      <c r="T110" s="162"/>
      <c r="U110" s="162"/>
      <c r="V110" s="162"/>
      <c r="W110" s="162"/>
      <c r="X110" s="162"/>
      <c r="Y110" s="162"/>
      <c r="Z110" s="162"/>
    </row>
    <row r="111" spans="13:26" x14ac:dyDescent="0.35">
      <c r="M111" s="162"/>
      <c r="N111" s="162"/>
      <c r="O111" s="162"/>
      <c r="P111" s="162"/>
      <c r="Q111" s="162"/>
      <c r="R111" s="162"/>
      <c r="S111" s="162"/>
      <c r="T111" s="162"/>
      <c r="U111" s="162"/>
      <c r="V111" s="162"/>
      <c r="W111" s="162"/>
      <c r="X111" s="162"/>
      <c r="Y111" s="162"/>
      <c r="Z111" s="162"/>
    </row>
    <row r="112" spans="13:26" x14ac:dyDescent="0.35">
      <c r="M112" s="162"/>
      <c r="N112" s="162"/>
      <c r="O112" s="162"/>
      <c r="P112" s="162"/>
      <c r="Q112" s="162"/>
      <c r="R112" s="162"/>
      <c r="S112" s="162"/>
      <c r="T112" s="162"/>
      <c r="U112" s="162"/>
      <c r="V112" s="162"/>
      <c r="W112" s="162"/>
      <c r="X112" s="162"/>
      <c r="Y112" s="162"/>
      <c r="Z112" s="162"/>
    </row>
    <row r="113" spans="13:26" x14ac:dyDescent="0.35">
      <c r="M113" s="162"/>
      <c r="N113" s="162"/>
      <c r="O113" s="162"/>
      <c r="P113" s="162"/>
      <c r="Q113" s="162"/>
      <c r="R113" s="162"/>
      <c r="S113" s="162"/>
      <c r="T113" s="162"/>
      <c r="U113" s="162"/>
      <c r="V113" s="162"/>
      <c r="W113" s="162"/>
      <c r="X113" s="162"/>
      <c r="Y113" s="162"/>
      <c r="Z113" s="162"/>
    </row>
    <row r="114" spans="13:26" x14ac:dyDescent="0.35">
      <c r="M114" s="162"/>
      <c r="N114" s="162"/>
      <c r="O114" s="162"/>
      <c r="P114" s="162"/>
      <c r="Q114" s="162"/>
      <c r="R114" s="162"/>
      <c r="S114" s="162"/>
      <c r="T114" s="162"/>
      <c r="U114" s="162"/>
      <c r="V114" s="162"/>
      <c r="W114" s="162"/>
      <c r="X114" s="162"/>
      <c r="Y114" s="162"/>
      <c r="Z114" s="162"/>
    </row>
    <row r="115" spans="13:26" x14ac:dyDescent="0.35">
      <c r="M115" s="162"/>
      <c r="N115" s="162"/>
      <c r="O115" s="162"/>
      <c r="P115" s="162"/>
      <c r="Q115" s="162"/>
      <c r="R115" s="162"/>
      <c r="S115" s="162"/>
      <c r="T115" s="162"/>
      <c r="U115" s="162"/>
      <c r="V115" s="162"/>
      <c r="W115" s="162"/>
      <c r="X115" s="162"/>
      <c r="Y115" s="162"/>
      <c r="Z115" s="162"/>
    </row>
    <row r="116" spans="13:26" x14ac:dyDescent="0.35">
      <c r="M116" s="162"/>
      <c r="N116" s="162"/>
      <c r="O116" s="162"/>
      <c r="P116" s="162"/>
      <c r="Q116" s="162"/>
      <c r="R116" s="162"/>
      <c r="S116" s="162"/>
      <c r="T116" s="162"/>
      <c r="U116" s="162"/>
      <c r="V116" s="162"/>
      <c r="W116" s="162"/>
      <c r="X116" s="162"/>
      <c r="Y116" s="162"/>
      <c r="Z116" s="162"/>
    </row>
    <row r="117" spans="13:26" x14ac:dyDescent="0.35">
      <c r="M117" s="162"/>
      <c r="N117" s="162"/>
      <c r="O117" s="162"/>
      <c r="P117" s="162"/>
      <c r="Q117" s="162"/>
      <c r="R117" s="162"/>
      <c r="S117" s="162"/>
      <c r="T117" s="162"/>
      <c r="U117" s="162"/>
      <c r="V117" s="162"/>
      <c r="W117" s="162"/>
      <c r="X117" s="162"/>
      <c r="Y117" s="162"/>
      <c r="Z117" s="162"/>
    </row>
    <row r="118" spans="13:26" x14ac:dyDescent="0.35">
      <c r="M118" s="162"/>
      <c r="N118" s="162"/>
      <c r="O118" s="162"/>
      <c r="P118" s="162"/>
      <c r="Q118" s="162"/>
      <c r="R118" s="162"/>
      <c r="S118" s="162"/>
      <c r="T118" s="162"/>
      <c r="U118" s="162"/>
      <c r="V118" s="162"/>
      <c r="W118" s="162"/>
      <c r="X118" s="162"/>
      <c r="Y118" s="162"/>
      <c r="Z118" s="162"/>
    </row>
    <row r="119" spans="13:26" x14ac:dyDescent="0.35">
      <c r="M119" s="162"/>
      <c r="N119" s="162"/>
      <c r="O119" s="162"/>
      <c r="P119" s="162"/>
      <c r="Q119" s="162"/>
      <c r="R119" s="162"/>
      <c r="S119" s="162"/>
      <c r="T119" s="162"/>
      <c r="U119" s="162"/>
      <c r="V119" s="162"/>
      <c r="W119" s="162"/>
      <c r="X119" s="162"/>
      <c r="Y119" s="162"/>
      <c r="Z119" s="162"/>
    </row>
    <row r="120" spans="13:26" x14ac:dyDescent="0.35">
      <c r="M120" s="162"/>
      <c r="N120" s="162"/>
      <c r="O120" s="162"/>
      <c r="P120" s="162"/>
      <c r="Q120" s="162"/>
      <c r="R120" s="162"/>
      <c r="S120" s="162"/>
      <c r="T120" s="162"/>
      <c r="U120" s="162"/>
      <c r="V120" s="162"/>
      <c r="W120" s="162"/>
      <c r="X120" s="162"/>
      <c r="Y120" s="162"/>
      <c r="Z120" s="162"/>
    </row>
    <row r="121" spans="13:26" x14ac:dyDescent="0.35">
      <c r="M121" s="162"/>
      <c r="N121" s="162"/>
      <c r="O121" s="162"/>
      <c r="P121" s="162"/>
      <c r="Q121" s="162"/>
      <c r="R121" s="162"/>
      <c r="S121" s="162"/>
      <c r="T121" s="162"/>
      <c r="U121" s="162"/>
      <c r="V121" s="162"/>
      <c r="W121" s="162"/>
      <c r="X121" s="162"/>
      <c r="Y121" s="162"/>
      <c r="Z121" s="162"/>
    </row>
  </sheetData>
  <sheetProtection sheet="1" selectLockedCells="1"/>
  <mergeCells count="6">
    <mergeCell ref="B25:F25"/>
    <mergeCell ref="C24:F24"/>
    <mergeCell ref="B2:C2"/>
    <mergeCell ref="H1:J1"/>
    <mergeCell ref="B3:F3"/>
    <mergeCell ref="B4:E4"/>
  </mergeCells>
  <dataValidations count="7">
    <dataValidation allowBlank="1" showErrorMessage="1" promptTitle="OHJE" prompt="Kirjaa kustannuksen selite." sqref="E6" xr:uid="{00000000-0002-0000-1400-000000000000}"/>
    <dataValidation allowBlank="1" showInputMessage="1" showErrorMessage="1" promptTitle="OHJE" prompt="Jos tarkka kustannus ei ole tiedossa, budjetoi kustannus parhaan käytettävissä olevan arvion mukaisesti." sqref="F7:F20" xr:uid="{00000000-0002-0000-1400-000001000000}"/>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25" xr:uid="{00000000-0002-0000-1400-000002000000}">
      <formula1>500</formula1>
    </dataValidation>
    <dataValidation allowBlank="1" showInputMessage="1" showErrorMessage="1" promptTitle="OHJE" prompt="Merkitse suunnitelma-välilehden mukaisin numeroin toiminto tai toiminnot, joihin kustannus liittyy. Esim. 1.1. (tavoite 1 toiminto 1)." sqref="E7:E20" xr:uid="{00000000-0002-0000-1400-000003000000}"/>
    <dataValidation allowBlank="1" showInputMessage="1" showErrorMessage="1" promptTitle="OHJE" prompt="Kerro mikä käyttöomaisuuden tai kiinteän omaisuuden kustannus on kyseessä." sqref="B7:B20" xr:uid="{00000000-0002-0000-1400-000004000000}"/>
    <dataValidation allowBlank="1" showInputMessage="1" showErrorMessage="1" promptTitle="OHJE" prompt="Kuvaa lyhyesti hankittavaa käyttöomaisuutta tai kiinteää omaisuutta." sqref="C7:C20" xr:uid="{00000000-0002-0000-1400-000005000000}"/>
    <dataValidation allowBlank="1" showInputMessage="1" showErrorMessage="1" promptTitle="OHJE" prompt="Ilmoita prosentteina käyttöomaisuuden tai kiinteän omaisuuden käyttöaste tässä hankkeessa." sqref="D7:D20" xr:uid="{00000000-0002-0000-1400-000006000000}"/>
  </dataValidations>
  <hyperlinks>
    <hyperlink ref="H1:J1" location="'Aloita tästä'!A1" display="PALAA TÄSTÄ KANSISIVULLE" xr:uid="{00000000-0004-0000-1400-000000000000}"/>
  </hyperlinks>
  <pageMargins left="0.39370078740157483" right="0.39370078740157483" top="0.78740157480314965" bottom="0.78740157480314965" header="0.39370078740157483" footer="0.31496062992125984"/>
  <pageSetup paperSize="8" orientation="landscape" r:id="rId1"/>
  <headerFooter>
    <oddHeader>&amp;L&amp;A&amp;R&amp;P(&amp;N)</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84321" r:id="rId4" name="Check Box 1">
              <controlPr defaultSize="0" autoFill="0" autoLine="0" autoPict="0">
                <anchor moveWithCells="1">
                  <from>
                    <xdr:col>5</xdr:col>
                    <xdr:colOff>152400</xdr:colOff>
                    <xdr:row>2</xdr:row>
                    <xdr:rowOff>1041400</xdr:rowOff>
                  </from>
                  <to>
                    <xdr:col>5</xdr:col>
                    <xdr:colOff>457200</xdr:colOff>
                    <xdr:row>3</xdr:row>
                    <xdr:rowOff>209550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Taul13"/>
  <dimension ref="A1:AF43"/>
  <sheetViews>
    <sheetView zoomScaleNormal="100" workbookViewId="0">
      <selection activeCell="G1" sqref="G1:I1"/>
    </sheetView>
  </sheetViews>
  <sheetFormatPr defaultColWidth="9.23046875" defaultRowHeight="15.5" x14ac:dyDescent="0.35"/>
  <cols>
    <col min="1" max="1" width="3.765625" style="162" customWidth="1"/>
    <col min="2" max="2" width="35.765625" style="16" customWidth="1"/>
    <col min="3" max="3" width="27.765625" style="16" customWidth="1"/>
    <col min="4" max="4" width="32.765625" style="16" customWidth="1"/>
    <col min="5" max="5" width="12.765625" style="16" customWidth="1"/>
    <col min="6" max="16384" width="9.23046875" style="16"/>
  </cols>
  <sheetData>
    <row r="1" spans="1:18" ht="16.149999999999999" customHeight="1" x14ac:dyDescent="0.35">
      <c r="A1" s="8" t="s">
        <v>134</v>
      </c>
      <c r="C1" s="162"/>
      <c r="D1" s="162"/>
      <c r="E1" s="162"/>
      <c r="F1" s="162"/>
      <c r="G1" s="721" t="s">
        <v>89</v>
      </c>
      <c r="H1" s="722"/>
      <c r="I1" s="723"/>
      <c r="J1" s="162"/>
      <c r="K1" s="162"/>
      <c r="L1" s="162"/>
      <c r="M1" s="162"/>
      <c r="N1" s="162"/>
      <c r="O1" s="144"/>
      <c r="P1" s="144"/>
      <c r="Q1" s="144"/>
      <c r="R1" s="144"/>
    </row>
    <row r="2" spans="1:18" ht="16.149999999999999" customHeight="1" x14ac:dyDescent="0.35">
      <c r="B2" s="729" t="s">
        <v>318</v>
      </c>
      <c r="C2" s="730"/>
      <c r="D2" s="188" t="s">
        <v>72</v>
      </c>
      <c r="E2" s="197">
        <f>SUM(E6:E19)</f>
        <v>0</v>
      </c>
      <c r="F2" s="162"/>
      <c r="G2" s="162"/>
      <c r="H2" s="162"/>
      <c r="I2" s="162"/>
      <c r="J2" s="162"/>
      <c r="K2" s="162"/>
      <c r="L2" s="162"/>
      <c r="M2" s="162"/>
      <c r="N2" s="162"/>
      <c r="O2" s="144"/>
      <c r="P2" s="144"/>
      <c r="Q2" s="144"/>
      <c r="R2" s="144"/>
    </row>
    <row r="3" spans="1:18" ht="16.149999999999999" customHeight="1" x14ac:dyDescent="0.35">
      <c r="B3" s="162"/>
      <c r="C3" s="162"/>
      <c r="D3" s="162"/>
      <c r="E3" s="162"/>
      <c r="F3" s="162"/>
      <c r="G3" s="162"/>
      <c r="H3" s="162"/>
      <c r="I3" s="162"/>
      <c r="J3" s="162"/>
      <c r="K3" s="162"/>
      <c r="L3" s="162"/>
      <c r="M3" s="162"/>
      <c r="N3" s="162"/>
      <c r="O3" s="144"/>
      <c r="P3" s="144"/>
      <c r="Q3" s="144"/>
      <c r="R3" s="144"/>
    </row>
    <row r="4" spans="1:18" ht="16.149999999999999" customHeight="1" x14ac:dyDescent="0.35">
      <c r="B4" s="162"/>
      <c r="C4" s="162"/>
      <c r="D4" s="162"/>
      <c r="E4" s="162"/>
      <c r="F4" s="162"/>
      <c r="G4" s="162"/>
      <c r="H4" s="162"/>
      <c r="I4" s="162"/>
      <c r="J4" s="162"/>
      <c r="K4" s="162"/>
      <c r="L4" s="162"/>
      <c r="M4" s="162"/>
      <c r="N4" s="162"/>
      <c r="O4" s="144"/>
      <c r="P4" s="144"/>
      <c r="Q4" s="144"/>
      <c r="R4" s="144"/>
    </row>
    <row r="5" spans="1:18" ht="16.149999999999999" customHeight="1" x14ac:dyDescent="0.35">
      <c r="B5" s="190" t="s">
        <v>95</v>
      </c>
      <c r="C5" s="190" t="s">
        <v>73</v>
      </c>
      <c r="D5" s="191" t="s">
        <v>94</v>
      </c>
      <c r="E5" s="192" t="s">
        <v>59</v>
      </c>
      <c r="F5" s="162"/>
      <c r="G5" s="162"/>
      <c r="H5" s="162"/>
      <c r="I5" s="162"/>
      <c r="J5" s="162"/>
      <c r="K5" s="162"/>
      <c r="L5" s="162"/>
      <c r="M5" s="162"/>
      <c r="N5" s="162"/>
      <c r="O5" s="144"/>
      <c r="P5" s="144"/>
      <c r="Q5" s="144"/>
      <c r="R5" s="144"/>
    </row>
    <row r="6" spans="1:18" ht="34.5" customHeight="1" x14ac:dyDescent="0.35">
      <c r="B6" s="193"/>
      <c r="D6" s="194"/>
      <c r="E6" s="394"/>
      <c r="F6" s="162"/>
      <c r="G6" s="162"/>
      <c r="H6" s="162"/>
      <c r="I6" s="162"/>
      <c r="J6" s="162"/>
      <c r="K6" s="162"/>
      <c r="L6" s="162"/>
      <c r="M6" s="162"/>
      <c r="N6" s="162"/>
      <c r="O6" s="144"/>
      <c r="P6" s="144"/>
      <c r="Q6" s="144"/>
      <c r="R6" s="144"/>
    </row>
    <row r="7" spans="1:18" ht="35.15" customHeight="1" x14ac:dyDescent="0.35">
      <c r="B7" s="193"/>
      <c r="C7" s="193"/>
      <c r="D7" s="194"/>
      <c r="E7" s="394"/>
      <c r="F7" s="162"/>
      <c r="G7" s="162"/>
      <c r="H7" s="162"/>
      <c r="I7" s="162"/>
      <c r="J7" s="162"/>
      <c r="K7" s="162"/>
      <c r="L7" s="162"/>
      <c r="M7" s="162"/>
      <c r="N7" s="162"/>
      <c r="O7" s="144"/>
      <c r="P7" s="144"/>
      <c r="Q7" s="144"/>
      <c r="R7" s="144"/>
    </row>
    <row r="8" spans="1:18" ht="35.15" customHeight="1" x14ac:dyDescent="0.35">
      <c r="B8" s="193"/>
      <c r="C8" s="193"/>
      <c r="D8" s="194"/>
      <c r="E8" s="394"/>
      <c r="F8" s="162"/>
      <c r="G8" s="162"/>
      <c r="H8" s="162"/>
      <c r="I8" s="162"/>
      <c r="J8" s="162"/>
      <c r="K8" s="162"/>
      <c r="L8" s="162"/>
      <c r="M8" s="162"/>
      <c r="N8" s="162"/>
      <c r="O8" s="144"/>
      <c r="P8" s="144"/>
      <c r="Q8" s="144"/>
      <c r="R8" s="144"/>
    </row>
    <row r="9" spans="1:18" ht="35.15" customHeight="1" x14ac:dyDescent="0.35">
      <c r="B9" s="193"/>
      <c r="C9" s="193"/>
      <c r="D9" s="194"/>
      <c r="E9" s="394"/>
      <c r="F9" s="162"/>
      <c r="G9" s="162"/>
      <c r="H9" s="162"/>
      <c r="I9" s="162"/>
      <c r="J9" s="162"/>
      <c r="K9" s="162"/>
      <c r="L9" s="162"/>
      <c r="M9" s="162"/>
      <c r="N9" s="162"/>
      <c r="O9" s="144"/>
      <c r="P9" s="144"/>
      <c r="Q9" s="144"/>
      <c r="R9" s="144"/>
    </row>
    <row r="10" spans="1:18" ht="35.15" customHeight="1" x14ac:dyDescent="0.35">
      <c r="B10" s="193"/>
      <c r="C10" s="193"/>
      <c r="D10" s="194"/>
      <c r="E10" s="394"/>
      <c r="F10" s="162"/>
      <c r="G10" s="162"/>
      <c r="H10" s="162"/>
      <c r="I10" s="162"/>
      <c r="J10" s="162"/>
      <c r="K10" s="162"/>
      <c r="L10" s="162"/>
      <c r="M10" s="162"/>
      <c r="N10" s="162"/>
      <c r="O10" s="144"/>
      <c r="P10" s="144"/>
      <c r="Q10" s="144"/>
      <c r="R10" s="144"/>
    </row>
    <row r="11" spans="1:18" ht="35.15" customHeight="1" x14ac:dyDescent="0.35">
      <c r="B11" s="193"/>
      <c r="C11" s="193"/>
      <c r="D11" s="194"/>
      <c r="E11" s="394"/>
      <c r="F11" s="162"/>
      <c r="G11" s="162"/>
      <c r="H11" s="162"/>
      <c r="I11" s="162"/>
      <c r="J11" s="162"/>
      <c r="K11" s="162"/>
      <c r="L11" s="162"/>
      <c r="M11" s="162"/>
      <c r="N11" s="162"/>
      <c r="O11" s="144"/>
      <c r="P11" s="144"/>
      <c r="Q11" s="144"/>
      <c r="R11" s="144"/>
    </row>
    <row r="12" spans="1:18" ht="35.15" customHeight="1" x14ac:dyDescent="0.35">
      <c r="B12" s="193"/>
      <c r="C12" s="193"/>
      <c r="D12" s="194"/>
      <c r="E12" s="394"/>
      <c r="F12" s="162"/>
      <c r="G12" s="162"/>
      <c r="H12" s="162"/>
      <c r="I12" s="162"/>
      <c r="J12" s="162"/>
      <c r="K12" s="162"/>
      <c r="L12" s="162"/>
      <c r="M12" s="162"/>
      <c r="N12" s="162"/>
      <c r="O12" s="144"/>
      <c r="P12" s="144"/>
      <c r="Q12" s="144"/>
      <c r="R12" s="144"/>
    </row>
    <row r="13" spans="1:18" ht="35.15" customHeight="1" x14ac:dyDescent="0.35">
      <c r="B13" s="193"/>
      <c r="C13" s="193"/>
      <c r="D13" s="194"/>
      <c r="E13" s="394"/>
      <c r="F13" s="162"/>
      <c r="G13" s="162"/>
      <c r="H13" s="162"/>
      <c r="I13" s="162"/>
      <c r="J13" s="162"/>
      <c r="K13" s="162"/>
      <c r="L13" s="162"/>
      <c r="M13" s="162"/>
      <c r="N13" s="162"/>
      <c r="O13" s="144"/>
      <c r="P13" s="144"/>
      <c r="Q13" s="144"/>
      <c r="R13" s="144"/>
    </row>
    <row r="14" spans="1:18" ht="35.15" customHeight="1" x14ac:dyDescent="0.35">
      <c r="B14" s="193"/>
      <c r="C14" s="193"/>
      <c r="D14" s="194"/>
      <c r="E14" s="394"/>
      <c r="F14" s="162"/>
      <c r="G14" s="162"/>
      <c r="H14" s="162"/>
      <c r="I14" s="162"/>
      <c r="J14" s="162"/>
      <c r="K14" s="162"/>
      <c r="L14" s="162"/>
      <c r="M14" s="162"/>
      <c r="N14" s="162"/>
      <c r="O14" s="144"/>
      <c r="P14" s="144"/>
      <c r="Q14" s="144"/>
      <c r="R14" s="144"/>
    </row>
    <row r="15" spans="1:18" ht="35.15" customHeight="1" x14ac:dyDescent="0.35">
      <c r="B15" s="193"/>
      <c r="C15" s="193"/>
      <c r="D15" s="194"/>
      <c r="E15" s="394"/>
      <c r="F15" s="162"/>
      <c r="G15" s="162"/>
      <c r="H15" s="162"/>
      <c r="I15" s="162"/>
      <c r="J15" s="162"/>
      <c r="K15" s="162"/>
      <c r="L15" s="162"/>
      <c r="M15" s="162"/>
      <c r="N15" s="162"/>
      <c r="O15" s="144"/>
      <c r="P15" s="144"/>
      <c r="Q15" s="144"/>
      <c r="R15" s="144"/>
    </row>
    <row r="16" spans="1:18" ht="35.15" customHeight="1" x14ac:dyDescent="0.35">
      <c r="B16" s="193"/>
      <c r="C16" s="193"/>
      <c r="D16" s="194"/>
      <c r="E16" s="394"/>
      <c r="F16" s="162"/>
      <c r="G16" s="162"/>
      <c r="H16" s="162"/>
      <c r="I16" s="162"/>
      <c r="J16" s="162"/>
      <c r="K16" s="162"/>
      <c r="L16" s="162"/>
      <c r="M16" s="162"/>
      <c r="N16" s="162"/>
      <c r="O16" s="144"/>
      <c r="P16" s="144"/>
      <c r="Q16" s="144"/>
      <c r="R16" s="144"/>
    </row>
    <row r="17" spans="1:32" ht="35.15" customHeight="1" x14ac:dyDescent="0.35">
      <c r="B17" s="193"/>
      <c r="C17" s="193"/>
      <c r="D17" s="194"/>
      <c r="E17" s="394"/>
      <c r="F17" s="162"/>
      <c r="G17" s="162"/>
      <c r="H17" s="162"/>
      <c r="I17" s="162"/>
      <c r="J17" s="162"/>
      <c r="K17" s="162"/>
      <c r="L17" s="162"/>
      <c r="M17" s="162"/>
      <c r="N17" s="162"/>
      <c r="O17" s="144"/>
      <c r="P17" s="144"/>
      <c r="Q17" s="144"/>
      <c r="R17" s="144"/>
    </row>
    <row r="18" spans="1:32" ht="35.15" customHeight="1" x14ac:dyDescent="0.35">
      <c r="B18" s="193"/>
      <c r="C18" s="193"/>
      <c r="D18" s="194"/>
      <c r="E18" s="394"/>
      <c r="F18" s="162"/>
      <c r="G18" s="162"/>
      <c r="H18" s="162"/>
      <c r="I18" s="162"/>
      <c r="J18" s="162"/>
      <c r="K18" s="162"/>
      <c r="L18" s="162"/>
      <c r="M18" s="162"/>
      <c r="N18" s="162"/>
      <c r="O18" s="144"/>
      <c r="P18" s="144"/>
      <c r="Q18" s="144"/>
      <c r="R18" s="144"/>
    </row>
    <row r="19" spans="1:32" ht="35.15" customHeight="1" x14ac:dyDescent="0.35">
      <c r="B19" s="193"/>
      <c r="C19" s="193"/>
      <c r="D19" s="194"/>
      <c r="E19" s="394"/>
      <c r="F19" s="162"/>
      <c r="G19" s="162"/>
      <c r="H19" s="162"/>
      <c r="I19" s="162"/>
      <c r="J19" s="162"/>
      <c r="K19" s="162"/>
      <c r="L19" s="162"/>
      <c r="M19" s="162"/>
      <c r="N19" s="162"/>
      <c r="O19" s="144"/>
      <c r="P19" s="144"/>
      <c r="Q19" s="144"/>
      <c r="R19" s="144"/>
    </row>
    <row r="20" spans="1:32" ht="16.149999999999999" customHeight="1" x14ac:dyDescent="0.35">
      <c r="B20" s="162"/>
      <c r="C20" s="162"/>
      <c r="D20" s="162"/>
      <c r="E20" s="162"/>
      <c r="F20" s="162"/>
      <c r="G20" s="162"/>
      <c r="H20" s="162"/>
      <c r="I20" s="162"/>
      <c r="J20" s="162"/>
      <c r="K20" s="162"/>
      <c r="L20" s="162"/>
      <c r="M20" s="162"/>
      <c r="N20" s="162"/>
      <c r="O20" s="144"/>
      <c r="P20" s="144"/>
      <c r="Q20" s="144"/>
      <c r="R20" s="144"/>
    </row>
    <row r="21" spans="1:32" ht="16.149999999999999" customHeight="1" x14ac:dyDescent="0.35">
      <c r="B21" s="162"/>
      <c r="C21" s="162"/>
      <c r="D21" s="162"/>
      <c r="E21" s="162"/>
      <c r="F21" s="162"/>
      <c r="G21" s="162"/>
      <c r="H21" s="162"/>
      <c r="I21" s="162"/>
      <c r="J21" s="162"/>
      <c r="K21" s="162"/>
      <c r="L21" s="162"/>
      <c r="M21" s="162"/>
      <c r="N21" s="162"/>
      <c r="O21" s="144"/>
      <c r="P21" s="144"/>
      <c r="Q21" s="144"/>
      <c r="R21" s="144"/>
    </row>
    <row r="22" spans="1:32" x14ac:dyDescent="0.35">
      <c r="A22" s="16"/>
      <c r="B22" s="244" t="s">
        <v>53</v>
      </c>
      <c r="C22" s="245" t="str">
        <f>"500 merkkiä ("&amp;TEXT(LEN(B23),"0")&amp;" käytetty)"</f>
        <v>500 merkkiä (0 käytetty)</v>
      </c>
      <c r="D22" s="245"/>
      <c r="E22" s="246"/>
      <c r="F22" s="162"/>
      <c r="G22" s="162"/>
      <c r="H22" s="162"/>
      <c r="I22" s="162"/>
      <c r="J22" s="162"/>
      <c r="K22" s="162"/>
      <c r="L22" s="162"/>
      <c r="M22" s="162"/>
      <c r="N22" s="162"/>
      <c r="O22" s="162"/>
      <c r="P22" s="162"/>
      <c r="Q22" s="162"/>
      <c r="R22" s="162"/>
      <c r="S22" s="162"/>
      <c r="T22" s="162"/>
      <c r="U22" s="162"/>
      <c r="V22" s="162"/>
      <c r="W22" s="162"/>
      <c r="X22" s="162"/>
      <c r="Y22" s="162"/>
      <c r="Z22" s="162"/>
      <c r="AA22" s="162"/>
      <c r="AB22" s="162"/>
      <c r="AC22" s="162"/>
      <c r="AD22" s="162"/>
      <c r="AE22" s="162"/>
      <c r="AF22" s="162"/>
    </row>
    <row r="23" spans="1:32" ht="113.15" customHeight="1" x14ac:dyDescent="0.35">
      <c r="A23" s="16"/>
      <c r="B23" s="588"/>
      <c r="C23" s="589"/>
      <c r="D23" s="589"/>
      <c r="E23" s="590"/>
      <c r="F23" s="162"/>
      <c r="G23" s="162"/>
      <c r="H23" s="162"/>
      <c r="I23" s="162"/>
      <c r="J23" s="162"/>
      <c r="K23" s="162"/>
      <c r="L23" s="162"/>
      <c r="M23" s="162"/>
      <c r="N23" s="162"/>
      <c r="O23" s="162"/>
      <c r="P23" s="162"/>
      <c r="Q23" s="162"/>
      <c r="R23" s="162"/>
      <c r="S23" s="162"/>
      <c r="T23" s="162"/>
      <c r="U23" s="162"/>
      <c r="V23" s="162"/>
      <c r="W23" s="162"/>
      <c r="X23" s="162"/>
      <c r="Y23" s="162"/>
      <c r="Z23" s="162"/>
      <c r="AA23" s="162"/>
      <c r="AB23" s="162"/>
      <c r="AC23" s="162"/>
      <c r="AD23" s="162"/>
      <c r="AE23" s="162"/>
      <c r="AF23" s="162"/>
    </row>
    <row r="24" spans="1:32" ht="16.149999999999999" customHeight="1" x14ac:dyDescent="0.35">
      <c r="B24" s="162"/>
      <c r="C24" s="162"/>
      <c r="D24" s="162"/>
      <c r="E24" s="162"/>
      <c r="F24" s="162"/>
      <c r="G24" s="162"/>
      <c r="H24" s="162"/>
      <c r="I24" s="162"/>
      <c r="J24" s="162"/>
      <c r="K24" s="162"/>
      <c r="L24" s="162"/>
      <c r="M24" s="162"/>
      <c r="N24" s="162"/>
      <c r="O24" s="144"/>
      <c r="P24" s="144"/>
      <c r="Q24" s="144"/>
      <c r="R24" s="144"/>
    </row>
    <row r="25" spans="1:32" ht="16.149999999999999" customHeight="1" x14ac:dyDescent="0.35">
      <c r="B25" s="162"/>
      <c r="C25" s="162"/>
      <c r="D25" s="162"/>
      <c r="E25" s="162"/>
      <c r="F25" s="162"/>
      <c r="G25" s="162"/>
      <c r="H25" s="162"/>
      <c r="I25" s="162"/>
      <c r="J25" s="162"/>
      <c r="K25" s="162"/>
      <c r="L25" s="162"/>
      <c r="M25" s="162"/>
      <c r="N25" s="162"/>
      <c r="O25" s="144"/>
      <c r="P25" s="144"/>
      <c r="Q25" s="144"/>
      <c r="R25" s="144"/>
    </row>
    <row r="26" spans="1:32" ht="16.149999999999999" customHeight="1" x14ac:dyDescent="0.35">
      <c r="B26" s="162"/>
      <c r="C26" s="162"/>
      <c r="D26" s="162"/>
      <c r="E26" s="162"/>
      <c r="F26" s="162"/>
      <c r="G26" s="162"/>
      <c r="H26" s="162"/>
      <c r="I26" s="162"/>
      <c r="J26" s="162"/>
      <c r="K26" s="162"/>
      <c r="L26" s="162"/>
      <c r="M26" s="162"/>
      <c r="N26" s="162"/>
      <c r="O26" s="144"/>
      <c r="P26" s="144"/>
      <c r="Q26" s="144"/>
      <c r="R26" s="144"/>
    </row>
    <row r="27" spans="1:32" ht="16.149999999999999" customHeight="1" x14ac:dyDescent="0.35">
      <c r="B27" s="162"/>
      <c r="C27" s="162"/>
      <c r="D27" s="162"/>
      <c r="E27" s="162"/>
      <c r="F27" s="162"/>
      <c r="G27" s="162"/>
      <c r="H27" s="162"/>
      <c r="I27" s="162"/>
      <c r="J27" s="162"/>
      <c r="K27" s="162"/>
      <c r="L27" s="162"/>
      <c r="M27" s="162"/>
      <c r="N27" s="162"/>
      <c r="O27" s="144"/>
      <c r="P27" s="144"/>
      <c r="Q27" s="144"/>
      <c r="R27" s="144"/>
    </row>
    <row r="28" spans="1:32" ht="16.149999999999999" customHeight="1" x14ac:dyDescent="0.35">
      <c r="B28" s="162"/>
      <c r="C28" s="162"/>
      <c r="D28" s="162"/>
      <c r="E28" s="162"/>
      <c r="F28" s="162"/>
      <c r="G28" s="162"/>
      <c r="H28" s="162"/>
      <c r="I28" s="162"/>
      <c r="J28" s="162"/>
      <c r="K28" s="162"/>
      <c r="L28" s="162"/>
      <c r="M28" s="162"/>
      <c r="N28" s="162"/>
      <c r="O28" s="144"/>
      <c r="P28" s="144"/>
      <c r="Q28" s="144"/>
      <c r="R28" s="144"/>
    </row>
    <row r="29" spans="1:32" ht="16.149999999999999" customHeight="1" x14ac:dyDescent="0.35">
      <c r="A29" s="144"/>
      <c r="B29" s="144"/>
      <c r="C29" s="144"/>
      <c r="D29" s="144"/>
      <c r="E29" s="144"/>
      <c r="F29" s="144"/>
      <c r="G29" s="144"/>
      <c r="H29" s="144"/>
      <c r="I29" s="144"/>
      <c r="J29" s="144"/>
      <c r="K29" s="144"/>
      <c r="L29" s="144"/>
      <c r="M29" s="144"/>
      <c r="N29" s="144"/>
      <c r="O29" s="144"/>
      <c r="P29" s="144"/>
      <c r="Q29" s="144"/>
      <c r="R29" s="144"/>
    </row>
    <row r="30" spans="1:32" ht="16.149999999999999" customHeight="1" x14ac:dyDescent="0.35">
      <c r="A30" s="144"/>
      <c r="B30" s="144"/>
      <c r="C30" s="144"/>
      <c r="D30" s="144"/>
      <c r="E30" s="144"/>
      <c r="F30" s="144"/>
      <c r="G30" s="144"/>
      <c r="H30" s="144"/>
      <c r="I30" s="144"/>
      <c r="J30" s="144"/>
      <c r="K30" s="144"/>
      <c r="L30" s="144"/>
      <c r="M30" s="144"/>
      <c r="N30" s="144"/>
      <c r="O30" s="144"/>
      <c r="P30" s="144"/>
      <c r="Q30" s="144"/>
      <c r="R30" s="144"/>
    </row>
    <row r="31" spans="1:32" ht="16.149999999999999" customHeight="1" x14ac:dyDescent="0.35">
      <c r="A31" s="144"/>
      <c r="B31" s="144"/>
      <c r="C31" s="144"/>
      <c r="D31" s="144"/>
      <c r="E31" s="144"/>
      <c r="F31" s="144"/>
      <c r="G31" s="144"/>
      <c r="H31" s="144"/>
      <c r="I31" s="144"/>
      <c r="J31" s="144"/>
      <c r="K31" s="144"/>
      <c r="L31" s="144"/>
      <c r="M31" s="144"/>
      <c r="N31" s="144"/>
      <c r="O31" s="144"/>
      <c r="P31" s="144"/>
      <c r="Q31" s="144"/>
      <c r="R31" s="144"/>
    </row>
    <row r="32" spans="1:32" ht="16.149999999999999" customHeight="1" x14ac:dyDescent="0.35">
      <c r="A32" s="144"/>
      <c r="B32" s="144"/>
      <c r="C32" s="144"/>
      <c r="D32" s="144"/>
      <c r="E32" s="144"/>
      <c r="F32" s="144"/>
      <c r="G32" s="144"/>
      <c r="H32" s="144"/>
      <c r="I32" s="144"/>
      <c r="J32" s="144"/>
      <c r="K32" s="144"/>
      <c r="L32" s="144"/>
      <c r="M32" s="144"/>
      <c r="N32" s="144"/>
      <c r="O32" s="144"/>
      <c r="P32" s="144"/>
      <c r="Q32" s="144"/>
      <c r="R32" s="144"/>
    </row>
    <row r="33" spans="1:18" ht="16.149999999999999" customHeight="1" x14ac:dyDescent="0.35">
      <c r="A33" s="144"/>
      <c r="B33" s="144"/>
      <c r="C33" s="144"/>
      <c r="D33" s="144"/>
      <c r="E33" s="144"/>
      <c r="F33" s="144"/>
      <c r="G33" s="144"/>
      <c r="H33" s="144"/>
      <c r="I33" s="144"/>
      <c r="J33" s="144"/>
      <c r="K33" s="144"/>
      <c r="L33" s="144"/>
      <c r="M33" s="144"/>
      <c r="N33" s="144"/>
      <c r="O33" s="144"/>
      <c r="P33" s="144"/>
      <c r="Q33" s="144"/>
      <c r="R33" s="144"/>
    </row>
    <row r="34" spans="1:18" ht="16.149999999999999" customHeight="1" x14ac:dyDescent="0.35">
      <c r="A34" s="144"/>
      <c r="B34" s="144"/>
      <c r="C34" s="144"/>
      <c r="D34" s="144"/>
      <c r="E34" s="144"/>
      <c r="F34" s="144"/>
      <c r="G34" s="144"/>
      <c r="H34" s="144"/>
      <c r="I34" s="144"/>
      <c r="J34" s="144"/>
      <c r="K34" s="144"/>
      <c r="L34" s="144"/>
      <c r="M34" s="144"/>
      <c r="N34" s="144"/>
      <c r="O34" s="144"/>
      <c r="P34" s="144"/>
      <c r="Q34" s="144"/>
      <c r="R34" s="144"/>
    </row>
    <row r="35" spans="1:18" ht="16.149999999999999" customHeight="1" x14ac:dyDescent="0.35">
      <c r="A35" s="144"/>
      <c r="B35" s="144"/>
      <c r="C35" s="144"/>
      <c r="D35" s="144"/>
      <c r="E35" s="144"/>
      <c r="F35" s="144"/>
      <c r="G35" s="144"/>
      <c r="H35" s="144"/>
      <c r="I35" s="144"/>
      <c r="J35" s="144"/>
      <c r="K35" s="144"/>
      <c r="L35" s="144"/>
      <c r="M35" s="144"/>
      <c r="N35" s="144"/>
      <c r="O35" s="144"/>
      <c r="P35" s="144"/>
      <c r="Q35" s="144"/>
      <c r="R35" s="144"/>
    </row>
    <row r="36" spans="1:18" ht="16.149999999999999" customHeight="1" x14ac:dyDescent="0.35">
      <c r="A36" s="144"/>
      <c r="B36" s="144"/>
      <c r="C36" s="144"/>
      <c r="D36" s="144"/>
      <c r="E36" s="144"/>
      <c r="F36" s="144"/>
      <c r="G36" s="144"/>
      <c r="H36" s="144"/>
      <c r="I36" s="144"/>
      <c r="J36" s="144"/>
      <c r="K36" s="144"/>
      <c r="L36" s="144"/>
      <c r="M36" s="144"/>
      <c r="N36" s="144"/>
      <c r="O36" s="144"/>
      <c r="P36" s="144"/>
      <c r="Q36" s="144"/>
      <c r="R36" s="144"/>
    </row>
    <row r="37" spans="1:18" ht="16.149999999999999" customHeight="1" x14ac:dyDescent="0.35">
      <c r="A37" s="144"/>
      <c r="B37" s="144"/>
      <c r="C37" s="144"/>
      <c r="D37" s="144"/>
      <c r="E37" s="144"/>
      <c r="F37" s="144"/>
      <c r="G37" s="144"/>
      <c r="H37" s="144"/>
      <c r="I37" s="144"/>
      <c r="J37" s="144"/>
      <c r="K37" s="144"/>
      <c r="L37" s="144"/>
      <c r="M37" s="144"/>
      <c r="N37" s="144"/>
      <c r="O37" s="144"/>
      <c r="P37" s="144"/>
      <c r="Q37" s="144"/>
      <c r="R37" s="144"/>
    </row>
    <row r="38" spans="1:18" ht="16.149999999999999" customHeight="1" x14ac:dyDescent="0.35">
      <c r="A38" s="144"/>
      <c r="B38" s="144"/>
      <c r="C38" s="144"/>
      <c r="D38" s="144"/>
      <c r="E38" s="144"/>
      <c r="F38" s="144"/>
      <c r="G38" s="144"/>
      <c r="H38" s="144"/>
      <c r="I38" s="144"/>
      <c r="J38" s="144"/>
      <c r="K38" s="144"/>
      <c r="L38" s="144"/>
      <c r="M38" s="144"/>
      <c r="N38" s="144"/>
      <c r="O38" s="144"/>
      <c r="P38" s="144"/>
      <c r="Q38" s="144"/>
      <c r="R38" s="144"/>
    </row>
    <row r="39" spans="1:18" ht="16.149999999999999" customHeight="1" x14ac:dyDescent="0.35">
      <c r="A39" s="144"/>
      <c r="B39" s="144"/>
      <c r="C39" s="144"/>
      <c r="D39" s="144"/>
      <c r="E39" s="144"/>
      <c r="F39" s="144"/>
      <c r="G39" s="144"/>
      <c r="H39" s="144"/>
      <c r="I39" s="144"/>
      <c r="J39" s="144"/>
      <c r="K39" s="144"/>
      <c r="L39" s="144"/>
      <c r="M39" s="144"/>
      <c r="N39" s="144"/>
      <c r="O39" s="144"/>
      <c r="P39" s="144"/>
      <c r="Q39" s="144"/>
      <c r="R39" s="144"/>
    </row>
    <row r="40" spans="1:18" ht="16.149999999999999" customHeight="1" x14ac:dyDescent="0.35">
      <c r="A40" s="144"/>
      <c r="B40" s="144"/>
      <c r="C40" s="144"/>
      <c r="D40" s="144"/>
      <c r="E40" s="144"/>
      <c r="F40" s="144"/>
      <c r="G40" s="144"/>
      <c r="H40" s="144"/>
      <c r="I40" s="144"/>
      <c r="J40" s="144"/>
      <c r="K40" s="144"/>
      <c r="L40" s="144"/>
      <c r="M40" s="144"/>
      <c r="N40" s="144"/>
      <c r="O40" s="144"/>
      <c r="P40" s="144"/>
      <c r="Q40" s="144"/>
      <c r="R40" s="144"/>
    </row>
    <row r="41" spans="1:18" ht="16.149999999999999" customHeight="1" x14ac:dyDescent="0.35">
      <c r="A41" s="144"/>
      <c r="B41" s="144"/>
      <c r="C41" s="144"/>
      <c r="D41" s="144"/>
      <c r="E41" s="144"/>
      <c r="F41" s="144"/>
      <c r="G41" s="144"/>
      <c r="H41" s="144"/>
      <c r="I41" s="144"/>
      <c r="J41" s="144"/>
      <c r="K41" s="144"/>
      <c r="L41" s="144"/>
      <c r="M41" s="144"/>
      <c r="N41" s="144"/>
      <c r="O41" s="144"/>
      <c r="P41" s="144"/>
      <c r="Q41" s="144"/>
      <c r="R41" s="144"/>
    </row>
    <row r="42" spans="1:18" ht="16.149999999999999" customHeight="1" x14ac:dyDescent="0.35">
      <c r="A42" s="144"/>
      <c r="B42" s="144"/>
      <c r="C42" s="144"/>
      <c r="D42" s="144"/>
      <c r="E42" s="144"/>
      <c r="F42" s="144"/>
      <c r="G42" s="144"/>
      <c r="H42" s="144"/>
      <c r="I42" s="144"/>
      <c r="J42" s="144"/>
      <c r="K42" s="144"/>
      <c r="L42" s="144"/>
      <c r="M42" s="144"/>
      <c r="N42" s="144"/>
      <c r="O42" s="144"/>
      <c r="P42" s="144"/>
      <c r="Q42" s="144"/>
      <c r="R42" s="144"/>
    </row>
    <row r="43" spans="1:18" ht="16.149999999999999" customHeight="1" x14ac:dyDescent="0.35">
      <c r="A43" s="144"/>
      <c r="B43" s="144"/>
      <c r="C43" s="144"/>
      <c r="D43" s="144"/>
      <c r="E43" s="144"/>
      <c r="F43" s="144"/>
      <c r="G43" s="144"/>
      <c r="H43" s="144"/>
      <c r="I43" s="144"/>
      <c r="J43" s="144"/>
      <c r="K43" s="144"/>
      <c r="L43" s="144"/>
      <c r="M43" s="144"/>
      <c r="N43" s="144"/>
      <c r="O43" s="144"/>
      <c r="P43" s="144"/>
      <c r="Q43" s="144"/>
      <c r="R43" s="144"/>
    </row>
  </sheetData>
  <sheetProtection sheet="1" selectLockedCells="1"/>
  <mergeCells count="3">
    <mergeCell ref="G1:I1"/>
    <mergeCell ref="B23:E23"/>
    <mergeCell ref="B2:C2"/>
  </mergeCells>
  <dataValidations xWindow="248" yWindow="442" count="6">
    <dataValidation allowBlank="1" showInputMessage="1" showErrorMessage="1" promptTitle="OHJE" prompt="Jos tarkka kustannus ei ole tiedossa, budjetoi kustannus parhaan käytettävissä olevan arvion mukaisesti." sqref="E6:E19" xr:uid="{00000000-0002-0000-1500-000000000000}"/>
    <dataValidation allowBlank="1" showErrorMessage="1" promptTitle="OHJE" prompt="Kirjaa kustannuksen selite." sqref="D5" xr:uid="{00000000-0002-0000-1500-000001000000}"/>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23" xr:uid="{00000000-0002-0000-1500-000002000000}">
      <formula1>500</formula1>
    </dataValidation>
    <dataValidation allowBlank="1" showInputMessage="1" showErrorMessage="1" promptTitle="OHJE" prompt="Merkitse suunnitelma-välilehden mukaisin numeroin toiminto tai toiminnot, joihin kustannus liittyy. Esim. 1.1. (tavoite 1 toiminto 1)." sqref="D6:D19" xr:uid="{00000000-0002-0000-1500-000003000000}"/>
    <dataValidation allowBlank="1" showInputMessage="1" showErrorMessage="1" promptTitle="OHJE" prompt="Kerro mikä matkakustannus on kyseessä." sqref="B6:B19" xr:uid="{00000000-0002-0000-1500-000004000000}"/>
    <dataValidation allowBlank="1" showInputMessage="1" showErrorMessage="1" promptTitle="OHJE" prompt="Kuvaa lyhyesti mistä matkakustannus aiheutuu" sqref="C6:C19" xr:uid="{00000000-0002-0000-1500-000005000000}"/>
  </dataValidations>
  <hyperlinks>
    <hyperlink ref="G1:I1" location="'Aloita tästä'!A1" display="PALAA TÄSTÄ KANSISIVULLE" xr:uid="{00000000-0004-0000-1500-000000000000}"/>
  </hyperlinks>
  <pageMargins left="0.39370078740157483" right="0.39370078740157483" top="0.78740157480314965" bottom="0.78740157480314965" header="0.39370078740157483" footer="0.31496062992125984"/>
  <pageSetup paperSize="9" orientation="landscape" r:id="rId1"/>
  <headerFooter>
    <oddHeader>&amp;L&amp;A&amp;R&amp;P(&amp;N)</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Taul12"/>
  <dimension ref="A1:AE40"/>
  <sheetViews>
    <sheetView zoomScaleNormal="100" workbookViewId="0">
      <selection activeCell="G1" sqref="G1:I1"/>
    </sheetView>
  </sheetViews>
  <sheetFormatPr defaultColWidth="9.23046875" defaultRowHeight="15.5" x14ac:dyDescent="0.35"/>
  <cols>
    <col min="1" max="1" width="3.765625" style="162" customWidth="1"/>
    <col min="2" max="2" width="35.765625" style="162" customWidth="1"/>
    <col min="3" max="3" width="27.765625" style="162" customWidth="1"/>
    <col min="4" max="4" width="32.765625" style="162" customWidth="1"/>
    <col min="5" max="5" width="12.765625" style="162" customWidth="1"/>
    <col min="6" max="10" width="9.23046875" style="162"/>
    <col min="11" max="16384" width="9.23046875" style="16"/>
  </cols>
  <sheetData>
    <row r="1" spans="1:11" ht="16.149999999999999" customHeight="1" x14ac:dyDescent="0.35">
      <c r="A1" s="8" t="s">
        <v>133</v>
      </c>
      <c r="B1" s="8"/>
      <c r="G1" s="731" t="s">
        <v>89</v>
      </c>
      <c r="H1" s="732"/>
      <c r="I1" s="733"/>
      <c r="K1" s="144"/>
    </row>
    <row r="2" spans="1:11" ht="16.149999999999999" customHeight="1" x14ac:dyDescent="0.35">
      <c r="B2" s="726" t="s">
        <v>336</v>
      </c>
      <c r="C2" s="727"/>
      <c r="D2" s="282" t="s">
        <v>72</v>
      </c>
      <c r="E2" s="195">
        <f>SUM(E6:E19)</f>
        <v>0</v>
      </c>
      <c r="K2" s="144"/>
    </row>
    <row r="3" spans="1:11" ht="16.149999999999999" customHeight="1" x14ac:dyDescent="0.35">
      <c r="K3" s="144"/>
    </row>
    <row r="4" spans="1:11" ht="16.149999999999999" customHeight="1" x14ac:dyDescent="0.35">
      <c r="K4" s="144"/>
    </row>
    <row r="5" spans="1:11" ht="16.149999999999999" customHeight="1" x14ac:dyDescent="0.35">
      <c r="B5" s="190" t="s">
        <v>95</v>
      </c>
      <c r="C5" s="190" t="s">
        <v>73</v>
      </c>
      <c r="D5" s="191" t="s">
        <v>94</v>
      </c>
      <c r="E5" s="192" t="s">
        <v>205</v>
      </c>
      <c r="F5" s="186"/>
      <c r="K5" s="144"/>
    </row>
    <row r="6" spans="1:11" ht="35.15" customHeight="1" x14ac:dyDescent="0.35">
      <c r="B6" s="258"/>
      <c r="C6" s="258"/>
      <c r="D6" s="260"/>
      <c r="E6" s="394"/>
      <c r="K6" s="144"/>
    </row>
    <row r="7" spans="1:11" ht="35.15" customHeight="1" x14ac:dyDescent="0.35">
      <c r="B7" s="258"/>
      <c r="C7" s="258"/>
      <c r="D7" s="260"/>
      <c r="E7" s="394"/>
      <c r="K7" s="144"/>
    </row>
    <row r="8" spans="1:11" ht="35.15" customHeight="1" x14ac:dyDescent="0.35">
      <c r="B8" s="258"/>
      <c r="C8" s="258"/>
      <c r="D8" s="260"/>
      <c r="E8" s="394"/>
      <c r="K8" s="144"/>
    </row>
    <row r="9" spans="1:11" ht="35.15" customHeight="1" x14ac:dyDescent="0.35">
      <c r="B9" s="258"/>
      <c r="C9" s="258"/>
      <c r="D9" s="260"/>
      <c r="E9" s="394"/>
      <c r="K9" s="144"/>
    </row>
    <row r="10" spans="1:11" ht="35.15" customHeight="1" x14ac:dyDescent="0.35">
      <c r="B10" s="258"/>
      <c r="C10" s="258"/>
      <c r="D10" s="260"/>
      <c r="E10" s="394"/>
      <c r="K10" s="144"/>
    </row>
    <row r="11" spans="1:11" ht="35.15" customHeight="1" x14ac:dyDescent="0.35">
      <c r="B11" s="258"/>
      <c r="C11" s="258"/>
      <c r="D11" s="260"/>
      <c r="E11" s="394"/>
      <c r="K11" s="144"/>
    </row>
    <row r="12" spans="1:11" ht="35.15" customHeight="1" x14ac:dyDescent="0.35">
      <c r="B12" s="258"/>
      <c r="C12" s="258"/>
      <c r="D12" s="260"/>
      <c r="E12" s="394"/>
      <c r="K12" s="144"/>
    </row>
    <row r="13" spans="1:11" ht="35.15" customHeight="1" x14ac:dyDescent="0.35">
      <c r="B13" s="258"/>
      <c r="C13" s="258"/>
      <c r="D13" s="260"/>
      <c r="E13" s="394"/>
      <c r="K13" s="144"/>
    </row>
    <row r="14" spans="1:11" ht="35.15" customHeight="1" x14ac:dyDescent="0.35">
      <c r="B14" s="258"/>
      <c r="C14" s="258"/>
      <c r="D14" s="260"/>
      <c r="E14" s="394"/>
      <c r="K14" s="144"/>
    </row>
    <row r="15" spans="1:11" ht="35.15" customHeight="1" x14ac:dyDescent="0.35">
      <c r="B15" s="258"/>
      <c r="C15" s="258"/>
      <c r="D15" s="260"/>
      <c r="E15" s="394"/>
      <c r="K15" s="144"/>
    </row>
    <row r="16" spans="1:11" ht="35.15" customHeight="1" x14ac:dyDescent="0.35">
      <c r="B16" s="258"/>
      <c r="C16" s="258"/>
      <c r="D16" s="260"/>
      <c r="E16" s="394"/>
      <c r="K16" s="144"/>
    </row>
    <row r="17" spans="1:31" ht="35.15" customHeight="1" x14ac:dyDescent="0.35">
      <c r="B17" s="258"/>
      <c r="C17" s="258"/>
      <c r="D17" s="260"/>
      <c r="E17" s="394"/>
      <c r="K17" s="144"/>
    </row>
    <row r="18" spans="1:31" ht="35.15" customHeight="1" x14ac:dyDescent="0.35">
      <c r="B18" s="258"/>
      <c r="C18" s="258"/>
      <c r="D18" s="260"/>
      <c r="E18" s="394"/>
      <c r="K18" s="144"/>
    </row>
    <row r="19" spans="1:31" ht="35.15" customHeight="1" x14ac:dyDescent="0.35">
      <c r="B19" s="258"/>
      <c r="C19" s="258"/>
      <c r="D19" s="260"/>
      <c r="E19" s="394"/>
      <c r="K19" s="144"/>
    </row>
    <row r="20" spans="1:31" ht="16.149999999999999" customHeight="1" x14ac:dyDescent="0.35">
      <c r="K20" s="144"/>
    </row>
    <row r="21" spans="1:31" x14ac:dyDescent="0.35">
      <c r="A21" s="16"/>
      <c r="B21" s="244" t="s">
        <v>53</v>
      </c>
      <c r="C21" s="245" t="str">
        <f>"500 merkkiä ("&amp;TEXT(LEN(B22),"0")&amp;" käytetty)"</f>
        <v>500 merkkiä (0 käytetty)</v>
      </c>
      <c r="D21" s="246"/>
      <c r="K21" s="162"/>
      <c r="L21" s="162"/>
      <c r="M21" s="162"/>
      <c r="N21" s="162"/>
      <c r="O21" s="162"/>
      <c r="P21" s="162"/>
      <c r="Q21" s="162"/>
      <c r="R21" s="162"/>
      <c r="S21" s="162"/>
      <c r="T21" s="162"/>
      <c r="U21" s="162"/>
      <c r="V21" s="162"/>
      <c r="W21" s="162"/>
      <c r="X21" s="162"/>
      <c r="Y21" s="162"/>
      <c r="Z21" s="162"/>
      <c r="AA21" s="162"/>
      <c r="AB21" s="162"/>
      <c r="AC21" s="162"/>
      <c r="AD21" s="162"/>
      <c r="AE21" s="162"/>
    </row>
    <row r="22" spans="1:31" ht="113.15" customHeight="1" x14ac:dyDescent="0.35">
      <c r="A22" s="16"/>
      <c r="B22" s="588"/>
      <c r="C22" s="589"/>
      <c r="D22" s="590"/>
      <c r="K22" s="162"/>
      <c r="L22" s="162"/>
      <c r="M22" s="162"/>
      <c r="N22" s="162"/>
      <c r="O22" s="162"/>
      <c r="P22" s="162"/>
      <c r="Q22" s="162"/>
      <c r="R22" s="162"/>
      <c r="S22" s="162"/>
      <c r="T22" s="162"/>
      <c r="U22" s="162"/>
      <c r="V22" s="162"/>
      <c r="W22" s="162"/>
      <c r="X22" s="162"/>
      <c r="Y22" s="162"/>
      <c r="Z22" s="162"/>
      <c r="AA22" s="162"/>
      <c r="AB22" s="162"/>
      <c r="AC22" s="162"/>
      <c r="AD22" s="162"/>
      <c r="AE22" s="162"/>
    </row>
    <row r="23" spans="1:31" ht="16.149999999999999" customHeight="1" x14ac:dyDescent="0.35">
      <c r="K23" s="144"/>
    </row>
    <row r="24" spans="1:31" ht="16.149999999999999" customHeight="1" x14ac:dyDescent="0.35">
      <c r="K24" s="144"/>
    </row>
    <row r="25" spans="1:31" ht="16.149999999999999" customHeight="1" x14ac:dyDescent="0.35">
      <c r="K25" s="144"/>
    </row>
    <row r="26" spans="1:31" ht="16.149999999999999" customHeight="1" x14ac:dyDescent="0.35">
      <c r="K26" s="144"/>
    </row>
    <row r="27" spans="1:31" ht="16.149999999999999" customHeight="1" x14ac:dyDescent="0.35">
      <c r="K27" s="144"/>
    </row>
    <row r="28" spans="1:31" ht="16.149999999999999" customHeight="1" x14ac:dyDescent="0.35">
      <c r="K28" s="144"/>
    </row>
    <row r="29" spans="1:31" ht="16.149999999999999" customHeight="1" x14ac:dyDescent="0.35">
      <c r="K29" s="144"/>
    </row>
    <row r="30" spans="1:31" ht="16.149999999999999" customHeight="1" x14ac:dyDescent="0.35">
      <c r="K30" s="144"/>
    </row>
    <row r="31" spans="1:31" ht="16.149999999999999" customHeight="1" x14ac:dyDescent="0.35">
      <c r="K31" s="144"/>
    </row>
    <row r="32" spans="1:31" ht="16.149999999999999" customHeight="1" x14ac:dyDescent="0.35">
      <c r="K32" s="144"/>
    </row>
    <row r="33" spans="11:11" ht="16.149999999999999" customHeight="1" x14ac:dyDescent="0.35">
      <c r="K33" s="144"/>
    </row>
    <row r="34" spans="11:11" ht="16.149999999999999" customHeight="1" x14ac:dyDescent="0.35">
      <c r="K34" s="144"/>
    </row>
    <row r="35" spans="11:11" ht="16.149999999999999" customHeight="1" x14ac:dyDescent="0.35">
      <c r="K35" s="144"/>
    </row>
    <row r="36" spans="11:11" ht="16.149999999999999" customHeight="1" x14ac:dyDescent="0.35">
      <c r="K36" s="144"/>
    </row>
    <row r="37" spans="11:11" ht="16.149999999999999" customHeight="1" x14ac:dyDescent="0.35">
      <c r="K37" s="144"/>
    </row>
    <row r="38" spans="11:11" ht="16.149999999999999" customHeight="1" x14ac:dyDescent="0.35">
      <c r="K38" s="144"/>
    </row>
    <row r="39" spans="11:11" ht="16.149999999999999" customHeight="1" x14ac:dyDescent="0.35">
      <c r="K39" s="144"/>
    </row>
    <row r="40" spans="11:11" ht="16.149999999999999" customHeight="1" x14ac:dyDescent="0.35">
      <c r="K40" s="144"/>
    </row>
  </sheetData>
  <sheetProtection sheet="1" selectLockedCells="1"/>
  <mergeCells count="3">
    <mergeCell ref="B22:D22"/>
    <mergeCell ref="B2:C2"/>
    <mergeCell ref="G1:I1"/>
  </mergeCells>
  <dataValidations xWindow="893" yWindow="374" count="6">
    <dataValidation allowBlank="1" showErrorMessage="1" promptTitle="OHJE" prompt="Kirjaa kustannuksen selite." sqref="D5" xr:uid="{00000000-0002-0000-1600-000000000000}"/>
    <dataValidation allowBlank="1" showInputMessage="1" showErrorMessage="1" promptTitle="OHJE" prompt="Jos tarkka kustannus ei ole tiedossa, budjetoi kustannus parhaan käytettävissä olevan arvion mukaisesti." sqref="E6:E19" xr:uid="{00000000-0002-0000-1600-000001000000}"/>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22" xr:uid="{00000000-0002-0000-1600-000002000000}">
      <formula1>500</formula1>
    </dataValidation>
    <dataValidation allowBlank="1" showInputMessage="1" showErrorMessage="1" promptTitle="OHJE" prompt="Merkitse suunnitelma-välilehden mukaisin numeroin toiminto tai toiminnot, joihin kustannus liittyy. Esim. 1.1. (tavoite 1 toiminto 1)." sqref="D6:D19" xr:uid="{00000000-0002-0000-1600-000003000000}"/>
    <dataValidation allowBlank="1" showInputMessage="1" showErrorMessage="1" promptTitle="OHJE" prompt="Kerro kustannustyyppi" sqref="B6:B19" xr:uid="{00000000-0002-0000-1600-000004000000}"/>
    <dataValidation allowBlank="1" showInputMessage="1" showErrorMessage="1" promptTitle="OHJE" prompt="Kuvaa lyhyesti mistä kustannus aiheutuu." sqref="C6:C19" xr:uid="{00000000-0002-0000-1600-000005000000}"/>
  </dataValidations>
  <hyperlinks>
    <hyperlink ref="G1:I1" location="'Aloita tästä'!A1" display="PALAA TÄSTÄ KANSISIVULLE" xr:uid="{00000000-0004-0000-1600-000000000000}"/>
  </hyperlinks>
  <pageMargins left="0.39370078740157483" right="0.39370078740157483" top="0.78740157480314965" bottom="0.78740157480314965" header="0.39370078740157483" footer="0.31496062992125984"/>
  <pageSetup paperSize="9" orientation="landscape" r:id="rId1"/>
  <headerFooter>
    <oddHeader>&amp;L&amp;A&amp;R&amp;P(&amp;N)</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8"/>
  <dimension ref="A1:H27"/>
  <sheetViews>
    <sheetView showGridLines="0" zoomScaleNormal="100" workbookViewId="0">
      <selection activeCell="F2" sqref="F2:H2"/>
    </sheetView>
  </sheetViews>
  <sheetFormatPr defaultColWidth="9.23046875" defaultRowHeight="12.75" customHeight="1" x14ac:dyDescent="0.35"/>
  <cols>
    <col min="1" max="1" width="3.765625" style="16" customWidth="1"/>
    <col min="2" max="2" width="30" style="16" customWidth="1"/>
    <col min="3" max="3" width="30.765625" style="16" customWidth="1"/>
    <col min="4" max="4" width="15.53515625" style="16" customWidth="1"/>
    <col min="5" max="16384" width="9.23046875" style="16"/>
  </cols>
  <sheetData>
    <row r="1" spans="1:8" ht="16.149999999999999" customHeight="1" x14ac:dyDescent="0.35">
      <c r="A1" s="3" t="s">
        <v>223</v>
      </c>
    </row>
    <row r="2" spans="1:8" ht="16.149999999999999" customHeight="1" x14ac:dyDescent="0.35">
      <c r="B2" s="198" t="s">
        <v>224</v>
      </c>
      <c r="C2" s="199"/>
      <c r="D2" s="200"/>
      <c r="F2" s="731" t="s">
        <v>89</v>
      </c>
      <c r="G2" s="732"/>
      <c r="H2" s="733"/>
    </row>
    <row r="3" spans="1:8" ht="16.149999999999999" customHeight="1" x14ac:dyDescent="0.35"/>
    <row r="4" spans="1:8" ht="16.149999999999999" customHeight="1" x14ac:dyDescent="0.35">
      <c r="B4" s="201" t="s">
        <v>78</v>
      </c>
      <c r="C4" s="137" t="s">
        <v>72</v>
      </c>
      <c r="D4" s="395">
        <f>SUM(D5+D11)</f>
        <v>0</v>
      </c>
    </row>
    <row r="5" spans="1:8" ht="16.149999999999999" customHeight="1" x14ac:dyDescent="0.35">
      <c r="B5" s="202"/>
      <c r="C5" s="203" t="s">
        <v>79</v>
      </c>
      <c r="D5" s="395">
        <f>SUM(D6:D10)</f>
        <v>0</v>
      </c>
    </row>
    <row r="6" spans="1:8" ht="16.149999999999999" customHeight="1" x14ac:dyDescent="0.35">
      <c r="B6" s="202"/>
      <c r="C6" s="204" t="s">
        <v>80</v>
      </c>
      <c r="D6" s="395">
        <f>SUM('Tosiasiallinen palkkakust.'!H20,'Palkkakust. yksikkökustannukset'!N20,'Muut henkilöstökustannukset'!C9)</f>
        <v>0</v>
      </c>
    </row>
    <row r="7" spans="1:8" ht="16.149999999999999" customHeight="1" x14ac:dyDescent="0.35">
      <c r="B7" s="202"/>
      <c r="C7" s="204" t="s">
        <v>119</v>
      </c>
      <c r="D7" s="395">
        <f>Ostopalvelut!E2</f>
        <v>0</v>
      </c>
    </row>
    <row r="8" spans="1:8" ht="16.149999999999999" customHeight="1" x14ac:dyDescent="0.35">
      <c r="B8" s="202"/>
      <c r="C8" s="204" t="s">
        <v>120</v>
      </c>
      <c r="D8" s="395">
        <f>'Käyttö- ja kiinteä omaisuus'!F2</f>
        <v>0</v>
      </c>
    </row>
    <row r="9" spans="1:8" ht="16.149999999999999" customHeight="1" x14ac:dyDescent="0.35">
      <c r="B9" s="202"/>
      <c r="C9" s="204" t="s">
        <v>121</v>
      </c>
      <c r="D9" s="395">
        <f>Matkakustannukset!E2</f>
        <v>0</v>
      </c>
    </row>
    <row r="10" spans="1:8" ht="16.149999999999999" customHeight="1" x14ac:dyDescent="0.35">
      <c r="B10" s="202"/>
      <c r="C10" s="204" t="s">
        <v>122</v>
      </c>
      <c r="D10" s="395">
        <f>'Muut hankekustannukset'!E2</f>
        <v>0</v>
      </c>
    </row>
    <row r="11" spans="1:8" ht="16.149999999999999" customHeight="1" x14ac:dyDescent="0.35">
      <c r="B11" s="205"/>
      <c r="C11" s="203" t="s">
        <v>81</v>
      </c>
      <c r="D11" s="395">
        <f>0.07*D5</f>
        <v>0</v>
      </c>
    </row>
    <row r="12" spans="1:8" ht="16.149999999999999" customHeight="1" x14ac:dyDescent="0.35"/>
    <row r="13" spans="1:8" ht="16.149999999999999" customHeight="1" x14ac:dyDescent="0.35"/>
    <row r="14" spans="1:8" ht="16.149999999999999" customHeight="1" x14ac:dyDescent="0.35">
      <c r="C14" s="206"/>
    </row>
    <row r="15" spans="1:8" ht="16.149999999999999" customHeight="1" x14ac:dyDescent="0.35">
      <c r="B15" s="207" t="s">
        <v>82</v>
      </c>
      <c r="C15" s="208"/>
    </row>
    <row r="16" spans="1:8" ht="16.149999999999999" customHeight="1" x14ac:dyDescent="0.35">
      <c r="B16" s="204" t="s">
        <v>83</v>
      </c>
      <c r="C16" s="204" t="s">
        <v>59</v>
      </c>
    </row>
    <row r="17" spans="2:4" ht="16.149999999999999" customHeight="1" x14ac:dyDescent="0.35">
      <c r="B17" s="381">
        <v>2021</v>
      </c>
      <c r="C17" s="378">
        <v>0</v>
      </c>
    </row>
    <row r="18" spans="2:4" ht="16.149999999999999" customHeight="1" x14ac:dyDescent="0.35">
      <c r="B18" s="381">
        <v>2022</v>
      </c>
      <c r="C18" s="378">
        <v>0</v>
      </c>
    </row>
    <row r="19" spans="2:4" ht="16.149999999999999" customHeight="1" x14ac:dyDescent="0.35">
      <c r="B19" s="381">
        <v>2023</v>
      </c>
      <c r="C19" s="378">
        <v>0</v>
      </c>
    </row>
    <row r="20" spans="2:4" ht="16.149999999999999" customHeight="1" x14ac:dyDescent="0.35">
      <c r="B20" s="381">
        <v>2024</v>
      </c>
      <c r="C20" s="378">
        <v>0</v>
      </c>
    </row>
    <row r="21" spans="2:4" ht="16.149999999999999" customHeight="1" x14ac:dyDescent="0.35">
      <c r="B21" s="381">
        <v>2025</v>
      </c>
      <c r="C21" s="378">
        <v>0</v>
      </c>
    </row>
    <row r="22" spans="2:4" ht="16.149999999999999" customHeight="1" x14ac:dyDescent="0.35">
      <c r="B22" s="381">
        <v>2026</v>
      </c>
      <c r="C22" s="378">
        <v>0</v>
      </c>
    </row>
    <row r="23" spans="2:4" ht="16.149999999999999" customHeight="1" x14ac:dyDescent="0.35">
      <c r="B23" s="381">
        <v>2027</v>
      </c>
      <c r="C23" s="378">
        <v>0</v>
      </c>
    </row>
    <row r="24" spans="2:4" ht="16.149999999999999" customHeight="1" x14ac:dyDescent="0.35">
      <c r="B24" s="381">
        <v>2028</v>
      </c>
      <c r="C24" s="378">
        <v>0</v>
      </c>
    </row>
    <row r="25" spans="2:4" ht="16.149999999999999" customHeight="1" x14ac:dyDescent="0.35">
      <c r="B25" s="381">
        <v>2029</v>
      </c>
      <c r="C25" s="378">
        <v>0</v>
      </c>
    </row>
    <row r="26" spans="2:4" ht="16.149999999999999" customHeight="1" x14ac:dyDescent="0.35"/>
    <row r="27" spans="2:4" ht="16.149999999999999" customHeight="1" x14ac:dyDescent="0.35">
      <c r="B27" s="209" t="s">
        <v>77</v>
      </c>
      <c r="C27" s="210">
        <f>D4-(C17+C18+C19+C20+C21+C22+C23+C24+C25)</f>
        <v>0</v>
      </c>
      <c r="D27" s="211"/>
    </row>
  </sheetData>
  <sheetProtection sheet="1" selectLockedCells="1"/>
  <mergeCells count="1">
    <mergeCell ref="F2:H2"/>
  </mergeCells>
  <dataValidations xWindow="474" yWindow="434" count="2">
    <dataValidation allowBlank="1" showInputMessage="1" showErrorMessage="1" promptTitle="OHJE" prompt="Hankkeen kustannukset jaotellaan kalenterivuosille. Kalenterivuosille budjetoitujen summien tulee täsmätä hankkeen budjetoituihin kokonaiskustannuksiin._x000a_" sqref="C18:C25" xr:uid="{00000000-0002-0000-1700-000000000000}"/>
    <dataValidation allowBlank="1" showInputMessage="1" showErrorMessage="1" promptTitle="OHJE" prompt="Hankkeen kustannukset jaotellaan kalenterivuosille. Kalenterivuosille budjetoitujen summien tulee täsmätä hankkeen budjetoituihin kokonaiskustannuksiin (tarkistusruudussa tulee olla 0,00)._x000a_" sqref="C17" xr:uid="{00000000-0002-0000-1700-000001000000}"/>
  </dataValidations>
  <hyperlinks>
    <hyperlink ref="F2:H2" location="'Aloita tästä'!A1" display="PALAA TÄSTÄ KANSISIVULLE" xr:uid="{00000000-0004-0000-1700-000000000000}"/>
  </hyperlinks>
  <pageMargins left="0.39370078740157483" right="0.39370078740157483" top="0.78740157480314965" bottom="0.78740157480314965" header="0.39370078740157483" footer="0.31496062992125984"/>
  <pageSetup paperSize="9" fitToWidth="0" fitToHeight="0" orientation="portrait" r:id="rId1"/>
  <headerFooter>
    <oddHeader>&amp;L&amp;A&amp;R&amp;P(&amp;N)</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Taul15"/>
  <dimension ref="A1:V45"/>
  <sheetViews>
    <sheetView zoomScaleNormal="100" workbookViewId="0">
      <selection activeCell="G8" sqref="G8:I8"/>
    </sheetView>
  </sheetViews>
  <sheetFormatPr defaultColWidth="8.765625" defaultRowHeight="15.5" x14ac:dyDescent="0.35"/>
  <cols>
    <col min="1" max="1" width="3.765625" style="162" customWidth="1"/>
    <col min="2" max="4" width="8.765625" style="162" hidden="1" customWidth="1"/>
    <col min="5" max="5" width="8.07421875" style="162" hidden="1" customWidth="1"/>
    <col min="6" max="6" width="8.765625" style="162" hidden="1" customWidth="1"/>
    <col min="7" max="7" width="26.765625" style="162" customWidth="1"/>
    <col min="8" max="8" width="33.765625" style="162" customWidth="1"/>
    <col min="9" max="9" width="22.07421875" style="162" customWidth="1"/>
    <col min="10" max="10" width="14.4609375" style="162" customWidth="1"/>
    <col min="11" max="11" width="4.4609375" style="162" customWidth="1"/>
    <col min="12" max="12" width="11.765625" style="162" customWidth="1"/>
    <col min="13" max="14" width="8.765625" style="162"/>
    <col min="15" max="15" width="15.61328125" style="162" customWidth="1"/>
    <col min="16" max="16384" width="8.765625" style="162"/>
  </cols>
  <sheetData>
    <row r="1" spans="1:22" ht="16.149999999999999" customHeight="1" x14ac:dyDescent="0.35">
      <c r="A1" s="8" t="s">
        <v>269</v>
      </c>
    </row>
    <row r="2" spans="1:22" ht="16.149999999999999" customHeight="1" x14ac:dyDescent="0.35">
      <c r="A2" s="8"/>
      <c r="J2" s="731" t="s">
        <v>89</v>
      </c>
      <c r="K2" s="732"/>
      <c r="L2" s="732"/>
      <c r="M2" s="733"/>
    </row>
    <row r="3" spans="1:22" ht="16.149999999999999" customHeight="1" x14ac:dyDescent="0.35">
      <c r="A3" s="8"/>
    </row>
    <row r="4" spans="1:22" ht="16.149999999999999" customHeight="1" x14ac:dyDescent="0.35">
      <c r="G4" s="212" t="s">
        <v>251</v>
      </c>
      <c r="H4" s="213">
        <f>'Hankkeen kustannukset'!D4</f>
        <v>0</v>
      </c>
      <c r="I4" s="214"/>
      <c r="J4" s="164"/>
      <c r="L4" s="584" t="s">
        <v>564</v>
      </c>
      <c r="M4" s="584"/>
      <c r="N4" s="584"/>
      <c r="O4" s="584"/>
      <c r="P4" s="412"/>
      <c r="Q4" s="412"/>
      <c r="R4" s="412"/>
      <c r="S4" s="412"/>
      <c r="T4" s="412"/>
      <c r="U4" s="412"/>
      <c r="V4" s="412"/>
    </row>
    <row r="5" spans="1:22" ht="16.149999999999999" customHeight="1" x14ac:dyDescent="0.35">
      <c r="G5" s="134"/>
      <c r="H5" s="136"/>
      <c r="I5" s="136"/>
      <c r="J5" s="138"/>
      <c r="L5" s="584"/>
      <c r="M5" s="584"/>
      <c r="N5" s="584"/>
      <c r="O5" s="584"/>
      <c r="P5" s="412"/>
      <c r="Q5" s="412"/>
      <c r="R5" s="412"/>
      <c r="S5" s="412"/>
      <c r="T5" s="412"/>
      <c r="U5" s="412"/>
      <c r="V5" s="412"/>
    </row>
    <row r="6" spans="1:22" ht="16.149999999999999" customHeight="1" x14ac:dyDescent="0.35">
      <c r="G6" s="134" t="s">
        <v>243</v>
      </c>
      <c r="H6" s="136"/>
      <c r="I6" s="136"/>
      <c r="J6" s="138"/>
      <c r="L6" s="584"/>
      <c r="M6" s="584"/>
      <c r="N6" s="584"/>
      <c r="O6" s="584"/>
      <c r="P6" s="412"/>
      <c r="Q6" s="412"/>
      <c r="R6" s="412"/>
      <c r="S6" s="412"/>
      <c r="T6" s="412"/>
      <c r="U6" s="412"/>
      <c r="V6" s="412"/>
    </row>
    <row r="7" spans="1:22" ht="16.149999999999999" customHeight="1" x14ac:dyDescent="0.35">
      <c r="G7" s="134" t="s">
        <v>73</v>
      </c>
      <c r="H7" s="353" t="str">
        <f>"1000 merkkiä ("&amp;TEXT(LEN(G8),"0")&amp;" käytetty)"</f>
        <v>1000 merkkiä (0 käytetty)</v>
      </c>
      <c r="I7" s="136"/>
      <c r="J7" s="138"/>
      <c r="L7" s="584"/>
      <c r="M7" s="584"/>
      <c r="N7" s="584"/>
      <c r="O7" s="584"/>
      <c r="P7" s="412"/>
      <c r="Q7" s="412"/>
      <c r="R7" s="412"/>
      <c r="S7" s="412"/>
      <c r="T7" s="412"/>
      <c r="U7" s="412"/>
      <c r="V7" s="412"/>
    </row>
    <row r="8" spans="1:22" ht="152.25" customHeight="1" x14ac:dyDescent="0.35">
      <c r="G8" s="588"/>
      <c r="H8" s="589"/>
      <c r="I8" s="590"/>
      <c r="J8" s="138"/>
      <c r="L8" s="584"/>
      <c r="M8" s="584"/>
      <c r="N8" s="584"/>
      <c r="O8" s="584"/>
      <c r="P8" s="412"/>
      <c r="Q8" s="412"/>
      <c r="R8" s="412"/>
      <c r="S8" s="412"/>
      <c r="T8" s="412"/>
      <c r="U8" s="412"/>
      <c r="V8" s="412"/>
    </row>
    <row r="9" spans="1:22" ht="19.5" customHeight="1" x14ac:dyDescent="0.35">
      <c r="G9" s="384" t="s">
        <v>142</v>
      </c>
      <c r="H9" s="354"/>
      <c r="I9" s="385"/>
      <c r="J9" s="138"/>
    </row>
    <row r="10" spans="1:22" ht="16.149999999999999" customHeight="1" x14ac:dyDescent="0.35">
      <c r="G10" s="215"/>
      <c r="H10" s="216"/>
      <c r="I10" s="136"/>
      <c r="J10" s="138"/>
    </row>
    <row r="11" spans="1:22" ht="16.149999999999999" customHeight="1" x14ac:dyDescent="0.35">
      <c r="G11" s="134" t="s">
        <v>146</v>
      </c>
      <c r="H11" s="136"/>
      <c r="I11" s="217">
        <f>H4-H9</f>
        <v>0</v>
      </c>
      <c r="J11" s="138"/>
    </row>
    <row r="12" spans="1:22" ht="16.149999999999999" customHeight="1" x14ac:dyDescent="0.35">
      <c r="G12" s="134"/>
      <c r="H12" s="136"/>
      <c r="I12" s="217"/>
      <c r="J12" s="138"/>
    </row>
    <row r="13" spans="1:22" ht="16.149999999999999" customHeight="1" x14ac:dyDescent="0.35">
      <c r="G13" s="218" t="s">
        <v>565</v>
      </c>
      <c r="H13" s="136"/>
      <c r="I13" s="217"/>
      <c r="J13" s="138"/>
    </row>
    <row r="14" spans="1:22" ht="16.149999999999999" customHeight="1" x14ac:dyDescent="0.35">
      <c r="G14" s="134"/>
      <c r="H14" s="136"/>
      <c r="I14" s="136"/>
      <c r="J14" s="138"/>
    </row>
    <row r="15" spans="1:22" ht="16.149999999999999" customHeight="1" x14ac:dyDescent="0.35">
      <c r="G15" s="134" t="s">
        <v>55</v>
      </c>
      <c r="H15" s="219"/>
      <c r="I15" s="220"/>
      <c r="J15" s="138"/>
      <c r="L15" s="584" t="s">
        <v>556</v>
      </c>
      <c r="M15" s="584"/>
      <c r="N15" s="584"/>
      <c r="O15" s="584"/>
    </row>
    <row r="16" spans="1:22" ht="16.149999999999999" customHeight="1" x14ac:dyDescent="0.35">
      <c r="G16" s="134" t="s">
        <v>241</v>
      </c>
      <c r="H16" s="219"/>
      <c r="I16" s="221">
        <f>ROUNDDOWN(I15*I11,2)</f>
        <v>0</v>
      </c>
      <c r="J16" s="138"/>
      <c r="L16" s="584"/>
      <c r="M16" s="584"/>
      <c r="N16" s="584"/>
      <c r="O16" s="584"/>
    </row>
    <row r="17" spans="2:17" ht="16.149999999999999" customHeight="1" x14ac:dyDescent="0.35">
      <c r="G17" s="134"/>
      <c r="H17" s="219"/>
      <c r="I17" s="136"/>
      <c r="J17" s="222"/>
    </row>
    <row r="18" spans="2:17" ht="16.149999999999999" customHeight="1" x14ac:dyDescent="0.35">
      <c r="G18" s="218" t="s">
        <v>250</v>
      </c>
      <c r="H18" s="219"/>
      <c r="I18" s="136"/>
      <c r="J18" s="222"/>
    </row>
    <row r="19" spans="2:17" ht="16.149999999999999" customHeight="1" x14ac:dyDescent="0.35">
      <c r="G19" s="134"/>
      <c r="H19" s="219"/>
      <c r="I19" s="136"/>
      <c r="J19" s="222"/>
      <c r="M19" s="412"/>
      <c r="N19" s="412"/>
      <c r="O19" s="412"/>
      <c r="P19" s="412"/>
      <c r="Q19" s="412"/>
    </row>
    <row r="20" spans="2:17" ht="16.149999999999999" customHeight="1" x14ac:dyDescent="0.35">
      <c r="B20" s="162" t="s">
        <v>76</v>
      </c>
      <c r="C20" s="162" t="s">
        <v>75</v>
      </c>
      <c r="D20" s="162" t="s">
        <v>123</v>
      </c>
      <c r="E20" s="162" t="s">
        <v>1</v>
      </c>
      <c r="F20" s="162" t="s">
        <v>237</v>
      </c>
      <c r="G20" s="134" t="s">
        <v>249</v>
      </c>
      <c r="H20" s="136" t="s">
        <v>234</v>
      </c>
      <c r="I20" s="136" t="s">
        <v>235</v>
      </c>
      <c r="J20" s="138" t="s">
        <v>236</v>
      </c>
      <c r="M20" s="412"/>
      <c r="N20" s="412"/>
      <c r="O20" s="412"/>
      <c r="P20" s="412"/>
      <c r="Q20" s="412"/>
    </row>
    <row r="21" spans="2:17" ht="16.149999999999999" customHeight="1" x14ac:dyDescent="0.35">
      <c r="B21" s="223">
        <f>IF(I21="Julkinen",J21,0)</f>
        <v>0</v>
      </c>
      <c r="C21" s="223">
        <f>IF(I21="Yksityinen",J21,0)</f>
        <v>0</v>
      </c>
      <c r="D21" s="223">
        <f>IF(G21="Muu rahoittaja",J21,0)</f>
        <v>0</v>
      </c>
      <c r="E21" s="223">
        <f>IF(G21="Hakijan omarahoitus",J21,0)</f>
        <v>0</v>
      </c>
      <c r="F21" s="223">
        <f>IF(G21="Siirron saajan omarahoitus",J21,0)</f>
        <v>0</v>
      </c>
      <c r="G21" s="224"/>
      <c r="H21" s="224"/>
      <c r="I21" s="224"/>
      <c r="J21" s="392"/>
      <c r="L21" s="584" t="s">
        <v>381</v>
      </c>
      <c r="M21" s="584"/>
      <c r="N21" s="584"/>
      <c r="O21" s="584"/>
      <c r="P21" s="412"/>
      <c r="Q21" s="412"/>
    </row>
    <row r="22" spans="2:17" ht="16.149999999999999" customHeight="1" x14ac:dyDescent="0.35">
      <c r="B22" s="223">
        <f t="shared" ref="B22:B26" si="0">IF(I22="Julkinen",J22,0)</f>
        <v>0</v>
      </c>
      <c r="C22" s="223">
        <f t="shared" ref="C22:C26" si="1">IF(I22="Yksityinen",J22,0)</f>
        <v>0</v>
      </c>
      <c r="D22" s="223">
        <f t="shared" ref="D22:D26" si="2">IF(G22="Muu rahoittaja",J22,0)</f>
        <v>0</v>
      </c>
      <c r="E22" s="223">
        <f t="shared" ref="E22:E26" si="3">IF(G22="Hakijan omarahoitus",J22,0)</f>
        <v>0</v>
      </c>
      <c r="F22" s="223">
        <f t="shared" ref="F22:F26" si="4">IF(G22="Siirron saajan omarahoitus",J22,0)</f>
        <v>0</v>
      </c>
      <c r="G22" s="224"/>
      <c r="H22" s="224"/>
      <c r="I22" s="224"/>
      <c r="J22" s="392"/>
      <c r="L22" s="584"/>
      <c r="M22" s="584"/>
      <c r="N22" s="584"/>
      <c r="O22" s="584"/>
      <c r="P22" s="412"/>
      <c r="Q22" s="412"/>
    </row>
    <row r="23" spans="2:17" ht="16.149999999999999" customHeight="1" x14ac:dyDescent="0.35">
      <c r="B23" s="223">
        <f t="shared" si="0"/>
        <v>0</v>
      </c>
      <c r="C23" s="223">
        <f t="shared" si="1"/>
        <v>0</v>
      </c>
      <c r="D23" s="223">
        <f t="shared" si="2"/>
        <v>0</v>
      </c>
      <c r="E23" s="223">
        <f t="shared" si="3"/>
        <v>0</v>
      </c>
      <c r="F23" s="223">
        <f t="shared" si="4"/>
        <v>0</v>
      </c>
      <c r="G23" s="224"/>
      <c r="H23" s="224"/>
      <c r="I23" s="224"/>
      <c r="J23" s="392"/>
      <c r="L23" s="584"/>
      <c r="M23" s="584"/>
      <c r="N23" s="584"/>
      <c r="O23" s="584"/>
      <c r="P23" s="412"/>
      <c r="Q23" s="412"/>
    </row>
    <row r="24" spans="2:17" ht="16.149999999999999" customHeight="1" x14ac:dyDescent="0.35">
      <c r="B24" s="223">
        <f t="shared" si="0"/>
        <v>0</v>
      </c>
      <c r="C24" s="223">
        <f t="shared" si="1"/>
        <v>0</v>
      </c>
      <c r="D24" s="223">
        <f t="shared" si="2"/>
        <v>0</v>
      </c>
      <c r="E24" s="223">
        <f t="shared" si="3"/>
        <v>0</v>
      </c>
      <c r="F24" s="223">
        <f t="shared" si="4"/>
        <v>0</v>
      </c>
      <c r="G24" s="224"/>
      <c r="H24" s="224"/>
      <c r="I24" s="224"/>
      <c r="J24" s="392"/>
      <c r="L24" s="584"/>
      <c r="M24" s="584"/>
      <c r="N24" s="584"/>
      <c r="O24" s="584"/>
      <c r="P24" s="412"/>
      <c r="Q24" s="412"/>
    </row>
    <row r="25" spans="2:17" ht="16.149999999999999" customHeight="1" x14ac:dyDescent="0.35">
      <c r="B25" s="223">
        <f t="shared" si="0"/>
        <v>0</v>
      </c>
      <c r="C25" s="223">
        <f t="shared" si="1"/>
        <v>0</v>
      </c>
      <c r="D25" s="223">
        <f t="shared" si="2"/>
        <v>0</v>
      </c>
      <c r="E25" s="223">
        <f t="shared" si="3"/>
        <v>0</v>
      </c>
      <c r="F25" s="223">
        <f t="shared" si="4"/>
        <v>0</v>
      </c>
      <c r="G25" s="224"/>
      <c r="H25" s="224"/>
      <c r="I25" s="224"/>
      <c r="J25" s="392"/>
      <c r="L25" s="584"/>
      <c r="M25" s="584"/>
      <c r="N25" s="584"/>
      <c r="O25" s="584"/>
      <c r="P25" s="412"/>
      <c r="Q25" s="412"/>
    </row>
    <row r="26" spans="2:17" ht="16.149999999999999" customHeight="1" x14ac:dyDescent="0.35">
      <c r="B26" s="223">
        <f t="shared" si="0"/>
        <v>0</v>
      </c>
      <c r="C26" s="223">
        <f t="shared" si="1"/>
        <v>0</v>
      </c>
      <c r="D26" s="223">
        <f t="shared" si="2"/>
        <v>0</v>
      </c>
      <c r="E26" s="223">
        <f t="shared" si="3"/>
        <v>0</v>
      </c>
      <c r="F26" s="223">
        <f t="shared" si="4"/>
        <v>0</v>
      </c>
      <c r="G26" s="224"/>
      <c r="H26" s="224"/>
      <c r="I26" s="224"/>
      <c r="J26" s="392"/>
      <c r="L26" s="584"/>
      <c r="M26" s="584"/>
      <c r="N26" s="584"/>
      <c r="O26" s="584"/>
      <c r="P26" s="412"/>
      <c r="Q26" s="412"/>
    </row>
    <row r="27" spans="2:17" ht="16.149999999999999" customHeight="1" x14ac:dyDescent="0.35">
      <c r="B27" s="223">
        <f t="shared" ref="B27:B31" si="5">IF(I27="Julkinen",J27,0)</f>
        <v>0</v>
      </c>
      <c r="C27" s="223">
        <f t="shared" ref="C27:C31" si="6">IF(I27="Yksityinen",J27,0)</f>
        <v>0</v>
      </c>
      <c r="D27" s="223">
        <f t="shared" ref="D27:D31" si="7">IF(G27="Muu rahoittaja",J27,0)</f>
        <v>0</v>
      </c>
      <c r="E27" s="223">
        <f t="shared" ref="E27:E31" si="8">IF(G27="Hakijan omarahoitus",J27,0)</f>
        <v>0</v>
      </c>
      <c r="F27" s="223">
        <f t="shared" ref="F27:F31" si="9">IF(G27="Siirron saajan omarahoitus",J27,0)</f>
        <v>0</v>
      </c>
      <c r="G27" s="224"/>
      <c r="H27" s="224"/>
      <c r="I27" s="224"/>
      <c r="J27" s="392"/>
      <c r="L27" s="584"/>
      <c r="M27" s="584"/>
      <c r="N27" s="584"/>
      <c r="O27" s="584"/>
      <c r="P27" s="412"/>
      <c r="Q27" s="412"/>
    </row>
    <row r="28" spans="2:17" ht="16.149999999999999" customHeight="1" x14ac:dyDescent="0.35">
      <c r="B28" s="223">
        <f t="shared" si="5"/>
        <v>0</v>
      </c>
      <c r="C28" s="223">
        <f t="shared" si="6"/>
        <v>0</v>
      </c>
      <c r="D28" s="223">
        <f t="shared" si="7"/>
        <v>0</v>
      </c>
      <c r="E28" s="223">
        <f t="shared" si="8"/>
        <v>0</v>
      </c>
      <c r="F28" s="223">
        <f t="shared" si="9"/>
        <v>0</v>
      </c>
      <c r="G28" s="224"/>
      <c r="H28" s="224"/>
      <c r="I28" s="224"/>
      <c r="J28" s="392"/>
      <c r="L28" s="584"/>
      <c r="M28" s="584"/>
      <c r="N28" s="584"/>
      <c r="O28" s="584"/>
      <c r="P28" s="411"/>
      <c r="Q28" s="411"/>
    </row>
    <row r="29" spans="2:17" ht="16.149999999999999" customHeight="1" x14ac:dyDescent="0.35">
      <c r="B29" s="223">
        <f t="shared" si="5"/>
        <v>0</v>
      </c>
      <c r="C29" s="223">
        <f t="shared" si="6"/>
        <v>0</v>
      </c>
      <c r="D29" s="223">
        <f t="shared" si="7"/>
        <v>0</v>
      </c>
      <c r="E29" s="223">
        <f t="shared" si="8"/>
        <v>0</v>
      </c>
      <c r="F29" s="223">
        <f t="shared" si="9"/>
        <v>0</v>
      </c>
      <c r="G29" s="224"/>
      <c r="H29" s="224"/>
      <c r="I29" s="224"/>
      <c r="J29" s="392"/>
      <c r="L29" s="584"/>
      <c r="M29" s="584"/>
      <c r="N29" s="584"/>
      <c r="O29" s="584"/>
      <c r="P29" s="411"/>
      <c r="Q29" s="411"/>
    </row>
    <row r="30" spans="2:17" ht="16.149999999999999" customHeight="1" x14ac:dyDescent="0.35">
      <c r="B30" s="223">
        <f t="shared" si="5"/>
        <v>0</v>
      </c>
      <c r="C30" s="223">
        <f t="shared" si="6"/>
        <v>0</v>
      </c>
      <c r="D30" s="223">
        <f t="shared" si="7"/>
        <v>0</v>
      </c>
      <c r="E30" s="223">
        <f t="shared" si="8"/>
        <v>0</v>
      </c>
      <c r="F30" s="223">
        <f t="shared" si="9"/>
        <v>0</v>
      </c>
      <c r="G30" s="224"/>
      <c r="H30" s="224"/>
      <c r="I30" s="224"/>
      <c r="J30" s="392"/>
      <c r="L30" s="584"/>
      <c r="M30" s="584"/>
      <c r="N30" s="584"/>
      <c r="O30" s="584"/>
      <c r="P30" s="411"/>
      <c r="Q30" s="411"/>
    </row>
    <row r="31" spans="2:17" ht="16.149999999999999" customHeight="1" x14ac:dyDescent="0.35">
      <c r="B31" s="223">
        <f t="shared" si="5"/>
        <v>0</v>
      </c>
      <c r="C31" s="223">
        <f t="shared" si="6"/>
        <v>0</v>
      </c>
      <c r="D31" s="223">
        <f t="shared" si="7"/>
        <v>0</v>
      </c>
      <c r="E31" s="223">
        <f t="shared" si="8"/>
        <v>0</v>
      </c>
      <c r="F31" s="223">
        <f t="shared" si="9"/>
        <v>0</v>
      </c>
      <c r="G31" s="224"/>
      <c r="H31" s="224"/>
      <c r="I31" s="224"/>
      <c r="J31" s="392"/>
      <c r="L31" s="584"/>
      <c r="M31" s="584"/>
      <c r="N31" s="584"/>
      <c r="O31" s="584"/>
      <c r="P31" s="411"/>
      <c r="Q31" s="411"/>
    </row>
    <row r="32" spans="2:17" ht="16.149999999999999" customHeight="1" x14ac:dyDescent="0.35">
      <c r="B32" s="175"/>
      <c r="C32" s="175"/>
      <c r="D32" s="175"/>
      <c r="E32" s="175"/>
      <c r="F32" s="175"/>
      <c r="G32" s="226"/>
      <c r="H32" s="136"/>
      <c r="I32" s="136"/>
      <c r="J32" s="227">
        <f>SUM(J21:J31)</f>
        <v>0</v>
      </c>
      <c r="M32" s="411"/>
      <c r="N32" s="411"/>
      <c r="O32" s="411"/>
      <c r="P32" s="411"/>
      <c r="Q32" s="411"/>
    </row>
    <row r="33" spans="1:17" ht="16.149999999999999" customHeight="1" x14ac:dyDescent="0.35">
      <c r="B33" s="225">
        <f>SUM(B21:B31)</f>
        <v>0</v>
      </c>
      <c r="C33" s="225">
        <f>SUM(C21:C31)</f>
        <v>0</v>
      </c>
      <c r="D33" s="225">
        <f>SUM(D21:D31)</f>
        <v>0</v>
      </c>
      <c r="E33" s="225">
        <f>SUM(E21:E31)</f>
        <v>0</v>
      </c>
      <c r="F33" s="225">
        <f>SUM(F21:F31)</f>
        <v>0</v>
      </c>
      <c r="G33" s="134"/>
      <c r="H33" s="136"/>
      <c r="I33" s="136"/>
      <c r="J33" s="138"/>
      <c r="M33" s="411"/>
      <c r="N33" s="411"/>
      <c r="O33" s="411"/>
      <c r="P33" s="411"/>
      <c r="Q33" s="411"/>
    </row>
    <row r="34" spans="1:17" ht="16.149999999999999" customHeight="1" x14ac:dyDescent="0.35">
      <c r="A34" s="225"/>
      <c r="B34" s="225"/>
      <c r="C34" s="225"/>
      <c r="D34" s="225"/>
      <c r="E34" s="225"/>
      <c r="G34" s="228" t="s">
        <v>248</v>
      </c>
      <c r="H34" s="229"/>
      <c r="I34" s="136"/>
      <c r="J34" s="138"/>
      <c r="M34" s="411"/>
      <c r="N34" s="411"/>
      <c r="O34" s="411"/>
      <c r="P34" s="411"/>
      <c r="Q34" s="411"/>
    </row>
    <row r="35" spans="1:17" ht="16.149999999999999" customHeight="1" x14ac:dyDescent="0.35">
      <c r="G35" s="230" t="s">
        <v>238</v>
      </c>
      <c r="H35" s="231">
        <f>B33</f>
        <v>0</v>
      </c>
      <c r="I35" s="136"/>
      <c r="J35" s="138"/>
      <c r="M35" s="411"/>
      <c r="N35" s="411"/>
      <c r="O35" s="411"/>
      <c r="P35" s="411"/>
      <c r="Q35" s="411"/>
    </row>
    <row r="36" spans="1:17" ht="16.149999999999999" customHeight="1" x14ac:dyDescent="0.35">
      <c r="G36" s="230" t="s">
        <v>239</v>
      </c>
      <c r="H36" s="231">
        <f>C33</f>
        <v>0</v>
      </c>
      <c r="I36" s="136"/>
      <c r="J36" s="138"/>
      <c r="M36" s="411"/>
      <c r="N36" s="411"/>
      <c r="O36" s="411"/>
      <c r="P36" s="411"/>
      <c r="Q36" s="411"/>
    </row>
    <row r="37" spans="1:17" ht="16.149999999999999" customHeight="1" x14ac:dyDescent="0.35">
      <c r="G37" s="230" t="s">
        <v>123</v>
      </c>
      <c r="H37" s="231">
        <f>D33</f>
        <v>0</v>
      </c>
      <c r="I37" s="136"/>
      <c r="J37" s="138"/>
      <c r="M37" s="411"/>
      <c r="N37" s="411"/>
      <c r="O37" s="411"/>
      <c r="P37" s="411"/>
      <c r="Q37" s="411"/>
    </row>
    <row r="38" spans="1:17" ht="16.149999999999999" customHeight="1" x14ac:dyDescent="0.35">
      <c r="G38" s="232" t="s">
        <v>240</v>
      </c>
      <c r="H38" s="233">
        <f>E33+F33</f>
        <v>0</v>
      </c>
      <c r="I38" s="136"/>
      <c r="J38" s="138"/>
      <c r="M38" s="411"/>
      <c r="N38" s="411"/>
      <c r="O38" s="411"/>
      <c r="P38" s="411"/>
      <c r="Q38" s="411"/>
    </row>
    <row r="39" spans="1:17" ht="16.149999999999999" customHeight="1" x14ac:dyDescent="0.35">
      <c r="G39" s="134"/>
      <c r="H39" s="136"/>
      <c r="I39" s="136"/>
      <c r="J39" s="138"/>
      <c r="M39" s="411"/>
      <c r="N39" s="411"/>
      <c r="O39" s="411"/>
      <c r="P39" s="411"/>
      <c r="Q39" s="411"/>
    </row>
    <row r="40" spans="1:17" ht="16.149999999999999" customHeight="1" x14ac:dyDescent="0.35">
      <c r="G40" s="134" t="s">
        <v>143</v>
      </c>
      <c r="H40" s="136"/>
      <c r="I40" s="136"/>
      <c r="J40" s="222">
        <f>SUM(J32,I16)</f>
        <v>0</v>
      </c>
      <c r="L40" s="584" t="s">
        <v>557</v>
      </c>
      <c r="M40" s="584"/>
      <c r="N40" s="584"/>
      <c r="O40" s="584"/>
      <c r="P40" s="411"/>
      <c r="Q40" s="411"/>
    </row>
    <row r="41" spans="1:17" ht="16.149999999999999" customHeight="1" x14ac:dyDescent="0.35">
      <c r="G41" s="134" t="s">
        <v>569</v>
      </c>
      <c r="H41" s="136"/>
      <c r="I41" s="136"/>
      <c r="J41" s="227">
        <f>ROUNDDOWN(I11-J40,2)</f>
        <v>0</v>
      </c>
      <c r="L41" s="584"/>
      <c r="M41" s="584"/>
      <c r="N41" s="584"/>
      <c r="O41" s="584"/>
      <c r="P41" s="411"/>
      <c r="Q41" s="411"/>
    </row>
    <row r="42" spans="1:17" ht="16.149999999999999" customHeight="1" x14ac:dyDescent="0.35">
      <c r="G42" s="234"/>
      <c r="H42" s="235"/>
      <c r="I42" s="235"/>
      <c r="J42" s="236"/>
      <c r="L42" s="584"/>
      <c r="M42" s="584"/>
      <c r="N42" s="584"/>
      <c r="O42" s="584"/>
      <c r="P42" s="411"/>
      <c r="Q42" s="411"/>
    </row>
    <row r="43" spans="1:17" ht="16.149999999999999" customHeight="1" x14ac:dyDescent="0.35">
      <c r="L43" s="584"/>
      <c r="M43" s="584"/>
      <c r="N43" s="584"/>
      <c r="O43" s="584"/>
    </row>
    <row r="44" spans="1:17" x14ac:dyDescent="0.35">
      <c r="G44" s="244" t="s">
        <v>53</v>
      </c>
      <c r="H44" s="245" t="str">
        <f>"500 merkkiä ("&amp;TEXT(LEN(G45),"0")&amp;" käytetty)"</f>
        <v>500 merkkiä (0 käytetty)</v>
      </c>
      <c r="I44" s="245"/>
      <c r="J44" s="246"/>
      <c r="L44" s="584"/>
      <c r="M44" s="584"/>
      <c r="N44" s="584"/>
      <c r="O44" s="584"/>
    </row>
    <row r="45" spans="1:17" ht="95.25" customHeight="1" x14ac:dyDescent="0.35">
      <c r="G45" s="588"/>
      <c r="H45" s="589"/>
      <c r="I45" s="589"/>
      <c r="J45" s="590"/>
    </row>
  </sheetData>
  <sheetProtection sheet="1" selectLockedCells="1"/>
  <mergeCells count="7">
    <mergeCell ref="G45:J45"/>
    <mergeCell ref="G8:I8"/>
    <mergeCell ref="J2:M2"/>
    <mergeCell ref="L4:O8"/>
    <mergeCell ref="L21:O31"/>
    <mergeCell ref="L15:O16"/>
    <mergeCell ref="L40:O44"/>
  </mergeCells>
  <conditionalFormatting sqref="J41">
    <cfRule type="cellIs" dxfId="1" priority="1" operator="lessThan">
      <formula>0</formula>
    </cfRule>
    <cfRule type="cellIs" dxfId="0" priority="2" operator="greaterThan">
      <formula>0</formula>
    </cfRule>
  </conditionalFormatting>
  <dataValidations count="2">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G45:J45" xr:uid="{00000000-0002-0000-1800-000000000000}">
      <formula1>500</formula1>
    </dataValidation>
    <dataValidation type="textLength" allowBlank="1" showInputMessage="1" showErrorMessage="1" errorTitle="Virhesanoma" error="Tähän kenttään voi kirjoittaa vain 1000 merkkiä._x000a__x000a_Yritä uudelleen (Retry), vähennä merkkejä ja hyväksy teksti sitten uudelleen." sqref="G8:I8" xr:uid="{00000000-0002-0000-1800-000001000000}">
      <formula1>0</formula1>
      <formula2>1000</formula2>
    </dataValidation>
  </dataValidations>
  <hyperlinks>
    <hyperlink ref="J2:M2" location="'Aloita tästä'!A1" display="PALAA TÄSTÄ KANSISIVULLE" xr:uid="{00000000-0004-0000-1800-000000000000}"/>
  </hyperlinks>
  <pageMargins left="0.39370078740157483" right="0.39370078740157483" top="0.78740157480314965" bottom="0.78740157480314965" header="0.39370078740157483" footer="0.31496062992125984"/>
  <pageSetup paperSize="9" orientation="landscape" r:id="rId1"/>
  <headerFooter>
    <oddHeader>&amp;L&amp;A&amp;R&amp;P(&amp;N)</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800-000002000000}">
          <x14:formula1>
            <xm:f>'Metatiedot (piiloon)'!$U$3:$U$6</xm:f>
          </x14:formula1>
          <xm:sqref>G21:G31</xm:sqref>
        </x14:dataValidation>
        <x14:dataValidation type="list" allowBlank="1" showInputMessage="1" showErrorMessage="1" xr:uid="{00000000-0002-0000-1800-000003000000}">
          <x14:formula1>
            <xm:f>'Metatiedot (piiloon)'!$V$3:$V$5</xm:f>
          </x14:formula1>
          <xm:sqref>I21:I31</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Taul16"/>
  <dimension ref="A1:AF27"/>
  <sheetViews>
    <sheetView zoomScaleNormal="100" workbookViewId="0">
      <selection activeCell="G2" sqref="G2:I2"/>
    </sheetView>
  </sheetViews>
  <sheetFormatPr defaultColWidth="8.765625" defaultRowHeight="15.5" x14ac:dyDescent="0.35"/>
  <cols>
    <col min="1" max="1" width="4.765625" style="4" customWidth="1"/>
    <col min="2" max="2" width="19.765625" style="4" customWidth="1"/>
    <col min="3" max="3" width="21.23046875" style="4" customWidth="1"/>
    <col min="4" max="4" width="18.765625" style="4" customWidth="1"/>
    <col min="5" max="5" width="15.765625" style="4" customWidth="1"/>
    <col min="6" max="16384" width="8.765625" style="4"/>
  </cols>
  <sheetData>
    <row r="1" spans="1:10" x14ac:dyDescent="0.35">
      <c r="A1" s="5" t="s">
        <v>270</v>
      </c>
      <c r="C1" s="13"/>
    </row>
    <row r="2" spans="1:10" x14ac:dyDescent="0.35">
      <c r="B2" s="324" t="s">
        <v>268</v>
      </c>
      <c r="C2" s="325"/>
      <c r="D2" s="325"/>
      <c r="E2" s="153"/>
      <c r="G2" s="731" t="s">
        <v>89</v>
      </c>
      <c r="H2" s="732"/>
      <c r="I2" s="733"/>
    </row>
    <row r="3" spans="1:10" x14ac:dyDescent="0.35">
      <c r="B3" s="218"/>
      <c r="C3" s="136"/>
      <c r="D3" s="136"/>
      <c r="E3" s="138"/>
    </row>
    <row r="4" spans="1:10" x14ac:dyDescent="0.35">
      <c r="B4" s="218" t="s">
        <v>117</v>
      </c>
      <c r="C4" s="135"/>
      <c r="D4" s="227">
        <f>Rahoitus!I16</f>
        <v>0</v>
      </c>
      <c r="E4" s="138"/>
    </row>
    <row r="5" spans="1:10" x14ac:dyDescent="0.35">
      <c r="B5" s="234"/>
      <c r="C5" s="235"/>
      <c r="D5" s="235"/>
      <c r="E5" s="236"/>
    </row>
    <row r="6" spans="1:10" s="11" customFormat="1" ht="12.5" x14ac:dyDescent="0.25">
      <c r="B6" s="744" t="s">
        <v>145</v>
      </c>
      <c r="C6" s="745"/>
      <c r="D6" s="740" t="s">
        <v>256</v>
      </c>
      <c r="E6" s="741"/>
      <c r="G6" s="750"/>
      <c r="H6" s="750"/>
      <c r="I6" s="750"/>
      <c r="J6" s="750"/>
    </row>
    <row r="7" spans="1:10" s="11" customFormat="1" ht="12.5" x14ac:dyDescent="0.25">
      <c r="B7" s="746"/>
      <c r="C7" s="747"/>
      <c r="D7" s="742"/>
      <c r="E7" s="743"/>
      <c r="G7" s="750"/>
      <c r="H7" s="750"/>
      <c r="I7" s="750"/>
      <c r="J7" s="750"/>
    </row>
    <row r="8" spans="1:10" s="11" customFormat="1" x14ac:dyDescent="0.35">
      <c r="B8" s="748"/>
      <c r="C8" s="749"/>
      <c r="D8" s="386" t="s">
        <v>252</v>
      </c>
      <c r="E8" s="326" t="s">
        <v>254</v>
      </c>
      <c r="G8" s="750"/>
      <c r="H8" s="750"/>
      <c r="I8" s="750"/>
      <c r="J8" s="750"/>
    </row>
    <row r="9" spans="1:10" s="11" customFormat="1" x14ac:dyDescent="0.35">
      <c r="B9" s="734" t="s">
        <v>246</v>
      </c>
      <c r="C9" s="735"/>
      <c r="D9" s="327"/>
      <c r="E9" s="328">
        <f>$D$4*D9</f>
        <v>0</v>
      </c>
      <c r="G9" s="750"/>
      <c r="H9" s="750"/>
      <c r="I9" s="750"/>
      <c r="J9" s="750"/>
    </row>
    <row r="10" spans="1:10" s="11" customFormat="1" x14ac:dyDescent="0.35">
      <c r="B10" s="734" t="s">
        <v>247</v>
      </c>
      <c r="C10" s="735"/>
      <c r="D10" s="329"/>
      <c r="E10" s="328">
        <f t="shared" ref="E10:E22" si="0">$D$4*D10</f>
        <v>0</v>
      </c>
      <c r="G10" s="750"/>
      <c r="H10" s="750"/>
      <c r="I10" s="750"/>
      <c r="J10" s="750"/>
    </row>
    <row r="11" spans="1:10" s="11" customFormat="1" x14ac:dyDescent="0.35">
      <c r="B11" s="734" t="s">
        <v>253</v>
      </c>
      <c r="C11" s="735"/>
      <c r="D11" s="329"/>
      <c r="E11" s="328">
        <f t="shared" si="0"/>
        <v>0</v>
      </c>
      <c r="G11" s="750"/>
      <c r="H11" s="750"/>
      <c r="I11" s="750"/>
      <c r="J11" s="750"/>
    </row>
    <row r="12" spans="1:10" s="11" customFormat="1" x14ac:dyDescent="0.35">
      <c r="B12" s="734" t="s">
        <v>257</v>
      </c>
      <c r="C12" s="735"/>
      <c r="D12" s="329"/>
      <c r="E12" s="328">
        <f t="shared" si="0"/>
        <v>0</v>
      </c>
      <c r="G12" s="750"/>
      <c r="H12" s="750"/>
      <c r="I12" s="750"/>
      <c r="J12" s="750"/>
    </row>
    <row r="13" spans="1:10" s="11" customFormat="1" x14ac:dyDescent="0.35">
      <c r="B13" s="734" t="s">
        <v>258</v>
      </c>
      <c r="C13" s="735"/>
      <c r="D13" s="329"/>
      <c r="E13" s="328">
        <f t="shared" si="0"/>
        <v>0</v>
      </c>
      <c r="G13" s="750"/>
      <c r="H13" s="750"/>
      <c r="I13" s="750"/>
      <c r="J13" s="750"/>
    </row>
    <row r="14" spans="1:10" s="11" customFormat="1" x14ac:dyDescent="0.35">
      <c r="B14" s="734" t="s">
        <v>259</v>
      </c>
      <c r="C14" s="735"/>
      <c r="D14" s="329"/>
      <c r="E14" s="328">
        <f t="shared" si="0"/>
        <v>0</v>
      </c>
      <c r="G14" s="750"/>
      <c r="H14" s="750"/>
      <c r="I14" s="750"/>
      <c r="J14" s="750"/>
    </row>
    <row r="15" spans="1:10" s="11" customFormat="1" x14ac:dyDescent="0.35">
      <c r="B15" s="734" t="s">
        <v>260</v>
      </c>
      <c r="C15" s="735"/>
      <c r="D15" s="329"/>
      <c r="E15" s="328">
        <f t="shared" si="0"/>
        <v>0</v>
      </c>
      <c r="G15" s="750"/>
      <c r="H15" s="750"/>
      <c r="I15" s="750"/>
      <c r="J15" s="750"/>
    </row>
    <row r="16" spans="1:10" s="11" customFormat="1" x14ac:dyDescent="0.35">
      <c r="B16" s="734" t="s">
        <v>261</v>
      </c>
      <c r="C16" s="735"/>
      <c r="D16" s="329"/>
      <c r="E16" s="328">
        <f t="shared" si="0"/>
        <v>0</v>
      </c>
      <c r="G16" s="750"/>
      <c r="H16" s="750"/>
      <c r="I16" s="750"/>
      <c r="J16" s="750"/>
    </row>
    <row r="17" spans="2:32" s="11" customFormat="1" x14ac:dyDescent="0.35">
      <c r="B17" s="734" t="s">
        <v>262</v>
      </c>
      <c r="C17" s="735"/>
      <c r="D17" s="329"/>
      <c r="E17" s="328">
        <f t="shared" si="0"/>
        <v>0</v>
      </c>
      <c r="G17" s="750"/>
      <c r="H17" s="750"/>
      <c r="I17" s="750"/>
      <c r="J17" s="750"/>
    </row>
    <row r="18" spans="2:32" s="11" customFormat="1" ht="14.25" customHeight="1" x14ac:dyDescent="0.35">
      <c r="B18" s="734" t="s">
        <v>263</v>
      </c>
      <c r="C18" s="735"/>
      <c r="D18" s="329"/>
      <c r="E18" s="328">
        <f t="shared" si="0"/>
        <v>0</v>
      </c>
      <c r="G18" s="750"/>
      <c r="H18" s="750"/>
      <c r="I18" s="750"/>
      <c r="J18" s="750"/>
    </row>
    <row r="19" spans="2:32" s="11" customFormat="1" ht="14.25" customHeight="1" x14ac:dyDescent="0.35">
      <c r="B19" s="734" t="s">
        <v>264</v>
      </c>
      <c r="C19" s="735"/>
      <c r="D19" s="329"/>
      <c r="E19" s="328">
        <f t="shared" si="0"/>
        <v>0</v>
      </c>
    </row>
    <row r="20" spans="2:32" s="11" customFormat="1" ht="14.25" customHeight="1" x14ac:dyDescent="0.35">
      <c r="B20" s="734" t="s">
        <v>265</v>
      </c>
      <c r="C20" s="735"/>
      <c r="D20" s="329"/>
      <c r="E20" s="328">
        <f t="shared" si="0"/>
        <v>0</v>
      </c>
    </row>
    <row r="21" spans="2:32" s="11" customFormat="1" ht="14.25" customHeight="1" x14ac:dyDescent="0.35">
      <c r="B21" s="734" t="s">
        <v>266</v>
      </c>
      <c r="C21" s="735"/>
      <c r="D21" s="329"/>
      <c r="E21" s="328">
        <f t="shared" si="0"/>
        <v>0</v>
      </c>
    </row>
    <row r="22" spans="2:32" s="11" customFormat="1" ht="14.25" customHeight="1" x14ac:dyDescent="0.35">
      <c r="B22" s="734" t="s">
        <v>267</v>
      </c>
      <c r="C22" s="735"/>
      <c r="D22" s="329"/>
      <c r="E22" s="328">
        <f t="shared" si="0"/>
        <v>0</v>
      </c>
    </row>
    <row r="23" spans="2:32" s="11" customFormat="1" x14ac:dyDescent="0.35">
      <c r="B23" s="736" t="s">
        <v>93</v>
      </c>
      <c r="C23" s="737"/>
      <c r="D23" s="331">
        <f>SUM(D9:D22)</f>
        <v>0</v>
      </c>
      <c r="E23" s="330">
        <f>SUM(E9:E22)</f>
        <v>0</v>
      </c>
    </row>
    <row r="24" spans="2:32" s="11" customFormat="1" x14ac:dyDescent="0.35">
      <c r="B24" s="738" t="s">
        <v>255</v>
      </c>
      <c r="C24" s="739"/>
      <c r="D24" s="331">
        <f>1-D23</f>
        <v>1</v>
      </c>
      <c r="E24" s="330">
        <f>D4-E23</f>
        <v>0</v>
      </c>
    </row>
    <row r="25" spans="2:32" x14ac:dyDescent="0.35">
      <c r="B25" s="144"/>
      <c r="C25" s="144"/>
      <c r="D25" s="144"/>
      <c r="E25" s="144"/>
    </row>
    <row r="26" spans="2:32" s="16" customFormat="1" x14ac:dyDescent="0.35">
      <c r="B26" s="244" t="s">
        <v>53</v>
      </c>
      <c r="C26" s="245" t="str">
        <f>"500 merkkiä ("&amp;TEXT(LEN(B27),"0")&amp;" käytetty)"</f>
        <v>500 merkkiä (0 käytetty)</v>
      </c>
      <c r="D26" s="245"/>
      <c r="E26" s="246"/>
      <c r="F26" s="162"/>
      <c r="G26" s="162"/>
      <c r="H26" s="162"/>
      <c r="I26" s="162"/>
      <c r="J26" s="162"/>
      <c r="K26" s="162"/>
      <c r="L26" s="162"/>
      <c r="M26" s="162"/>
      <c r="N26" s="162"/>
      <c r="O26" s="162"/>
      <c r="P26" s="162"/>
      <c r="Q26" s="162"/>
      <c r="R26" s="162"/>
      <c r="S26" s="162"/>
      <c r="T26" s="162"/>
      <c r="U26" s="162"/>
      <c r="V26" s="162"/>
      <c r="W26" s="162"/>
      <c r="X26" s="162"/>
      <c r="Y26" s="162"/>
      <c r="Z26" s="162"/>
      <c r="AA26" s="162"/>
      <c r="AB26" s="162"/>
      <c r="AC26" s="162"/>
      <c r="AD26" s="162"/>
      <c r="AE26" s="162"/>
      <c r="AF26" s="162"/>
    </row>
    <row r="27" spans="2:32" s="16" customFormat="1" ht="95.25" customHeight="1" x14ac:dyDescent="0.35">
      <c r="B27" s="635"/>
      <c r="C27" s="636"/>
      <c r="D27" s="636"/>
      <c r="E27" s="637"/>
      <c r="F27" s="162"/>
      <c r="G27" s="162"/>
      <c r="H27" s="162"/>
      <c r="I27" s="162"/>
      <c r="J27" s="162"/>
      <c r="K27" s="162"/>
      <c r="L27" s="162"/>
      <c r="M27" s="162"/>
      <c r="N27" s="162"/>
      <c r="O27" s="162"/>
      <c r="P27" s="162"/>
      <c r="Q27" s="162"/>
      <c r="R27" s="162"/>
      <c r="S27" s="162"/>
      <c r="T27" s="162"/>
      <c r="U27" s="162"/>
      <c r="V27" s="162"/>
      <c r="W27" s="162"/>
      <c r="X27" s="162"/>
      <c r="Y27" s="162"/>
      <c r="Z27" s="162"/>
      <c r="AA27" s="162"/>
      <c r="AB27" s="162"/>
      <c r="AC27" s="162"/>
      <c r="AD27" s="162"/>
      <c r="AE27" s="162"/>
      <c r="AF27" s="162"/>
    </row>
  </sheetData>
  <sheetProtection sheet="1" selectLockedCells="1"/>
  <mergeCells count="21">
    <mergeCell ref="G2:I2"/>
    <mergeCell ref="D6:E7"/>
    <mergeCell ref="B6:C8"/>
    <mergeCell ref="B9:C9"/>
    <mergeCell ref="B10:C10"/>
    <mergeCell ref="G6:J18"/>
    <mergeCell ref="B27:E27"/>
    <mergeCell ref="B11:C11"/>
    <mergeCell ref="B23:C23"/>
    <mergeCell ref="B24:C24"/>
    <mergeCell ref="B12:C12"/>
    <mergeCell ref="B13:C13"/>
    <mergeCell ref="B14:C14"/>
    <mergeCell ref="B15:C15"/>
    <mergeCell ref="B16:C16"/>
    <mergeCell ref="B19:C19"/>
    <mergeCell ref="B20:C20"/>
    <mergeCell ref="B17:C17"/>
    <mergeCell ref="B18:C18"/>
    <mergeCell ref="B21:C21"/>
    <mergeCell ref="B22:C22"/>
  </mergeCells>
  <dataValidations count="2">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27" xr:uid="{00000000-0002-0000-1900-000000000000}">
      <formula1>500</formula1>
    </dataValidation>
    <dataValidation allowBlank="1" showInputMessage="1" showErrorMessage="1" promptTitle="OHJE" prompt="Kirjoita tähän siirron saajan (hankekumppanin) nimi" sqref="B9:C22" xr:uid="{00000000-0002-0000-1900-000001000000}"/>
  </dataValidations>
  <hyperlinks>
    <hyperlink ref="G2:I2" location="'Aloita tästä'!A1" display="PALAA TÄSTÄ KANSISIVULLE" xr:uid="{00000000-0004-0000-1900-000000000000}"/>
  </hyperlinks>
  <pageMargins left="0.7" right="0.7" top="0.75" bottom="0.75" header="0.3" footer="0.3"/>
  <pageSetup paperSize="9" orientation="landscape" horizontalDpi="300"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9"/>
  <dimension ref="A1:AF15"/>
  <sheetViews>
    <sheetView showGridLines="0" zoomScaleNormal="100" workbookViewId="0">
      <selection activeCell="F2" sqref="F2:H2"/>
    </sheetView>
  </sheetViews>
  <sheetFormatPr defaultColWidth="9.23046875" defaultRowHeight="15.5" x14ac:dyDescent="0.35"/>
  <cols>
    <col min="1" max="1" width="3.765625" style="16" customWidth="1"/>
    <col min="2" max="2" width="23.765625" style="16" customWidth="1"/>
    <col min="3" max="3" width="10.23046875" style="16" customWidth="1"/>
    <col min="4" max="4" width="39.765625" style="16" customWidth="1"/>
    <col min="5" max="5" width="3.765625" style="387" customWidth="1"/>
    <col min="6" max="16384" width="9.23046875" style="16"/>
  </cols>
  <sheetData>
    <row r="1" spans="1:32" ht="16.149999999999999" customHeight="1" x14ac:dyDescent="0.35">
      <c r="A1" s="3" t="s">
        <v>135</v>
      </c>
    </row>
    <row r="2" spans="1:32" ht="16.149999999999999" customHeight="1" x14ac:dyDescent="0.35">
      <c r="F2" s="731" t="s">
        <v>89</v>
      </c>
      <c r="G2" s="732"/>
      <c r="H2" s="733"/>
    </row>
    <row r="3" spans="1:32" ht="16.149999999999999" customHeight="1" x14ac:dyDescent="0.35">
      <c r="B3" s="237" t="s">
        <v>225</v>
      </c>
      <c r="C3" s="238"/>
      <c r="D3" s="239"/>
    </row>
    <row r="4" spans="1:32" ht="16.149999999999999" customHeight="1" x14ac:dyDescent="0.35">
      <c r="B4" s="218"/>
      <c r="C4" s="136"/>
      <c r="D4" s="138"/>
    </row>
    <row r="5" spans="1:32" ht="16.149999999999999" customHeight="1" x14ac:dyDescent="0.35">
      <c r="B5" s="240" t="s">
        <v>84</v>
      </c>
      <c r="C5" s="235"/>
      <c r="D5" s="140" t="str">
        <f>"1000 merkkiä ("&amp;TEXT(LEN(B6),"0")&amp;" käytetty)"</f>
        <v>1000 merkkiä (0 käytetty)</v>
      </c>
    </row>
    <row r="6" spans="1:32" ht="174.75" customHeight="1" x14ac:dyDescent="0.35">
      <c r="B6" s="635"/>
      <c r="C6" s="636"/>
      <c r="D6" s="637"/>
      <c r="F6" s="581" t="s">
        <v>382</v>
      </c>
      <c r="G6" s="581"/>
      <c r="H6" s="581"/>
      <c r="I6" s="581"/>
      <c r="J6" s="581"/>
    </row>
    <row r="7" spans="1:32" ht="16.149999999999999" customHeight="1" x14ac:dyDescent="0.35">
      <c r="B7" s="242" t="s">
        <v>85</v>
      </c>
      <c r="C7" s="751"/>
      <c r="D7" s="752"/>
      <c r="F7" s="387"/>
      <c r="G7" s="387"/>
      <c r="H7" s="387"/>
      <c r="I7" s="387"/>
      <c r="J7" s="387"/>
      <c r="K7" s="387"/>
      <c r="L7" s="387"/>
    </row>
    <row r="8" spans="1:32" ht="16.149999999999999" customHeight="1" x14ac:dyDescent="0.35">
      <c r="C8" s="52" t="str">
        <f>IF(C7&gt;Rahoitus!I16*0.3,"HAETTU ENNAKKO YLITTÄÄ SALLITUN RAJAN"," ")</f>
        <v xml:space="preserve"> </v>
      </c>
      <c r="F8" s="387"/>
      <c r="G8" s="387"/>
      <c r="H8" s="387"/>
      <c r="I8" s="387"/>
      <c r="J8" s="387"/>
      <c r="K8" s="387"/>
      <c r="L8" s="387"/>
    </row>
    <row r="9" spans="1:32" x14ac:dyDescent="0.35">
      <c r="B9" s="244" t="s">
        <v>53</v>
      </c>
      <c r="C9" s="245" t="str">
        <f>"500 merkkiä ("&amp;TEXT(LEN(B10),"0")&amp;" käytetty)"</f>
        <v>500 merkkiä (0 käytetty)</v>
      </c>
      <c r="D9" s="246"/>
      <c r="F9" s="162"/>
      <c r="G9" s="162"/>
      <c r="H9" s="162"/>
      <c r="I9" s="162"/>
      <c r="J9" s="162"/>
      <c r="K9" s="162"/>
      <c r="L9" s="162"/>
      <c r="M9" s="162"/>
      <c r="N9" s="162"/>
      <c r="O9" s="162"/>
      <c r="P9" s="162"/>
      <c r="Q9" s="162"/>
      <c r="R9" s="162"/>
      <c r="S9" s="162"/>
      <c r="T9" s="162"/>
      <c r="U9" s="162"/>
      <c r="V9" s="162"/>
      <c r="W9" s="162"/>
      <c r="X9" s="162"/>
      <c r="Y9" s="162"/>
      <c r="Z9" s="162"/>
      <c r="AA9" s="162"/>
      <c r="AB9" s="162"/>
      <c r="AC9" s="162"/>
      <c r="AD9" s="162"/>
      <c r="AE9" s="162"/>
      <c r="AF9" s="162"/>
    </row>
    <row r="10" spans="1:32" ht="95.25" customHeight="1" x14ac:dyDescent="0.35">
      <c r="B10" s="635"/>
      <c r="C10" s="636"/>
      <c r="D10" s="637"/>
      <c r="F10" s="162"/>
      <c r="G10" s="162"/>
      <c r="H10" s="162"/>
      <c r="I10" s="162"/>
      <c r="J10" s="162"/>
      <c r="K10" s="162"/>
      <c r="L10" s="162"/>
      <c r="M10" s="162"/>
      <c r="N10" s="162"/>
      <c r="O10" s="162"/>
      <c r="P10" s="162"/>
      <c r="Q10" s="162"/>
      <c r="R10" s="162"/>
      <c r="S10" s="162"/>
      <c r="T10" s="162"/>
      <c r="U10" s="162"/>
      <c r="V10" s="162"/>
      <c r="W10" s="162"/>
      <c r="X10" s="162"/>
      <c r="Y10" s="162"/>
      <c r="Z10" s="162"/>
      <c r="AA10" s="162"/>
      <c r="AB10" s="162"/>
      <c r="AC10" s="162"/>
      <c r="AD10" s="162"/>
      <c r="AE10" s="162"/>
      <c r="AF10" s="162"/>
    </row>
    <row r="11" spans="1:32" ht="16.149999999999999" customHeight="1" x14ac:dyDescent="0.35">
      <c r="F11" s="162"/>
      <c r="G11" s="162"/>
      <c r="H11" s="162"/>
      <c r="I11" s="162"/>
      <c r="J11" s="162"/>
      <c r="K11" s="162"/>
      <c r="L11" s="162"/>
    </row>
    <row r="12" spans="1:32" ht="16.149999999999999" customHeight="1" x14ac:dyDescent="0.35">
      <c r="F12" s="162"/>
      <c r="G12" s="162"/>
      <c r="H12" s="162"/>
      <c r="I12" s="162"/>
      <c r="J12" s="162"/>
      <c r="K12" s="162"/>
      <c r="L12" s="162"/>
    </row>
    <row r="13" spans="1:32" ht="16.149999999999999" customHeight="1" x14ac:dyDescent="0.35">
      <c r="F13" s="162"/>
      <c r="G13" s="162"/>
      <c r="H13" s="162"/>
      <c r="I13" s="162"/>
      <c r="J13" s="162"/>
      <c r="K13" s="162"/>
      <c r="L13" s="162"/>
    </row>
    <row r="14" spans="1:32" x14ac:dyDescent="0.35">
      <c r="F14" s="162"/>
      <c r="G14" s="162"/>
      <c r="H14" s="162"/>
      <c r="I14" s="162"/>
      <c r="J14" s="162"/>
      <c r="K14" s="162"/>
      <c r="L14" s="162"/>
    </row>
    <row r="15" spans="1:32" x14ac:dyDescent="0.35">
      <c r="F15" s="162"/>
      <c r="G15" s="162"/>
      <c r="H15" s="162"/>
      <c r="I15" s="162"/>
      <c r="J15" s="162"/>
      <c r="K15" s="162"/>
      <c r="L15" s="162"/>
    </row>
  </sheetData>
  <sheetProtection sheet="1" selectLockedCells="1"/>
  <mergeCells count="5">
    <mergeCell ref="B6:D6"/>
    <mergeCell ref="C7:D7"/>
    <mergeCell ref="B10:D10"/>
    <mergeCell ref="F2:H2"/>
    <mergeCell ref="F6:J6"/>
  </mergeCells>
  <dataValidations count="3">
    <dataValidation type="textLength" allowBlank="1" showInputMessage="1" showErrorMessage="1" errorTitle="Virhesanoma" error="Tähän kenttään voi kirjoittaa vain 1000 merkkiä._x000a__x000a_Yritä uudelleen (Retry), vähennä merkkejä ja hyväksy teksti sitten uudelleen." promptTitle="OHJE" prompt="Perustele tarve ennakon hakemiselle." sqref="B6:D6" xr:uid="{00000000-0002-0000-1A00-000000000000}">
      <formula1>0</formula1>
      <formula2>1000</formula2>
    </dataValidation>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10" xr:uid="{00000000-0002-0000-1A00-000001000000}">
      <formula1>500</formula1>
    </dataValidation>
    <dataValidation allowBlank="1" showInputMessage="1" showErrorMessage="1" promptTitle="OHJE" prompt="Ennakon suuruus voi olla enintään 30 prosenttia haetun EU-avustuksen määrästä." sqref="C7:D7" xr:uid="{00000000-0002-0000-1A00-000002000000}"/>
  </dataValidations>
  <hyperlinks>
    <hyperlink ref="F2:H2" location="'Aloita tästä'!A1" display="PALAA TÄSTÄ KANSISIVULLE" xr:uid="{00000000-0004-0000-1A00-000000000000}"/>
  </hyperlinks>
  <pageMargins left="0.39370078740157483" right="0.39370078740157483" top="0.78740157480314965" bottom="0.78740157480314965" header="0.39370078740157483" footer="0.31496062992125984"/>
  <pageSetup paperSize="9" fitToWidth="0" fitToHeight="0" orientation="portrait" r:id="rId1"/>
  <headerFooter>
    <oddHeader>&amp;L&amp;A&amp;R&amp;P(&amp;N)</oddHeader>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A7220F-B6FD-4B4E-92F9-B2D7EB4113C0}">
  <dimension ref="A1:M56"/>
  <sheetViews>
    <sheetView showGridLines="0" zoomScaleNormal="100" workbookViewId="0">
      <selection activeCell="I3" sqref="I3:K3"/>
    </sheetView>
  </sheetViews>
  <sheetFormatPr defaultColWidth="9.23046875" defaultRowHeight="15.5" x14ac:dyDescent="0.35"/>
  <cols>
    <col min="1" max="1" width="3.765625" style="456" customWidth="1"/>
    <col min="2" max="5" width="9.23046875" style="456"/>
    <col min="6" max="7" width="9.765625" style="456" customWidth="1"/>
    <col min="8" max="8" width="15.07421875" style="456" customWidth="1"/>
    <col min="9" max="9" width="9.765625" style="456" customWidth="1"/>
    <col min="10" max="10" width="9.23046875" style="456"/>
    <col min="11" max="11" width="7.765625" style="456" customWidth="1"/>
    <col min="12" max="12" width="14.4609375" style="456" customWidth="1"/>
    <col min="13" max="16384" width="9.23046875" style="456"/>
  </cols>
  <sheetData>
    <row r="1" spans="1:13" ht="16.149999999999999" customHeight="1" x14ac:dyDescent="0.35">
      <c r="A1" s="450" t="s">
        <v>227</v>
      </c>
      <c r="B1" s="141"/>
      <c r="C1" s="141"/>
      <c r="D1" s="141"/>
      <c r="E1" s="141"/>
      <c r="F1" s="141"/>
      <c r="G1" s="141"/>
      <c r="H1" s="141"/>
      <c r="I1" s="756"/>
      <c r="J1" s="756"/>
      <c r="K1" s="756"/>
    </row>
    <row r="2" spans="1:13" ht="16.149999999999999" customHeight="1" x14ac:dyDescent="0.35">
      <c r="B2" s="141"/>
      <c r="C2" s="141"/>
      <c r="D2" s="141"/>
      <c r="E2" s="141"/>
      <c r="F2" s="141"/>
      <c r="G2" s="141"/>
      <c r="H2" s="141"/>
      <c r="I2" s="141"/>
      <c r="J2" s="141"/>
      <c r="K2" s="141"/>
    </row>
    <row r="3" spans="1:13" ht="16.149999999999999" customHeight="1" x14ac:dyDescent="0.35">
      <c r="B3" s="141"/>
      <c r="C3" s="141"/>
      <c r="D3" s="141"/>
      <c r="E3" s="141"/>
      <c r="F3" s="141"/>
      <c r="G3" s="141"/>
      <c r="H3" s="141"/>
      <c r="I3" s="554" t="s">
        <v>89</v>
      </c>
      <c r="J3" s="555"/>
      <c r="K3" s="556"/>
    </row>
    <row r="4" spans="1:13" ht="16.149999999999999" customHeight="1" x14ac:dyDescent="0.35">
      <c r="B4" s="141"/>
      <c r="C4" s="141"/>
      <c r="D4" s="141"/>
      <c r="E4" s="141"/>
      <c r="F4" s="141"/>
      <c r="G4" s="141"/>
      <c r="H4" s="141"/>
      <c r="I4" s="141"/>
      <c r="J4" s="141"/>
      <c r="K4" s="141"/>
    </row>
    <row r="5" spans="1:13" ht="16.149999999999999" customHeight="1" x14ac:dyDescent="0.35">
      <c r="B5" s="243"/>
      <c r="C5" s="243"/>
      <c r="D5" s="243"/>
      <c r="E5" s="243"/>
      <c r="F5" s="243"/>
      <c r="G5" s="243"/>
      <c r="H5" s="243"/>
      <c r="I5" s="243"/>
      <c r="J5" s="243"/>
      <c r="K5" s="243"/>
    </row>
    <row r="6" spans="1:13" ht="16.149999999999999" customHeight="1" x14ac:dyDescent="0.35">
      <c r="B6" s="142"/>
      <c r="C6" s="141"/>
      <c r="D6" s="141"/>
      <c r="E6" s="141"/>
      <c r="F6" s="141"/>
      <c r="G6" s="141"/>
      <c r="H6" s="141"/>
      <c r="I6" s="141"/>
      <c r="J6" s="141"/>
      <c r="K6" s="141"/>
    </row>
    <row r="7" spans="1:13" ht="16.149999999999999" customHeight="1" x14ac:dyDescent="0.35">
      <c r="B7" s="125" t="s">
        <v>226</v>
      </c>
      <c r="C7" s="470"/>
      <c r="D7" s="139"/>
      <c r="E7" s="139"/>
      <c r="F7" s="139"/>
      <c r="G7" s="139"/>
      <c r="H7" s="139"/>
      <c r="I7" s="139"/>
      <c r="J7" s="139"/>
      <c r="K7" s="145"/>
    </row>
    <row r="8" spans="1:13" ht="24.75" customHeight="1" x14ac:dyDescent="0.35">
      <c r="B8" s="81" t="s">
        <v>49</v>
      </c>
      <c r="C8" s="47"/>
      <c r="D8" s="47"/>
      <c r="E8" s="47"/>
      <c r="F8" s="47"/>
      <c r="G8" s="47"/>
      <c r="H8" s="47"/>
      <c r="I8" s="47"/>
      <c r="J8" s="47"/>
      <c r="K8" s="44"/>
    </row>
    <row r="9" spans="1:13" ht="24.75" customHeight="1" x14ac:dyDescent="0.35">
      <c r="B9" s="81"/>
      <c r="C9" s="47"/>
      <c r="D9" s="47"/>
      <c r="E9" s="47"/>
      <c r="F9" s="47"/>
      <c r="G9" s="47"/>
      <c r="H9" s="47"/>
      <c r="I9" s="47"/>
      <c r="J9" s="47"/>
      <c r="K9" s="44"/>
    </row>
    <row r="10" spans="1:13" ht="59.65" customHeight="1" x14ac:dyDescent="0.35">
      <c r="B10" s="599" t="s">
        <v>48</v>
      </c>
      <c r="C10" s="600"/>
      <c r="D10" s="600"/>
      <c r="E10" s="600"/>
      <c r="F10" s="600"/>
      <c r="G10" s="600"/>
      <c r="H10" s="600"/>
      <c r="I10" s="600"/>
      <c r="J10" s="600"/>
      <c r="K10" s="601"/>
    </row>
    <row r="11" spans="1:13" ht="118.15" customHeight="1" x14ac:dyDescent="0.35">
      <c r="B11" s="599" t="s">
        <v>427</v>
      </c>
      <c r="C11" s="600"/>
      <c r="D11" s="600"/>
      <c r="E11" s="600"/>
      <c r="F11" s="600"/>
      <c r="G11" s="600"/>
      <c r="H11" s="600"/>
      <c r="I11" s="600"/>
      <c r="J11" s="600"/>
      <c r="K11" s="601"/>
    </row>
    <row r="12" spans="1:13" ht="32" customHeight="1" x14ac:dyDescent="0.35">
      <c r="B12" s="757" t="s">
        <v>558</v>
      </c>
      <c r="C12" s="758"/>
      <c r="D12" s="758"/>
      <c r="E12" s="758"/>
      <c r="F12" s="758"/>
      <c r="G12" s="758"/>
      <c r="H12" s="758"/>
      <c r="I12" s="758"/>
      <c r="J12" s="758"/>
      <c r="K12" s="759"/>
      <c r="M12" s="519"/>
    </row>
    <row r="13" spans="1:13" ht="16.149999999999999" customHeight="1" x14ac:dyDescent="0.35">
      <c r="B13" s="516"/>
      <c r="C13" s="517"/>
      <c r="D13" s="517"/>
      <c r="E13" s="517"/>
      <c r="F13" s="517"/>
      <c r="G13" s="517"/>
      <c r="H13" s="517"/>
      <c r="I13" s="517"/>
      <c r="J13" s="517"/>
      <c r="K13" s="518"/>
      <c r="M13" s="519"/>
    </row>
    <row r="14" spans="1:13" ht="16.149999999999999" customHeight="1" x14ac:dyDescent="0.35">
      <c r="B14" s="81"/>
      <c r="C14" s="47" t="s">
        <v>207</v>
      </c>
      <c r="D14" s="47"/>
      <c r="E14" s="47"/>
      <c r="F14" s="47"/>
      <c r="G14" s="47"/>
      <c r="H14" s="47"/>
      <c r="I14" s="47"/>
      <c r="J14" s="47"/>
      <c r="K14" s="44"/>
    </row>
    <row r="15" spans="1:13" ht="16.149999999999999" customHeight="1" x14ac:dyDescent="0.35">
      <c r="B15" s="81"/>
      <c r="C15" s="47"/>
      <c r="D15" s="47"/>
      <c r="E15" s="47"/>
      <c r="F15" s="47"/>
      <c r="G15" s="47"/>
      <c r="H15" s="47"/>
      <c r="I15" s="47"/>
      <c r="J15" s="47"/>
      <c r="K15" s="44"/>
    </row>
    <row r="16" spans="1:13" ht="16.149999999999999" customHeight="1" x14ac:dyDescent="0.35">
      <c r="B16" s="81"/>
      <c r="C16" s="520" t="s">
        <v>430</v>
      </c>
      <c r="D16" s="143"/>
      <c r="E16" s="143"/>
      <c r="F16" s="47"/>
      <c r="G16" s="47"/>
      <c r="H16" s="47"/>
      <c r="I16" s="47"/>
      <c r="J16" s="47"/>
      <c r="K16" s="44"/>
    </row>
    <row r="17" spans="2:13" ht="16.149999999999999" customHeight="1" x14ac:dyDescent="0.35">
      <c r="B17" s="80"/>
      <c r="C17" s="520"/>
      <c r="D17" s="143"/>
      <c r="E17" s="143"/>
      <c r="F17" s="47"/>
      <c r="G17" s="47"/>
      <c r="H17" s="47"/>
      <c r="I17" s="47"/>
      <c r="J17" s="47"/>
      <c r="K17" s="44"/>
      <c r="M17" s="521"/>
    </row>
    <row r="18" spans="2:13" s="523" customFormat="1" ht="46.9" customHeight="1" x14ac:dyDescent="0.35">
      <c r="B18" s="81"/>
      <c r="C18" s="647" t="s">
        <v>428</v>
      </c>
      <c r="D18" s="647"/>
      <c r="E18" s="647"/>
      <c r="F18" s="647"/>
      <c r="G18" s="647"/>
      <c r="H18" s="647"/>
      <c r="I18" s="647"/>
      <c r="J18" s="647"/>
      <c r="K18" s="522"/>
    </row>
    <row r="19" spans="2:13" s="523" customFormat="1" ht="16.149999999999999" customHeight="1" x14ac:dyDescent="0.35">
      <c r="B19" s="80"/>
      <c r="C19" s="458"/>
      <c r="D19" s="524"/>
      <c r="E19" s="520"/>
      <c r="F19" s="520"/>
      <c r="G19" s="520"/>
      <c r="H19" s="520"/>
      <c r="I19" s="520"/>
      <c r="J19" s="520"/>
      <c r="K19" s="522"/>
    </row>
    <row r="20" spans="2:13" s="523" customFormat="1" ht="52.5" customHeight="1" x14ac:dyDescent="0.35">
      <c r="B20" s="81"/>
      <c r="C20" s="647" t="s">
        <v>540</v>
      </c>
      <c r="D20" s="647"/>
      <c r="E20" s="647"/>
      <c r="F20" s="647"/>
      <c r="G20" s="647"/>
      <c r="H20" s="647"/>
      <c r="I20" s="647"/>
      <c r="J20" s="647"/>
      <c r="K20" s="522"/>
    </row>
    <row r="21" spans="2:13" ht="16.149999999999999" customHeight="1" x14ac:dyDescent="0.35">
      <c r="B21" s="81"/>
      <c r="C21" s="47"/>
      <c r="D21" s="47"/>
      <c r="E21" s="47"/>
      <c r="F21" s="47"/>
      <c r="G21" s="47"/>
      <c r="H21" s="47"/>
      <c r="I21" s="47"/>
      <c r="J21" s="47"/>
      <c r="K21" s="44"/>
    </row>
    <row r="22" spans="2:13" s="523" customFormat="1" ht="52.5" customHeight="1" x14ac:dyDescent="0.35">
      <c r="B22" s="81"/>
      <c r="C22" s="647" t="s">
        <v>559</v>
      </c>
      <c r="D22" s="647"/>
      <c r="E22" s="647"/>
      <c r="F22" s="647"/>
      <c r="G22" s="647"/>
      <c r="H22" s="647"/>
      <c r="I22" s="647"/>
      <c r="J22" s="647"/>
      <c r="K22" s="522"/>
    </row>
    <row r="23" spans="2:13" ht="16.149999999999999" customHeight="1" x14ac:dyDescent="0.35">
      <c r="B23" s="81"/>
      <c r="C23" s="47"/>
      <c r="D23" s="47"/>
      <c r="E23" s="47"/>
      <c r="F23" s="47"/>
      <c r="G23" s="47"/>
      <c r="H23" s="47"/>
      <c r="I23" s="47"/>
      <c r="J23" s="47"/>
      <c r="K23" s="44"/>
    </row>
    <row r="24" spans="2:13" s="523" customFormat="1" ht="61.9" customHeight="1" x14ac:dyDescent="0.35">
      <c r="B24" s="81"/>
      <c r="C24" s="647" t="s">
        <v>541</v>
      </c>
      <c r="D24" s="647"/>
      <c r="E24" s="647"/>
      <c r="F24" s="647"/>
      <c r="G24" s="647"/>
      <c r="H24" s="647"/>
      <c r="I24" s="647"/>
      <c r="J24" s="647"/>
      <c r="K24" s="522"/>
    </row>
    <row r="25" spans="2:13" ht="16.149999999999999" customHeight="1" x14ac:dyDescent="0.35">
      <c r="B25" s="81"/>
      <c r="C25" s="47"/>
      <c r="D25" s="47"/>
      <c r="E25" s="47"/>
      <c r="F25" s="47"/>
      <c r="G25" s="47"/>
      <c r="H25" s="47"/>
      <c r="I25" s="47"/>
      <c r="J25" s="47"/>
      <c r="K25" s="44"/>
    </row>
    <row r="26" spans="2:13" s="523" customFormat="1" ht="52.5" customHeight="1" x14ac:dyDescent="0.35">
      <c r="B26" s="81"/>
      <c r="C26" s="647" t="s">
        <v>429</v>
      </c>
      <c r="D26" s="647"/>
      <c r="E26" s="647"/>
      <c r="F26" s="647"/>
      <c r="G26" s="647"/>
      <c r="H26" s="647"/>
      <c r="I26" s="647"/>
      <c r="J26" s="647"/>
      <c r="K26" s="522"/>
    </row>
    <row r="27" spans="2:13" ht="16.149999999999999" customHeight="1" x14ac:dyDescent="0.35">
      <c r="B27" s="81"/>
      <c r="C27" s="47"/>
      <c r="D27" s="47"/>
      <c r="E27" s="47"/>
      <c r="F27" s="47"/>
      <c r="G27" s="47"/>
      <c r="H27" s="47"/>
      <c r="I27" s="47"/>
      <c r="J27" s="47"/>
      <c r="K27" s="44"/>
    </row>
    <row r="28" spans="2:13" ht="16.149999999999999" customHeight="1" x14ac:dyDescent="0.35">
      <c r="B28" s="81"/>
      <c r="C28" s="33" t="s">
        <v>542</v>
      </c>
      <c r="D28" s="47"/>
      <c r="E28" s="47"/>
      <c r="F28" s="47"/>
      <c r="G28" s="47"/>
      <c r="H28" s="47"/>
      <c r="I28" s="47"/>
      <c r="J28" s="47"/>
      <c r="K28" s="44"/>
      <c r="M28" s="519"/>
    </row>
    <row r="29" spans="2:13" ht="16.149999999999999" customHeight="1" x14ac:dyDescent="0.35">
      <c r="B29" s="80"/>
      <c r="C29" s="47"/>
      <c r="D29" s="47"/>
      <c r="E29" s="47"/>
      <c r="F29" s="47"/>
      <c r="G29" s="47"/>
      <c r="H29" s="47"/>
      <c r="I29" s="47"/>
      <c r="J29" s="47"/>
      <c r="K29" s="44"/>
    </row>
    <row r="30" spans="2:13" s="523" customFormat="1" ht="16.149999999999999" customHeight="1" x14ac:dyDescent="0.35">
      <c r="B30" s="81" t="s">
        <v>426</v>
      </c>
      <c r="C30" s="47"/>
      <c r="D30" s="47"/>
      <c r="E30" s="47"/>
      <c r="F30" s="47"/>
      <c r="G30" s="520"/>
      <c r="H30" s="520"/>
      <c r="I30" s="520"/>
      <c r="J30" s="520"/>
      <c r="K30" s="522"/>
      <c r="L30" s="525"/>
    </row>
    <row r="31" spans="2:13" s="523" customFormat="1" ht="16.149999999999999" customHeight="1" x14ac:dyDescent="0.35">
      <c r="B31" s="81"/>
      <c r="C31" s="47"/>
      <c r="D31" s="47"/>
      <c r="E31" s="47"/>
      <c r="F31" s="47"/>
      <c r="G31" s="520"/>
      <c r="H31" s="520"/>
      <c r="I31" s="520"/>
      <c r="J31" s="520"/>
      <c r="K31" s="522"/>
      <c r="L31" s="525"/>
    </row>
    <row r="32" spans="2:13" s="523" customFormat="1" ht="58.5" customHeight="1" x14ac:dyDescent="0.35">
      <c r="B32" s="526" t="s">
        <v>51</v>
      </c>
      <c r="C32" s="458"/>
      <c r="D32" s="524"/>
      <c r="E32" s="755"/>
      <c r="F32" s="755"/>
      <c r="G32" s="755"/>
      <c r="H32" s="755"/>
      <c r="I32" s="755"/>
      <c r="J32" s="755"/>
      <c r="K32" s="522"/>
      <c r="L32" s="527"/>
    </row>
    <row r="33" spans="2:12" s="523" customFormat="1" ht="16.149999999999999" customHeight="1" x14ac:dyDescent="0.35">
      <c r="B33" s="528"/>
      <c r="C33" s="520"/>
      <c r="D33" s="520"/>
      <c r="E33" s="520"/>
      <c r="F33" s="520"/>
      <c r="G33" s="520"/>
      <c r="H33" s="520"/>
      <c r="I33" s="520"/>
      <c r="J33" s="520"/>
      <c r="K33" s="522"/>
      <c r="L33" s="527"/>
    </row>
    <row r="34" spans="2:12" s="532" customFormat="1" ht="68.25" customHeight="1" x14ac:dyDescent="0.35">
      <c r="B34" s="526" t="s">
        <v>52</v>
      </c>
      <c r="C34" s="529"/>
      <c r="D34" s="529"/>
      <c r="E34" s="755"/>
      <c r="F34" s="755"/>
      <c r="G34" s="755"/>
      <c r="H34" s="755"/>
      <c r="I34" s="755"/>
      <c r="J34" s="755"/>
      <c r="K34" s="530"/>
      <c r="L34" s="531"/>
    </row>
    <row r="35" spans="2:12" ht="16.149999999999999" customHeight="1" x14ac:dyDescent="0.35">
      <c r="B35" s="80"/>
      <c r="C35" s="47"/>
      <c r="D35" s="47"/>
      <c r="E35" s="47"/>
      <c r="F35" s="47"/>
      <c r="G35" s="47"/>
      <c r="H35" s="47"/>
      <c r="I35" s="47"/>
      <c r="J35" s="47"/>
      <c r="K35" s="44"/>
      <c r="L35" s="18"/>
    </row>
    <row r="36" spans="2:12" ht="16.149999999999999" customHeight="1" x14ac:dyDescent="0.35">
      <c r="B36" s="80"/>
      <c r="C36" s="47"/>
      <c r="D36" s="47"/>
      <c r="E36" s="47"/>
      <c r="F36" s="47"/>
      <c r="G36" s="47"/>
      <c r="H36" s="47"/>
      <c r="I36" s="47"/>
      <c r="J36" s="47"/>
      <c r="K36" s="44"/>
      <c r="L36" s="18"/>
    </row>
    <row r="37" spans="2:12" ht="30.75" customHeight="1" x14ac:dyDescent="0.35">
      <c r="B37" s="80" t="s">
        <v>45</v>
      </c>
      <c r="C37" s="47"/>
      <c r="D37" s="753"/>
      <c r="E37" s="753"/>
      <c r="F37" s="753"/>
      <c r="G37" s="47"/>
      <c r="H37" s="47" t="s">
        <v>47</v>
      </c>
      <c r="I37" s="754"/>
      <c r="J37" s="754"/>
      <c r="K37" s="44"/>
      <c r="L37" s="18"/>
    </row>
    <row r="38" spans="2:12" ht="16.149999999999999" customHeight="1" x14ac:dyDescent="0.35">
      <c r="B38" s="80"/>
      <c r="C38" s="47"/>
      <c r="D38" s="47"/>
      <c r="E38" s="47"/>
      <c r="F38" s="47"/>
      <c r="G38" s="47"/>
      <c r="H38" s="47"/>
      <c r="I38" s="47"/>
      <c r="J38" s="47"/>
      <c r="K38" s="44"/>
      <c r="L38" s="18"/>
    </row>
    <row r="39" spans="2:12" ht="30" customHeight="1" x14ac:dyDescent="0.35">
      <c r="B39" s="80" t="s">
        <v>44</v>
      </c>
      <c r="C39" s="47"/>
      <c r="D39" s="753"/>
      <c r="E39" s="753"/>
      <c r="F39" s="753"/>
      <c r="G39" s="753"/>
      <c r="H39" s="753"/>
      <c r="I39" s="753"/>
      <c r="J39" s="753"/>
      <c r="K39" s="44"/>
      <c r="L39" s="18"/>
    </row>
    <row r="40" spans="2:12" ht="16.149999999999999" customHeight="1" x14ac:dyDescent="0.35">
      <c r="B40" s="80"/>
      <c r="C40" s="47"/>
      <c r="D40" s="47"/>
      <c r="E40" s="47"/>
      <c r="F40" s="47"/>
      <c r="G40" s="47"/>
      <c r="H40" s="47"/>
      <c r="I40" s="47"/>
      <c r="J40" s="47"/>
      <c r="K40" s="44"/>
      <c r="L40" s="18"/>
    </row>
    <row r="41" spans="2:12" ht="16.149999999999999" customHeight="1" x14ac:dyDescent="0.35">
      <c r="B41" s="80"/>
      <c r="C41" s="47"/>
      <c r="D41" s="47"/>
      <c r="E41" s="47"/>
      <c r="F41" s="47"/>
      <c r="G41" s="47"/>
      <c r="H41" s="47"/>
      <c r="I41" s="47"/>
      <c r="J41" s="47"/>
      <c r="K41" s="44"/>
      <c r="L41" s="18"/>
    </row>
    <row r="42" spans="2:12" ht="30" customHeight="1" x14ac:dyDescent="0.35">
      <c r="B42" s="80" t="s">
        <v>46</v>
      </c>
      <c r="C42" s="47"/>
      <c r="D42" s="753"/>
      <c r="E42" s="753"/>
      <c r="F42" s="753"/>
      <c r="G42" s="753"/>
      <c r="H42" s="753"/>
      <c r="I42" s="753"/>
      <c r="J42" s="753"/>
      <c r="K42" s="44"/>
      <c r="L42" s="18"/>
    </row>
    <row r="43" spans="2:12" ht="26.25" customHeight="1" x14ac:dyDescent="0.35">
      <c r="B43" s="80"/>
      <c r="C43" s="47"/>
      <c r="D43" s="47"/>
      <c r="E43" s="47"/>
      <c r="F43" s="47"/>
      <c r="G43" s="47"/>
      <c r="H43" s="47"/>
      <c r="I43" s="47"/>
      <c r="J43" s="47"/>
      <c r="K43" s="44"/>
      <c r="L43" s="18"/>
    </row>
    <row r="44" spans="2:12" ht="16.149999999999999" customHeight="1" x14ac:dyDescent="0.35">
      <c r="B44" s="80" t="s">
        <v>50</v>
      </c>
      <c r="C44" s="47"/>
      <c r="D44" s="47"/>
      <c r="E44" s="47"/>
      <c r="F44" s="47"/>
      <c r="G44" s="47"/>
      <c r="H44" s="47"/>
      <c r="I44" s="47"/>
      <c r="J44" s="47"/>
      <c r="K44" s="44"/>
      <c r="L44" s="18"/>
    </row>
    <row r="45" spans="2:12" ht="30" customHeight="1" x14ac:dyDescent="0.35">
      <c r="B45" s="80"/>
      <c r="C45" s="47"/>
      <c r="D45" s="753"/>
      <c r="E45" s="753"/>
      <c r="F45" s="753"/>
      <c r="G45" s="753"/>
      <c r="H45" s="753"/>
      <c r="I45" s="753"/>
      <c r="J45" s="753"/>
      <c r="K45" s="44"/>
      <c r="L45" s="18"/>
    </row>
    <row r="46" spans="2:12" ht="27" customHeight="1" x14ac:dyDescent="0.35">
      <c r="B46" s="80"/>
      <c r="C46" s="47"/>
      <c r="D46" s="47"/>
      <c r="E46" s="47"/>
      <c r="F46" s="47"/>
      <c r="G46" s="47"/>
      <c r="H46" s="47"/>
      <c r="I46" s="47"/>
      <c r="J46" s="47"/>
      <c r="K46" s="44"/>
      <c r="L46" s="18"/>
    </row>
    <row r="47" spans="2:12" ht="16.149999999999999" customHeight="1" x14ac:dyDescent="0.35">
      <c r="B47" s="80"/>
      <c r="C47" s="47"/>
      <c r="D47" s="47"/>
      <c r="E47" s="47"/>
      <c r="F47" s="47"/>
      <c r="G47" s="47"/>
      <c r="H47" s="47"/>
      <c r="I47" s="47"/>
      <c r="J47" s="47"/>
      <c r="K47" s="44"/>
      <c r="L47" s="18"/>
    </row>
    <row r="48" spans="2:12" ht="30" customHeight="1" x14ac:dyDescent="0.35">
      <c r="B48" s="80" t="s">
        <v>44</v>
      </c>
      <c r="C48" s="47"/>
      <c r="D48" s="753"/>
      <c r="E48" s="753"/>
      <c r="F48" s="753"/>
      <c r="G48" s="753"/>
      <c r="H48" s="753"/>
      <c r="I48" s="753"/>
      <c r="J48" s="753"/>
      <c r="K48" s="44"/>
      <c r="L48" s="18"/>
    </row>
    <row r="49" spans="2:12" ht="16.149999999999999" customHeight="1" x14ac:dyDescent="0.35">
      <c r="B49" s="80"/>
      <c r="C49" s="47"/>
      <c r="D49" s="47"/>
      <c r="E49" s="47"/>
      <c r="F49" s="47"/>
      <c r="G49" s="47"/>
      <c r="H49" s="47"/>
      <c r="I49" s="47"/>
      <c r="J49" s="47"/>
      <c r="K49" s="44"/>
      <c r="L49" s="18"/>
    </row>
    <row r="50" spans="2:12" ht="16.149999999999999" customHeight="1" x14ac:dyDescent="0.35">
      <c r="B50" s="80"/>
      <c r="C50" s="47"/>
      <c r="D50" s="47"/>
      <c r="E50" s="47"/>
      <c r="F50" s="47"/>
      <c r="G50" s="47"/>
      <c r="H50" s="47"/>
      <c r="I50" s="47"/>
      <c r="J50" s="47"/>
      <c r="K50" s="44"/>
      <c r="L50" s="18"/>
    </row>
    <row r="51" spans="2:12" ht="30" customHeight="1" x14ac:dyDescent="0.35">
      <c r="B51" s="80" t="s">
        <v>46</v>
      </c>
      <c r="C51" s="47"/>
      <c r="D51" s="753"/>
      <c r="E51" s="753"/>
      <c r="F51" s="753"/>
      <c r="G51" s="753"/>
      <c r="H51" s="753"/>
      <c r="I51" s="753"/>
      <c r="J51" s="753"/>
      <c r="K51" s="44"/>
      <c r="L51" s="18"/>
    </row>
    <row r="52" spans="2:12" ht="25.5" customHeight="1" x14ac:dyDescent="0.35">
      <c r="B52" s="80"/>
      <c r="C52" s="47"/>
      <c r="D52" s="47"/>
      <c r="E52" s="47"/>
      <c r="F52" s="47"/>
      <c r="G52" s="47"/>
      <c r="H52" s="47"/>
      <c r="I52" s="47"/>
      <c r="J52" s="47"/>
      <c r="K52" s="44"/>
      <c r="L52" s="18"/>
    </row>
    <row r="53" spans="2:12" ht="16.149999999999999" customHeight="1" x14ac:dyDescent="0.35">
      <c r="B53" s="80" t="s">
        <v>50</v>
      </c>
      <c r="C53" s="47"/>
      <c r="D53" s="47"/>
      <c r="E53" s="47"/>
      <c r="F53" s="47"/>
      <c r="G53" s="47"/>
      <c r="H53" s="47"/>
      <c r="I53" s="47"/>
      <c r="J53" s="47"/>
      <c r="K53" s="44"/>
      <c r="L53" s="18"/>
    </row>
    <row r="54" spans="2:12" ht="30" customHeight="1" x14ac:dyDescent="0.35">
      <c r="B54" s="80"/>
      <c r="C54" s="47"/>
      <c r="D54" s="753"/>
      <c r="E54" s="753"/>
      <c r="F54" s="753"/>
      <c r="G54" s="753"/>
      <c r="H54" s="753"/>
      <c r="I54" s="753"/>
      <c r="J54" s="753"/>
      <c r="K54" s="44"/>
      <c r="L54" s="18"/>
    </row>
    <row r="55" spans="2:12" ht="16.149999999999999" customHeight="1" x14ac:dyDescent="0.35">
      <c r="B55" s="83"/>
      <c r="C55" s="59"/>
      <c r="D55" s="59"/>
      <c r="E55" s="59"/>
      <c r="F55" s="59"/>
      <c r="G55" s="59"/>
      <c r="H55" s="59"/>
      <c r="I55" s="59"/>
      <c r="J55" s="59"/>
      <c r="K55" s="84"/>
      <c r="L55" s="18"/>
    </row>
    <row r="56" spans="2:12" ht="16.149999999999999" customHeight="1" x14ac:dyDescent="0.35">
      <c r="B56" s="18"/>
      <c r="C56" s="18"/>
      <c r="D56" s="18"/>
      <c r="E56" s="18"/>
      <c r="F56" s="18"/>
      <c r="G56" s="18"/>
      <c r="H56" s="18"/>
      <c r="I56" s="18"/>
      <c r="J56" s="18"/>
      <c r="K56" s="18"/>
      <c r="L56" s="18"/>
    </row>
  </sheetData>
  <sheetProtection sheet="1" selectLockedCells="1"/>
  <mergeCells count="20">
    <mergeCell ref="E34:J34"/>
    <mergeCell ref="I1:K1"/>
    <mergeCell ref="I3:K3"/>
    <mergeCell ref="B10:K10"/>
    <mergeCell ref="B11:K11"/>
    <mergeCell ref="B12:K12"/>
    <mergeCell ref="C18:J18"/>
    <mergeCell ref="C20:J20"/>
    <mergeCell ref="C22:J22"/>
    <mergeCell ref="C24:J24"/>
    <mergeCell ref="C26:J26"/>
    <mergeCell ref="E32:J32"/>
    <mergeCell ref="D51:J51"/>
    <mergeCell ref="D54:J54"/>
    <mergeCell ref="D37:F37"/>
    <mergeCell ref="I37:J37"/>
    <mergeCell ref="D39:J39"/>
    <mergeCell ref="D42:J42"/>
    <mergeCell ref="D45:J45"/>
    <mergeCell ref="D48:J48"/>
  </mergeCells>
  <hyperlinks>
    <hyperlink ref="I3:K3" location="'Aloita tästä'!A1" display="PALAA TÄSTÄ KANSISIVULLE" xr:uid="{9DD899ED-3B62-467B-A5A3-F572C342A9A1}"/>
    <hyperlink ref="C24" r:id="rId1" location="d1e9516-1-1" display="d1e9516-1-1" xr:uid="{AD92513D-5F58-4F91-994D-50F9FC6D910E}"/>
  </hyperlinks>
  <pageMargins left="0.39370078740157483" right="0.39370078740157483" top="0.78740157480314965" bottom="0.78740157480314965" header="0.39370078740157483" footer="0.31496062992125984"/>
  <pageSetup paperSize="9" orientation="landscape" r:id="rId2"/>
  <headerFooter>
    <oddHeader>&amp;L&amp;A&amp;R&amp;P(&amp;N)</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187393" r:id="rId5" name="Check Box 1">
              <controlPr defaultSize="0" autoFill="0" autoLine="0" autoPict="0">
                <anchor moveWithCells="1">
                  <from>
                    <xdr:col>1</xdr:col>
                    <xdr:colOff>241300</xdr:colOff>
                    <xdr:row>12</xdr:row>
                    <xdr:rowOff>184150</xdr:rowOff>
                  </from>
                  <to>
                    <xdr:col>1</xdr:col>
                    <xdr:colOff>514350</xdr:colOff>
                    <xdr:row>13</xdr:row>
                    <xdr:rowOff>184150</xdr:rowOff>
                  </to>
                </anchor>
              </controlPr>
            </control>
          </mc:Choice>
        </mc:AlternateContent>
        <mc:AlternateContent xmlns:mc="http://schemas.openxmlformats.org/markup-compatibility/2006">
          <mc:Choice Requires="x14">
            <control shapeId="187394" r:id="rId6" name="Check Box 2">
              <controlPr defaultSize="0" autoFill="0" autoLine="0" autoPict="0">
                <anchor moveWithCells="1">
                  <from>
                    <xdr:col>1</xdr:col>
                    <xdr:colOff>304800</xdr:colOff>
                    <xdr:row>26</xdr:row>
                    <xdr:rowOff>171450</xdr:rowOff>
                  </from>
                  <to>
                    <xdr:col>1</xdr:col>
                    <xdr:colOff>609600</xdr:colOff>
                    <xdr:row>28</xdr:row>
                    <xdr:rowOff>0</xdr:rowOff>
                  </to>
                </anchor>
              </controlPr>
            </control>
          </mc:Choice>
        </mc:AlternateContent>
        <mc:AlternateContent xmlns:mc="http://schemas.openxmlformats.org/markup-compatibility/2006">
          <mc:Choice Requires="x14">
            <control shapeId="187395" r:id="rId7" name="Check Box 3">
              <controlPr defaultSize="0" autoFill="0" autoLine="0" autoPict="0">
                <anchor moveWithCells="1">
                  <from>
                    <xdr:col>1</xdr:col>
                    <xdr:colOff>279400</xdr:colOff>
                    <xdr:row>14</xdr:row>
                    <xdr:rowOff>184150</xdr:rowOff>
                  </from>
                  <to>
                    <xdr:col>1</xdr:col>
                    <xdr:colOff>552450</xdr:colOff>
                    <xdr:row>16</xdr:row>
                    <xdr:rowOff>0</xdr:rowOff>
                  </to>
                </anchor>
              </controlPr>
            </control>
          </mc:Choice>
        </mc:AlternateContent>
        <mc:AlternateContent xmlns:mc="http://schemas.openxmlformats.org/markup-compatibility/2006">
          <mc:Choice Requires="x14">
            <control shapeId="187396" r:id="rId8" name="Check Box 4">
              <controlPr defaultSize="0" autoFill="0" autoLine="0" autoPict="0">
                <anchor moveWithCells="1">
                  <from>
                    <xdr:col>1</xdr:col>
                    <xdr:colOff>266700</xdr:colOff>
                    <xdr:row>17</xdr:row>
                    <xdr:rowOff>12700</xdr:rowOff>
                  </from>
                  <to>
                    <xdr:col>1</xdr:col>
                    <xdr:colOff>552450</xdr:colOff>
                    <xdr:row>17</xdr:row>
                    <xdr:rowOff>209550</xdr:rowOff>
                  </to>
                </anchor>
              </controlPr>
            </control>
          </mc:Choice>
        </mc:AlternateContent>
        <mc:AlternateContent xmlns:mc="http://schemas.openxmlformats.org/markup-compatibility/2006">
          <mc:Choice Requires="x14">
            <control shapeId="187397" r:id="rId9" name="Check Box 5">
              <controlPr defaultSize="0" autoFill="0" autoLine="0" autoPict="0">
                <anchor moveWithCells="1">
                  <from>
                    <xdr:col>1</xdr:col>
                    <xdr:colOff>285750</xdr:colOff>
                    <xdr:row>24</xdr:row>
                    <xdr:rowOff>171450</xdr:rowOff>
                  </from>
                  <to>
                    <xdr:col>1</xdr:col>
                    <xdr:colOff>571500</xdr:colOff>
                    <xdr:row>25</xdr:row>
                    <xdr:rowOff>165100</xdr:rowOff>
                  </to>
                </anchor>
              </controlPr>
            </control>
          </mc:Choice>
        </mc:AlternateContent>
        <mc:AlternateContent xmlns:mc="http://schemas.openxmlformats.org/markup-compatibility/2006">
          <mc:Choice Requires="x14">
            <control shapeId="187398" r:id="rId10" name="Check Box 6">
              <controlPr defaultSize="0" autoFill="0" autoLine="0" autoPict="0">
                <anchor moveWithCells="1">
                  <from>
                    <xdr:col>1</xdr:col>
                    <xdr:colOff>285750</xdr:colOff>
                    <xdr:row>19</xdr:row>
                    <xdr:rowOff>12700</xdr:rowOff>
                  </from>
                  <to>
                    <xdr:col>1</xdr:col>
                    <xdr:colOff>590550</xdr:colOff>
                    <xdr:row>19</xdr:row>
                    <xdr:rowOff>247650</xdr:rowOff>
                  </to>
                </anchor>
              </controlPr>
            </control>
          </mc:Choice>
        </mc:AlternateContent>
        <mc:AlternateContent xmlns:mc="http://schemas.openxmlformats.org/markup-compatibility/2006">
          <mc:Choice Requires="x14">
            <control shapeId="187399" r:id="rId11" name="Check Box 7">
              <controlPr defaultSize="0" autoFill="0" autoLine="0" autoPict="0">
                <anchor moveWithCells="1">
                  <from>
                    <xdr:col>1</xdr:col>
                    <xdr:colOff>285750</xdr:colOff>
                    <xdr:row>21</xdr:row>
                    <xdr:rowOff>12700</xdr:rowOff>
                  </from>
                  <to>
                    <xdr:col>1</xdr:col>
                    <xdr:colOff>590550</xdr:colOff>
                    <xdr:row>21</xdr:row>
                    <xdr:rowOff>209550</xdr:rowOff>
                  </to>
                </anchor>
              </controlPr>
            </control>
          </mc:Choice>
        </mc:AlternateContent>
        <mc:AlternateContent xmlns:mc="http://schemas.openxmlformats.org/markup-compatibility/2006">
          <mc:Choice Requires="x14">
            <control shapeId="187400" r:id="rId12" name="Check Box 8">
              <controlPr defaultSize="0" autoFill="0" autoLine="0" autoPict="0">
                <anchor moveWithCells="1">
                  <from>
                    <xdr:col>1</xdr:col>
                    <xdr:colOff>298450</xdr:colOff>
                    <xdr:row>23</xdr:row>
                    <xdr:rowOff>12700</xdr:rowOff>
                  </from>
                  <to>
                    <xdr:col>1</xdr:col>
                    <xdr:colOff>590550</xdr:colOff>
                    <xdr:row>23</xdr:row>
                    <xdr:rowOff>209550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T123"/>
  <sheetViews>
    <sheetView showGridLines="0" zoomScaleNormal="100" workbookViewId="0">
      <selection activeCell="M2" sqref="M2:O2"/>
    </sheetView>
  </sheetViews>
  <sheetFormatPr defaultColWidth="9.23046875" defaultRowHeight="16.149999999999999" customHeight="1" x14ac:dyDescent="0.35"/>
  <cols>
    <col min="1" max="1" width="3.765625" style="16" customWidth="1"/>
    <col min="2" max="2" width="10.765625" style="16" customWidth="1"/>
    <col min="3" max="3" width="13.23046875" style="16" customWidth="1"/>
    <col min="4" max="4" width="6.765625" style="16" customWidth="1"/>
    <col min="5" max="5" width="4.765625" style="16" customWidth="1"/>
    <col min="6" max="6" width="7.23046875" style="16" customWidth="1"/>
    <col min="7" max="7" width="9.23046875" style="16"/>
    <col min="8" max="8" width="8.765625" style="16" customWidth="1"/>
    <col min="9" max="9" width="10.765625" style="16" customWidth="1"/>
    <col min="10" max="11" width="3.53515625" style="16" customWidth="1"/>
    <col min="12" max="12" width="1.23046875" style="16" customWidth="1"/>
    <col min="13" max="17" width="9.23046875" style="16"/>
    <col min="18" max="18" width="15.765625" style="16" customWidth="1"/>
    <col min="19" max="16384" width="9.23046875" style="16"/>
  </cols>
  <sheetData>
    <row r="1" spans="1:18" ht="66" customHeight="1" x14ac:dyDescent="0.35">
      <c r="A1" s="6" t="s">
        <v>274</v>
      </c>
      <c r="B1" s="18"/>
      <c r="C1" s="510"/>
      <c r="D1" s="18"/>
      <c r="E1" s="18"/>
      <c r="F1" s="18"/>
      <c r="G1" s="18"/>
      <c r="H1" s="18"/>
      <c r="I1" s="18"/>
      <c r="J1" s="18"/>
      <c r="K1" s="18"/>
    </row>
    <row r="2" spans="1:18" ht="21" customHeight="1" x14ac:dyDescent="0.4">
      <c r="B2" s="567" t="s">
        <v>271</v>
      </c>
      <c r="C2" s="568"/>
      <c r="D2" s="568"/>
      <c r="E2" s="568"/>
      <c r="F2" s="568"/>
      <c r="G2" s="568"/>
      <c r="H2" s="568"/>
      <c r="I2" s="568"/>
      <c r="J2" s="569"/>
      <c r="M2" s="554" t="s">
        <v>89</v>
      </c>
      <c r="N2" s="555"/>
      <c r="O2" s="556"/>
    </row>
    <row r="3" spans="1:18" ht="16.149999999999999" customHeight="1" x14ac:dyDescent="0.35">
      <c r="B3" s="570" t="s">
        <v>444</v>
      </c>
      <c r="C3" s="571"/>
      <c r="D3" s="571"/>
      <c r="E3" s="571"/>
      <c r="F3" s="571"/>
      <c r="G3" s="571"/>
      <c r="H3" s="571"/>
      <c r="I3" s="571"/>
      <c r="J3" s="572"/>
    </row>
    <row r="4" spans="1:18" ht="16.149999999999999" customHeight="1" x14ac:dyDescent="0.35">
      <c r="B4" s="570" t="s">
        <v>92</v>
      </c>
      <c r="C4" s="571"/>
      <c r="D4" s="571"/>
      <c r="E4" s="571"/>
      <c r="F4" s="571"/>
      <c r="G4" s="571"/>
      <c r="H4" s="571"/>
      <c r="I4" s="571"/>
      <c r="J4" s="572"/>
      <c r="M4" s="17"/>
    </row>
    <row r="5" spans="1:18" ht="16.149999999999999" customHeight="1" x14ac:dyDescent="0.35">
      <c r="B5" s="253"/>
      <c r="C5" s="254"/>
      <c r="D5" s="255"/>
      <c r="E5" s="255"/>
      <c r="F5" s="255"/>
      <c r="G5" s="255"/>
      <c r="H5" s="256"/>
      <c r="I5" s="256"/>
      <c r="J5" s="257"/>
    </row>
    <row r="6" spans="1:18" ht="16.149999999999999" customHeight="1" x14ac:dyDescent="0.35">
      <c r="B6" s="14" t="s">
        <v>0</v>
      </c>
      <c r="C6" s="15"/>
      <c r="D6" s="560"/>
      <c r="E6" s="560"/>
      <c r="F6" s="15" t="s">
        <v>136</v>
      </c>
      <c r="G6" s="15"/>
      <c r="H6" s="15"/>
      <c r="I6" s="19"/>
      <c r="J6" s="20"/>
    </row>
    <row r="7" spans="1:18" ht="16.149999999999999" customHeight="1" x14ac:dyDescent="0.35">
      <c r="B7" s="21"/>
      <c r="C7" s="22"/>
      <c r="D7" s="22"/>
      <c r="E7" s="22"/>
      <c r="F7" s="22"/>
      <c r="G7" s="22"/>
      <c r="H7" s="22"/>
      <c r="I7" s="22"/>
      <c r="J7" s="23"/>
    </row>
    <row r="8" spans="1:18" ht="16.149999999999999" customHeight="1" x14ac:dyDescent="0.35">
      <c r="B8" s="21"/>
      <c r="C8" s="22"/>
      <c r="D8" s="22"/>
      <c r="E8" s="22"/>
      <c r="F8" s="22"/>
      <c r="G8" s="22"/>
      <c r="H8" s="22"/>
      <c r="I8" s="22"/>
      <c r="J8" s="23"/>
    </row>
    <row r="9" spans="1:18" ht="16.149999999999999" customHeight="1" x14ac:dyDescent="0.35">
      <c r="B9" s="557" t="s">
        <v>4</v>
      </c>
      <c r="C9" s="558"/>
      <c r="D9" s="558"/>
      <c r="E9" s="558"/>
      <c r="F9" s="558"/>
      <c r="G9" s="558"/>
      <c r="H9" s="558"/>
      <c r="I9" s="558"/>
      <c r="J9" s="559"/>
      <c r="L9" s="581" t="s">
        <v>389</v>
      </c>
      <c r="M9" s="581"/>
      <c r="N9" s="581"/>
      <c r="O9" s="581"/>
      <c r="P9" s="581"/>
      <c r="Q9" s="581"/>
      <c r="R9" s="581"/>
    </row>
    <row r="10" spans="1:18" ht="16.149999999999999" customHeight="1" x14ac:dyDescent="0.35">
      <c r="B10" s="25"/>
      <c r="C10" s="26"/>
      <c r="D10" s="26"/>
      <c r="E10" s="26"/>
      <c r="F10" s="26"/>
      <c r="G10" s="26"/>
      <c r="H10" s="26"/>
      <c r="I10" s="26"/>
      <c r="J10" s="27"/>
      <c r="L10" s="581"/>
      <c r="M10" s="581"/>
      <c r="N10" s="581"/>
      <c r="O10" s="581"/>
      <c r="P10" s="581"/>
      <c r="Q10" s="581"/>
      <c r="R10" s="581"/>
    </row>
    <row r="11" spans="1:18" ht="16.149999999999999" customHeight="1" x14ac:dyDescent="0.35">
      <c r="B11" s="561" t="s">
        <v>147</v>
      </c>
      <c r="C11" s="562"/>
      <c r="D11" s="562"/>
      <c r="E11" s="562"/>
      <c r="F11" s="562"/>
      <c r="G11" s="562"/>
      <c r="H11" s="562"/>
      <c r="I11" s="562"/>
      <c r="J11" s="563"/>
      <c r="L11" s="581"/>
      <c r="M11" s="581"/>
      <c r="N11" s="581"/>
      <c r="O11" s="581"/>
      <c r="P11" s="581"/>
      <c r="Q11" s="581"/>
      <c r="R11" s="581"/>
    </row>
    <row r="12" spans="1:18" ht="16.149999999999999" customHeight="1" x14ac:dyDescent="0.35">
      <c r="B12" s="29"/>
      <c r="C12" s="30"/>
      <c r="D12" s="30"/>
      <c r="E12" s="30"/>
      <c r="F12" s="30"/>
      <c r="G12" s="30"/>
      <c r="H12" s="30"/>
      <c r="I12" s="30"/>
      <c r="J12" s="31"/>
      <c r="L12" s="581"/>
      <c r="M12" s="581"/>
      <c r="N12" s="581"/>
      <c r="O12" s="581"/>
      <c r="P12" s="581"/>
      <c r="Q12" s="581"/>
      <c r="R12" s="581"/>
    </row>
    <row r="13" spans="1:18" ht="16.149999999999999" customHeight="1" x14ac:dyDescent="0.35">
      <c r="B13" s="32" t="s">
        <v>2</v>
      </c>
      <c r="C13" s="30"/>
      <c r="D13" s="30"/>
      <c r="E13" s="33" t="s">
        <v>3</v>
      </c>
      <c r="F13" s="30"/>
      <c r="G13" s="30"/>
      <c r="H13" s="30"/>
      <c r="I13" s="30"/>
      <c r="J13" s="31"/>
    </row>
    <row r="14" spans="1:18" ht="16.149999999999999" customHeight="1" x14ac:dyDescent="0.35">
      <c r="B14" s="32"/>
      <c r="C14" s="30"/>
      <c r="D14" s="30"/>
      <c r="E14" s="33"/>
      <c r="F14" s="30"/>
      <c r="G14" s="30"/>
      <c r="H14" s="30"/>
      <c r="I14" s="30"/>
      <c r="J14" s="31"/>
    </row>
    <row r="15" spans="1:18" ht="16.149999999999999" customHeight="1" x14ac:dyDescent="0.35">
      <c r="B15" s="32" t="s">
        <v>329</v>
      </c>
      <c r="C15" s="33"/>
      <c r="D15" s="30"/>
      <c r="E15" s="30"/>
      <c r="F15" s="30"/>
      <c r="G15" s="30"/>
      <c r="H15" s="30"/>
      <c r="I15" s="30"/>
      <c r="J15" s="31"/>
    </row>
    <row r="16" spans="1:18" ht="16.149999999999999" customHeight="1" x14ac:dyDescent="0.35">
      <c r="B16" s="32"/>
      <c r="C16" s="33"/>
      <c r="D16" s="30"/>
      <c r="E16" s="30"/>
      <c r="F16" s="30"/>
      <c r="G16" s="30"/>
      <c r="H16" s="30"/>
      <c r="I16" s="30"/>
      <c r="J16" s="31"/>
    </row>
    <row r="17" spans="2:18" ht="16.149999999999999" customHeight="1" x14ac:dyDescent="0.35">
      <c r="B17" s="32" t="s">
        <v>330</v>
      </c>
      <c r="C17" s="33"/>
      <c r="D17" s="30"/>
      <c r="E17" s="564"/>
      <c r="F17" s="565"/>
      <c r="G17" s="565"/>
      <c r="H17" s="565"/>
      <c r="I17" s="566"/>
      <c r="J17" s="34"/>
    </row>
    <row r="18" spans="2:18" ht="16.149999999999999" customHeight="1" x14ac:dyDescent="0.35">
      <c r="B18" s="32" t="s">
        <v>144</v>
      </c>
      <c r="C18" s="33"/>
      <c r="D18" s="30"/>
      <c r="E18" s="576"/>
      <c r="F18" s="577"/>
      <c r="G18" s="577"/>
      <c r="H18" s="577"/>
      <c r="I18" s="578"/>
      <c r="J18" s="34"/>
    </row>
    <row r="19" spans="2:18" ht="16.149999999999999" customHeight="1" x14ac:dyDescent="0.35">
      <c r="B19" s="32" t="s">
        <v>6</v>
      </c>
      <c r="C19" s="33"/>
      <c r="D19" s="30"/>
      <c r="E19" s="573"/>
      <c r="F19" s="574"/>
      <c r="G19" s="574"/>
      <c r="H19" s="574"/>
      <c r="I19" s="575"/>
      <c r="J19" s="31"/>
    </row>
    <row r="20" spans="2:18" ht="16.149999999999999" customHeight="1" x14ac:dyDescent="0.35">
      <c r="B20" s="32"/>
      <c r="C20" s="33"/>
      <c r="D20" s="30"/>
      <c r="E20" s="35"/>
      <c r="F20" s="30"/>
      <c r="G20" s="30"/>
      <c r="H20" s="30"/>
      <c r="I20" s="30"/>
      <c r="J20" s="31"/>
    </row>
    <row r="21" spans="2:18" ht="16.149999999999999" customHeight="1" x14ac:dyDescent="0.35">
      <c r="B21" s="32" t="s">
        <v>330</v>
      </c>
      <c r="C21" s="33"/>
      <c r="D21" s="30"/>
      <c r="E21" s="580"/>
      <c r="F21" s="580"/>
      <c r="G21" s="580"/>
      <c r="H21" s="580"/>
      <c r="I21" s="580"/>
      <c r="J21" s="31"/>
    </row>
    <row r="22" spans="2:18" ht="16.149999999999999" customHeight="1" x14ac:dyDescent="0.35">
      <c r="B22" s="32" t="s">
        <v>144</v>
      </c>
      <c r="C22" s="33"/>
      <c r="D22" s="30"/>
      <c r="E22" s="583"/>
      <c r="F22" s="583"/>
      <c r="G22" s="583"/>
      <c r="H22" s="583"/>
      <c r="I22" s="583"/>
      <c r="J22" s="31"/>
    </row>
    <row r="23" spans="2:18" ht="16.149999999999999" customHeight="1" x14ac:dyDescent="0.35">
      <c r="B23" s="32" t="s">
        <v>6</v>
      </c>
      <c r="C23" s="33"/>
      <c r="D23" s="30"/>
      <c r="E23" s="579"/>
      <c r="F23" s="579"/>
      <c r="G23" s="579"/>
      <c r="H23" s="579"/>
      <c r="I23" s="579"/>
      <c r="J23" s="31"/>
    </row>
    <row r="24" spans="2:18" ht="16.149999999999999" customHeight="1" x14ac:dyDescent="0.35">
      <c r="B24" s="32"/>
      <c r="C24" s="30"/>
      <c r="D24" s="30"/>
      <c r="E24" s="33"/>
      <c r="F24" s="30"/>
      <c r="G24" s="30"/>
      <c r="H24" s="30"/>
      <c r="I24" s="30"/>
      <c r="J24" s="31"/>
    </row>
    <row r="25" spans="2:18" ht="16.149999999999999" customHeight="1" x14ac:dyDescent="0.35">
      <c r="B25" s="32" t="s">
        <v>101</v>
      </c>
      <c r="C25" s="33"/>
      <c r="D25" s="30"/>
      <c r="E25" s="30"/>
      <c r="F25" s="30"/>
      <c r="G25" s="30"/>
      <c r="H25" s="30"/>
      <c r="I25" s="30"/>
      <c r="J25" s="31"/>
      <c r="L25" s="582" t="s">
        <v>390</v>
      </c>
      <c r="M25" s="582"/>
      <c r="N25" s="582"/>
      <c r="O25" s="582"/>
      <c r="P25" s="582"/>
      <c r="Q25" s="582"/>
      <c r="R25" s="582"/>
    </row>
    <row r="26" spans="2:18" ht="16.149999999999999" customHeight="1" x14ac:dyDescent="0.35">
      <c r="B26" s="32"/>
      <c r="C26" s="33"/>
      <c r="D26" s="30"/>
      <c r="E26" s="30"/>
      <c r="F26" s="30"/>
      <c r="G26" s="30"/>
      <c r="H26" s="30"/>
      <c r="I26" s="30"/>
      <c r="J26" s="31"/>
      <c r="L26" s="582"/>
      <c r="M26" s="582"/>
      <c r="N26" s="582"/>
      <c r="O26" s="582"/>
      <c r="P26" s="582"/>
      <c r="Q26" s="582"/>
      <c r="R26" s="582"/>
    </row>
    <row r="27" spans="2:18" ht="16.149999999999999" customHeight="1" x14ac:dyDescent="0.35">
      <c r="B27" s="32" t="s">
        <v>2</v>
      </c>
      <c r="C27" s="33"/>
      <c r="D27" s="30"/>
      <c r="E27" s="33" t="s">
        <v>3</v>
      </c>
      <c r="F27" s="30"/>
      <c r="G27" s="30"/>
      <c r="H27" s="30"/>
      <c r="I27" s="30"/>
      <c r="J27" s="31"/>
      <c r="L27" s="582"/>
      <c r="M27" s="582"/>
      <c r="N27" s="582"/>
      <c r="O27" s="582"/>
      <c r="P27" s="582"/>
      <c r="Q27" s="582"/>
      <c r="R27" s="582"/>
    </row>
    <row r="28" spans="2:18" ht="16.149999999999999" customHeight="1" x14ac:dyDescent="0.35">
      <c r="B28" s="32"/>
      <c r="C28" s="33"/>
      <c r="D28" s="30"/>
      <c r="E28" s="30"/>
      <c r="F28" s="30"/>
      <c r="G28" s="30"/>
      <c r="H28" s="30"/>
      <c r="I28" s="30"/>
      <c r="J28" s="31"/>
      <c r="L28" s="582"/>
      <c r="M28" s="582"/>
      <c r="N28" s="582"/>
      <c r="O28" s="582"/>
      <c r="P28" s="582"/>
      <c r="Q28" s="582"/>
      <c r="R28" s="582"/>
    </row>
    <row r="29" spans="2:18" ht="16.149999999999999" customHeight="1" x14ac:dyDescent="0.35">
      <c r="B29" s="32" t="s">
        <v>333</v>
      </c>
      <c r="C29" s="33"/>
      <c r="D29" s="30"/>
      <c r="E29" s="30"/>
      <c r="F29" s="30"/>
      <c r="G29" s="30"/>
      <c r="H29" s="30"/>
      <c r="I29" s="30"/>
      <c r="J29" s="31"/>
      <c r="L29" s="582"/>
      <c r="M29" s="582"/>
      <c r="N29" s="582"/>
      <c r="O29" s="582"/>
      <c r="P29" s="582"/>
      <c r="Q29" s="582"/>
      <c r="R29" s="582"/>
    </row>
    <row r="30" spans="2:18" ht="16.149999999999999" customHeight="1" x14ac:dyDescent="0.35">
      <c r="B30" s="32"/>
      <c r="C30" s="33"/>
      <c r="D30" s="30"/>
      <c r="E30" s="30"/>
      <c r="F30" s="30"/>
      <c r="G30" s="30"/>
      <c r="H30" s="30"/>
      <c r="I30" s="30"/>
      <c r="J30" s="31"/>
    </row>
    <row r="31" spans="2:18" ht="16.149999999999999" customHeight="1" x14ac:dyDescent="0.35">
      <c r="B31" s="32" t="s">
        <v>5</v>
      </c>
      <c r="C31" s="33"/>
      <c r="D31" s="30"/>
      <c r="E31" s="564"/>
      <c r="F31" s="565"/>
      <c r="G31" s="565"/>
      <c r="H31" s="565"/>
      <c r="I31" s="566"/>
      <c r="J31" s="34"/>
    </row>
    <row r="32" spans="2:18" ht="16.149999999999999" customHeight="1" x14ac:dyDescent="0.35">
      <c r="B32" s="32" t="s">
        <v>144</v>
      </c>
      <c r="C32" s="33"/>
      <c r="D32" s="30"/>
      <c r="E32" s="576"/>
      <c r="F32" s="577"/>
      <c r="G32" s="577"/>
      <c r="H32" s="577"/>
      <c r="I32" s="578"/>
      <c r="J32" s="34"/>
    </row>
    <row r="33" spans="2:18" ht="16.149999999999999" customHeight="1" x14ac:dyDescent="0.35">
      <c r="B33" s="32" t="s">
        <v>6</v>
      </c>
      <c r="C33" s="33"/>
      <c r="D33" s="30"/>
      <c r="E33" s="620"/>
      <c r="F33" s="621"/>
      <c r="G33" s="621"/>
      <c r="H33" s="621"/>
      <c r="I33" s="622"/>
      <c r="J33" s="31"/>
    </row>
    <row r="34" spans="2:18" ht="16.149999999999999" customHeight="1" x14ac:dyDescent="0.35">
      <c r="B34" s="32"/>
      <c r="C34" s="33"/>
      <c r="D34" s="30"/>
      <c r="E34" s="35"/>
      <c r="F34" s="30"/>
      <c r="G34" s="30"/>
      <c r="H34" s="30"/>
      <c r="I34" s="30"/>
      <c r="J34" s="31"/>
    </row>
    <row r="35" spans="2:18" ht="16.149999999999999" customHeight="1" x14ac:dyDescent="0.35">
      <c r="B35" s="32" t="s">
        <v>5</v>
      </c>
      <c r="C35" s="33"/>
      <c r="D35" s="30"/>
      <c r="E35" s="580"/>
      <c r="F35" s="580"/>
      <c r="G35" s="580"/>
      <c r="H35" s="580"/>
      <c r="I35" s="580"/>
      <c r="J35" s="31"/>
    </row>
    <row r="36" spans="2:18" ht="16.149999999999999" customHeight="1" x14ac:dyDescent="0.35">
      <c r="B36" s="32" t="s">
        <v>144</v>
      </c>
      <c r="C36" s="33"/>
      <c r="D36" s="30"/>
      <c r="E36" s="583"/>
      <c r="F36" s="583"/>
      <c r="G36" s="583"/>
      <c r="H36" s="583"/>
      <c r="I36" s="583"/>
      <c r="J36" s="31"/>
    </row>
    <row r="37" spans="2:18" ht="16.149999999999999" customHeight="1" x14ac:dyDescent="0.35">
      <c r="B37" s="32" t="s">
        <v>6</v>
      </c>
      <c r="C37" s="33"/>
      <c r="D37" s="30"/>
      <c r="E37" s="579"/>
      <c r="F37" s="579"/>
      <c r="G37" s="579"/>
      <c r="H37" s="579"/>
      <c r="I37" s="579"/>
      <c r="J37" s="31"/>
    </row>
    <row r="38" spans="2:18" ht="16.149999999999999" customHeight="1" x14ac:dyDescent="0.35">
      <c r="B38" s="95"/>
      <c r="C38" s="96"/>
      <c r="D38" s="96"/>
      <c r="E38" s="96"/>
      <c r="F38" s="96"/>
      <c r="G38" s="96"/>
      <c r="H38" s="96"/>
      <c r="I38" s="96"/>
      <c r="J38" s="97"/>
    </row>
    <row r="39" spans="2:18" ht="16.149999999999999" customHeight="1" x14ac:dyDescent="0.35">
      <c r="B39" s="32" t="s">
        <v>273</v>
      </c>
      <c r="C39" s="33"/>
      <c r="D39" s="30"/>
      <c r="E39" s="30"/>
      <c r="F39" s="30"/>
      <c r="G39" s="36"/>
      <c r="H39" s="30"/>
      <c r="I39" s="30"/>
      <c r="J39" s="31"/>
    </row>
    <row r="40" spans="2:18" ht="300" customHeight="1" x14ac:dyDescent="0.35">
      <c r="B40" s="614"/>
      <c r="C40" s="615"/>
      <c r="D40" s="615"/>
      <c r="E40" s="615"/>
      <c r="F40" s="615"/>
      <c r="G40" s="615"/>
      <c r="H40" s="615"/>
      <c r="I40" s="616"/>
      <c r="J40" s="94"/>
    </row>
    <row r="41" spans="2:18" ht="16.149999999999999" customHeight="1" x14ac:dyDescent="0.35">
      <c r="B41" s="80" t="e">
        <f>"Enintään 1500 merkkiä ("&amp;TEXT(LEN(N_EUrahoitustieto),"0")&amp;" käytetty)"</f>
        <v>#NAME?</v>
      </c>
      <c r="C41" s="35"/>
      <c r="D41" s="35"/>
      <c r="E41" s="35"/>
      <c r="F41" s="35"/>
      <c r="G41" s="35"/>
      <c r="H41" s="35"/>
      <c r="I41" s="35"/>
      <c r="J41" s="34"/>
    </row>
    <row r="42" spans="2:18" ht="16.149999999999999" customHeight="1" x14ac:dyDescent="0.35">
      <c r="B42" s="83"/>
      <c r="C42" s="88"/>
      <c r="D42" s="88"/>
      <c r="E42" s="88"/>
      <c r="F42" s="88"/>
      <c r="G42" s="88"/>
      <c r="H42" s="88"/>
      <c r="I42" s="88"/>
      <c r="J42" s="89"/>
    </row>
    <row r="43" spans="2:18" ht="15" customHeight="1" x14ac:dyDescent="0.35">
      <c r="B43" s="90" t="s">
        <v>272</v>
      </c>
      <c r="C43" s="91"/>
      <c r="D43" s="92"/>
      <c r="E43" s="92"/>
      <c r="F43" s="92"/>
      <c r="G43" s="92"/>
      <c r="H43" s="92"/>
      <c r="I43" s="92"/>
      <c r="J43" s="93"/>
    </row>
    <row r="44" spans="2:18" ht="15.5" x14ac:dyDescent="0.35">
      <c r="B44" s="592" t="s">
        <v>331</v>
      </c>
      <c r="C44" s="593"/>
      <c r="D44" s="593"/>
      <c r="E44" s="593"/>
      <c r="F44" s="593"/>
      <c r="G44" s="593"/>
      <c r="H44" s="593"/>
      <c r="I44" s="593"/>
      <c r="J44" s="594"/>
      <c r="L44" s="581" t="s">
        <v>361</v>
      </c>
      <c r="M44" s="581"/>
      <c r="N44" s="581"/>
      <c r="O44" s="581"/>
      <c r="P44" s="581"/>
      <c r="Q44" s="581"/>
      <c r="R44" s="581"/>
    </row>
    <row r="45" spans="2:18" ht="15.5" x14ac:dyDescent="0.35">
      <c r="B45" s="592"/>
      <c r="C45" s="593"/>
      <c r="D45" s="593"/>
      <c r="E45" s="593"/>
      <c r="F45" s="593"/>
      <c r="G45" s="593"/>
      <c r="H45" s="593"/>
      <c r="I45" s="593"/>
      <c r="J45" s="594"/>
      <c r="L45" s="581"/>
      <c r="M45" s="581"/>
      <c r="N45" s="581"/>
      <c r="O45" s="581"/>
      <c r="P45" s="581"/>
      <c r="Q45" s="581"/>
      <c r="R45" s="581"/>
    </row>
    <row r="46" spans="2:18" ht="16.149999999999999" customHeight="1" x14ac:dyDescent="0.35">
      <c r="B46" s="32"/>
      <c r="C46" s="33"/>
      <c r="D46" s="30"/>
      <c r="E46" s="30"/>
      <c r="F46" s="30"/>
      <c r="G46" s="30"/>
      <c r="H46" s="30"/>
      <c r="I46" s="30"/>
      <c r="J46" s="31"/>
      <c r="L46" s="581"/>
      <c r="M46" s="581"/>
      <c r="N46" s="581"/>
      <c r="O46" s="581"/>
      <c r="P46" s="581"/>
      <c r="Q46" s="581"/>
      <c r="R46" s="581"/>
    </row>
    <row r="47" spans="2:18" ht="16.149999999999999" customHeight="1" x14ac:dyDescent="0.35">
      <c r="B47" s="32" t="s">
        <v>2</v>
      </c>
      <c r="C47" s="30"/>
      <c r="D47" s="30"/>
      <c r="E47" s="33" t="s">
        <v>3</v>
      </c>
      <c r="F47" s="30"/>
      <c r="G47" s="30"/>
      <c r="H47" s="30"/>
      <c r="I47" s="30"/>
      <c r="J47" s="31"/>
    </row>
    <row r="48" spans="2:18" ht="16.149999999999999" customHeight="1" x14ac:dyDescent="0.35">
      <c r="B48" s="32"/>
      <c r="C48" s="33"/>
      <c r="D48" s="30"/>
      <c r="E48" s="33"/>
      <c r="F48" s="30"/>
      <c r="G48" s="30"/>
      <c r="H48" s="30"/>
      <c r="I48" s="30"/>
      <c r="J48" s="31"/>
    </row>
    <row r="49" spans="2:18" ht="16.149999999999999" customHeight="1" x14ac:dyDescent="0.35">
      <c r="B49" s="37" t="s">
        <v>124</v>
      </c>
      <c r="C49" s="38"/>
      <c r="D49" s="38"/>
      <c r="E49" s="38"/>
      <c r="F49" s="38"/>
      <c r="G49" s="38"/>
      <c r="H49" s="38"/>
      <c r="I49" s="38"/>
      <c r="J49" s="39"/>
      <c r="L49" s="40"/>
    </row>
    <row r="50" spans="2:18" ht="16.149999999999999" customHeight="1" x14ac:dyDescent="0.35">
      <c r="B50" s="41" t="s">
        <v>7</v>
      </c>
      <c r="C50" s="42"/>
      <c r="D50" s="42"/>
      <c r="E50" s="42"/>
      <c r="F50" s="42"/>
      <c r="G50" s="42"/>
      <c r="H50" s="42"/>
      <c r="I50" s="42"/>
      <c r="J50" s="43"/>
    </row>
    <row r="51" spans="2:18" ht="16.149999999999999" customHeight="1" x14ac:dyDescent="0.35">
      <c r="B51" s="588"/>
      <c r="C51" s="589"/>
      <c r="D51" s="589"/>
      <c r="E51" s="589"/>
      <c r="F51" s="589"/>
      <c r="G51" s="589"/>
      <c r="H51" s="589"/>
      <c r="I51" s="590"/>
      <c r="J51" s="44"/>
    </row>
    <row r="52" spans="2:18" ht="16.149999999999999" customHeight="1" x14ac:dyDescent="0.35">
      <c r="B52" s="45" t="s">
        <v>8</v>
      </c>
      <c r="C52" s="35"/>
      <c r="D52" s="35"/>
      <c r="E52" s="35"/>
      <c r="F52" s="35"/>
      <c r="G52" s="35"/>
      <c r="H52" s="35"/>
      <c r="I52" s="35"/>
      <c r="J52" s="44"/>
    </row>
    <row r="53" spans="2:18" ht="16.149999999999999" customHeight="1" x14ac:dyDescent="0.35">
      <c r="B53" s="588"/>
      <c r="C53" s="589"/>
      <c r="D53" s="589"/>
      <c r="E53" s="589"/>
      <c r="F53" s="589"/>
      <c r="G53" s="589"/>
      <c r="H53" s="589"/>
      <c r="I53" s="590"/>
      <c r="J53" s="44"/>
      <c r="M53" s="595"/>
      <c r="N53" s="595"/>
      <c r="O53" s="595"/>
      <c r="P53" s="595"/>
      <c r="Q53" s="595"/>
      <c r="R53" s="595"/>
    </row>
    <row r="54" spans="2:18" s="456" customFormat="1" ht="16.149999999999999" customHeight="1" x14ac:dyDescent="0.35">
      <c r="B54" s="533" t="s">
        <v>544</v>
      </c>
      <c r="C54" s="33"/>
      <c r="D54" s="33"/>
      <c r="E54" s="33"/>
      <c r="F54" s="33"/>
      <c r="G54" s="33"/>
      <c r="H54" s="33"/>
      <c r="I54" s="33"/>
      <c r="J54" s="44"/>
      <c r="L54" s="596" t="s">
        <v>546</v>
      </c>
      <c r="M54" s="597"/>
      <c r="N54" s="597"/>
      <c r="O54" s="597"/>
      <c r="P54" s="597"/>
      <c r="Q54" s="597"/>
      <c r="R54" s="598"/>
    </row>
    <row r="55" spans="2:18" s="456" customFormat="1" ht="16.149999999999999" customHeight="1" x14ac:dyDescent="0.35">
      <c r="B55" s="591"/>
      <c r="C55" s="589"/>
      <c r="D55" s="589"/>
      <c r="E55" s="589"/>
      <c r="F55" s="589"/>
      <c r="G55" s="589"/>
      <c r="H55" s="589"/>
      <c r="I55" s="590"/>
      <c r="J55" s="44"/>
      <c r="L55" s="597"/>
      <c r="M55" s="597"/>
      <c r="N55" s="597"/>
      <c r="O55" s="597"/>
      <c r="P55" s="597"/>
      <c r="Q55" s="597"/>
      <c r="R55" s="598"/>
    </row>
    <row r="56" spans="2:18" s="456" customFormat="1" ht="16.149999999999999" customHeight="1" x14ac:dyDescent="0.35">
      <c r="B56" s="534" t="s">
        <v>545</v>
      </c>
      <c r="C56" s="46"/>
      <c r="D56" s="46"/>
      <c r="E56" s="47"/>
      <c r="F56" s="47"/>
      <c r="G56" s="48"/>
      <c r="H56" s="48"/>
      <c r="I56" s="46"/>
      <c r="J56" s="44"/>
      <c r="L56" s="597"/>
      <c r="M56" s="597"/>
      <c r="N56" s="597"/>
      <c r="O56" s="597"/>
      <c r="P56" s="597"/>
      <c r="Q56" s="597"/>
      <c r="R56" s="598"/>
    </row>
    <row r="57" spans="2:18" s="456" customFormat="1" ht="16.149999999999999" customHeight="1" x14ac:dyDescent="0.35">
      <c r="B57" s="585"/>
      <c r="C57" s="586"/>
      <c r="D57" s="586"/>
      <c r="E57" s="586"/>
      <c r="F57" s="586"/>
      <c r="G57" s="586"/>
      <c r="H57" s="586"/>
      <c r="I57" s="587"/>
      <c r="J57" s="44"/>
      <c r="L57" s="597"/>
      <c r="M57" s="597"/>
      <c r="N57" s="597"/>
      <c r="O57" s="597"/>
      <c r="P57" s="597"/>
      <c r="Q57" s="597"/>
      <c r="R57" s="598"/>
    </row>
    <row r="58" spans="2:18" ht="16.149999999999999" customHeight="1" x14ac:dyDescent="0.35">
      <c r="B58" s="45" t="s">
        <v>102</v>
      </c>
      <c r="C58" s="46"/>
      <c r="D58" s="46"/>
      <c r="E58" s="47"/>
      <c r="F58" s="47"/>
      <c r="G58" s="48"/>
      <c r="H58" s="48"/>
      <c r="I58" s="46"/>
      <c r="J58" s="44"/>
    </row>
    <row r="59" spans="2:18" ht="16.149999999999999" customHeight="1" x14ac:dyDescent="0.35">
      <c r="B59" s="588"/>
      <c r="C59" s="589"/>
      <c r="D59" s="589"/>
      <c r="E59" s="589"/>
      <c r="F59" s="589"/>
      <c r="G59" s="589"/>
      <c r="H59" s="589"/>
      <c r="I59" s="590"/>
      <c r="J59" s="44"/>
    </row>
    <row r="60" spans="2:18" ht="16.149999999999999" customHeight="1" x14ac:dyDescent="0.35">
      <c r="B60" s="45" t="s">
        <v>148</v>
      </c>
      <c r="C60" s="46"/>
      <c r="D60" s="46"/>
      <c r="E60" s="47"/>
      <c r="F60" s="47"/>
      <c r="G60" s="48"/>
      <c r="H60" s="48"/>
      <c r="I60" s="46"/>
      <c r="J60" s="44"/>
    </row>
    <row r="61" spans="2:18" ht="16.149999999999999" customHeight="1" x14ac:dyDescent="0.35">
      <c r="B61" s="580"/>
      <c r="C61" s="580"/>
      <c r="D61" s="580"/>
      <c r="E61" s="580"/>
      <c r="F61" s="47"/>
      <c r="G61" s="48"/>
      <c r="H61" s="48"/>
      <c r="I61" s="46"/>
      <c r="J61" s="44"/>
    </row>
    <row r="62" spans="2:18" ht="16.149999999999999" customHeight="1" x14ac:dyDescent="0.35">
      <c r="B62" s="45" t="s">
        <v>103</v>
      </c>
      <c r="C62" s="46"/>
      <c r="D62" s="46"/>
      <c r="E62" s="47"/>
      <c r="F62" s="47"/>
      <c r="G62" s="47" t="s">
        <v>104</v>
      </c>
      <c r="H62" s="48"/>
      <c r="I62" s="46"/>
      <c r="J62" s="44"/>
    </row>
    <row r="63" spans="2:18" ht="16.149999999999999" customHeight="1" x14ac:dyDescent="0.35">
      <c r="B63" s="605"/>
      <c r="C63" s="606"/>
      <c r="D63" s="606"/>
      <c r="E63" s="607"/>
      <c r="F63" s="35"/>
      <c r="G63" s="588"/>
      <c r="H63" s="589"/>
      <c r="I63" s="590"/>
      <c r="J63" s="44"/>
    </row>
    <row r="64" spans="2:18" ht="16.149999999999999" customHeight="1" x14ac:dyDescent="0.35">
      <c r="B64" s="45" t="s">
        <v>105</v>
      </c>
      <c r="C64" s="46"/>
      <c r="D64" s="46"/>
      <c r="E64" s="47"/>
      <c r="F64" s="47"/>
      <c r="G64" s="49" t="s">
        <v>106</v>
      </c>
      <c r="H64" s="48"/>
      <c r="I64" s="46"/>
      <c r="J64" s="44"/>
      <c r="L64" s="596" t="s">
        <v>547</v>
      </c>
      <c r="M64" s="597"/>
      <c r="N64" s="597"/>
      <c r="O64" s="597"/>
      <c r="P64" s="597"/>
      <c r="Q64" s="597"/>
      <c r="R64" s="598"/>
    </row>
    <row r="65" spans="2:18" ht="16.149999999999999" customHeight="1" x14ac:dyDescent="0.35">
      <c r="B65" s="611"/>
      <c r="C65" s="612"/>
      <c r="D65" s="612"/>
      <c r="E65" s="613"/>
      <c r="F65" s="35"/>
      <c r="G65" s="614"/>
      <c r="H65" s="615"/>
      <c r="I65" s="616"/>
      <c r="J65" s="44"/>
      <c r="L65" s="597"/>
      <c r="M65" s="597"/>
      <c r="N65" s="597"/>
      <c r="O65" s="597"/>
      <c r="P65" s="597"/>
      <c r="Q65" s="597"/>
      <c r="R65" s="598"/>
    </row>
    <row r="66" spans="2:18" ht="16.149999999999999" customHeight="1" x14ac:dyDescent="0.35">
      <c r="B66" s="50" t="s">
        <v>138</v>
      </c>
      <c r="C66" s="51"/>
      <c r="D66" s="51"/>
      <c r="E66" s="51"/>
      <c r="F66" s="35"/>
      <c r="G66" s="35"/>
      <c r="H66" s="35"/>
      <c r="I66" s="35"/>
      <c r="J66" s="44"/>
      <c r="L66" s="597"/>
      <c r="M66" s="597"/>
      <c r="N66" s="597"/>
      <c r="O66" s="597"/>
      <c r="P66" s="597"/>
      <c r="Q66" s="597"/>
      <c r="R66" s="598"/>
    </row>
    <row r="67" spans="2:18" ht="16.149999999999999" customHeight="1" x14ac:dyDescent="0.35">
      <c r="B67" s="617"/>
      <c r="C67" s="618"/>
      <c r="D67" s="618"/>
      <c r="E67" s="619"/>
      <c r="F67" s="35"/>
      <c r="G67" s="35"/>
      <c r="H67" s="35"/>
      <c r="I67" s="35"/>
      <c r="J67" s="44"/>
      <c r="L67" s="597"/>
      <c r="M67" s="597"/>
      <c r="N67" s="597"/>
      <c r="O67" s="597"/>
      <c r="P67" s="597"/>
      <c r="Q67" s="597"/>
      <c r="R67" s="598"/>
    </row>
    <row r="68" spans="2:18" ht="16.149999999999999" customHeight="1" x14ac:dyDescent="0.35">
      <c r="B68" s="45" t="s">
        <v>191</v>
      </c>
      <c r="C68" s="46"/>
      <c r="D68" s="46"/>
      <c r="E68" s="47"/>
      <c r="F68" s="47"/>
      <c r="G68" s="48"/>
      <c r="H68" s="48"/>
      <c r="I68" s="46"/>
      <c r="J68" s="44"/>
      <c r="L68" s="52"/>
    </row>
    <row r="69" spans="2:18" s="18" customFormat="1" ht="16.149999999999999" customHeight="1" x14ac:dyDescent="0.35">
      <c r="B69" s="588"/>
      <c r="C69" s="589"/>
      <c r="D69" s="589"/>
      <c r="E69" s="589"/>
      <c r="F69" s="589"/>
      <c r="G69" s="589"/>
      <c r="H69" s="589"/>
      <c r="I69" s="590"/>
      <c r="J69" s="44"/>
      <c r="L69" s="584" t="s">
        <v>392</v>
      </c>
      <c r="M69" s="584"/>
      <c r="N69" s="584"/>
      <c r="O69" s="584"/>
      <c r="P69" s="584"/>
      <c r="Q69" s="584"/>
      <c r="R69" s="584"/>
    </row>
    <row r="70" spans="2:18" s="18" customFormat="1" ht="16.149999999999999" customHeight="1" x14ac:dyDescent="0.35">
      <c r="B70" s="45" t="s">
        <v>192</v>
      </c>
      <c r="C70" s="46"/>
      <c r="D70" s="46"/>
      <c r="E70" s="47"/>
      <c r="F70" s="47" t="s">
        <v>193</v>
      </c>
      <c r="G70" s="48"/>
      <c r="H70" s="48"/>
      <c r="I70" s="46"/>
      <c r="J70" s="44"/>
      <c r="L70" s="584"/>
      <c r="M70" s="584"/>
      <c r="N70" s="584"/>
      <c r="O70" s="584"/>
      <c r="P70" s="584"/>
      <c r="Q70" s="584"/>
      <c r="R70" s="584"/>
    </row>
    <row r="71" spans="2:18" s="18" customFormat="1" ht="16.149999999999999" customHeight="1" x14ac:dyDescent="0.35">
      <c r="B71" s="605"/>
      <c r="C71" s="606"/>
      <c r="D71" s="607"/>
      <c r="E71" s="47"/>
      <c r="F71" s="608"/>
      <c r="G71" s="609"/>
      <c r="H71" s="609"/>
      <c r="I71" s="610"/>
      <c r="J71" s="44"/>
      <c r="L71" s="584"/>
      <c r="M71" s="584"/>
      <c r="N71" s="584"/>
      <c r="O71" s="584"/>
      <c r="P71" s="584"/>
      <c r="Q71" s="584"/>
      <c r="R71" s="584"/>
    </row>
    <row r="72" spans="2:18" s="18" customFormat="1" ht="16.149999999999999" customHeight="1" x14ac:dyDescent="0.35">
      <c r="B72" s="45"/>
      <c r="C72" s="46"/>
      <c r="D72" s="46"/>
      <c r="E72" s="47"/>
      <c r="F72" s="47"/>
      <c r="G72" s="48"/>
      <c r="H72" s="48"/>
      <c r="I72" s="46"/>
      <c r="J72" s="44"/>
      <c r="L72" s="584"/>
      <c r="M72" s="584"/>
      <c r="N72" s="584"/>
      <c r="O72" s="584"/>
      <c r="P72" s="584"/>
      <c r="Q72" s="584"/>
      <c r="R72" s="584"/>
    </row>
    <row r="73" spans="2:18" s="18" customFormat="1" ht="34.15" customHeight="1" x14ac:dyDescent="0.35">
      <c r="B73" s="45" t="s">
        <v>107</v>
      </c>
      <c r="C73" s="46"/>
      <c r="D73" s="46"/>
      <c r="E73" s="47"/>
      <c r="F73" s="47"/>
      <c r="G73" s="48"/>
      <c r="H73" s="48"/>
      <c r="I73" s="46"/>
      <c r="J73" s="44"/>
      <c r="L73" s="584"/>
      <c r="M73" s="584"/>
      <c r="N73" s="584"/>
      <c r="O73" s="584"/>
      <c r="P73" s="584"/>
      <c r="Q73" s="584"/>
      <c r="R73" s="584"/>
    </row>
    <row r="74" spans="2:18" s="18" customFormat="1" ht="16.149999999999999" customHeight="1" x14ac:dyDescent="0.35">
      <c r="B74" s="45"/>
      <c r="C74" s="46"/>
      <c r="D74" s="46"/>
      <c r="E74" s="47"/>
      <c r="F74" s="47"/>
      <c r="G74" s="48"/>
      <c r="H74" s="48"/>
      <c r="I74" s="46"/>
      <c r="J74" s="44"/>
      <c r="L74" s="294" t="s">
        <v>362</v>
      </c>
      <c r="M74" s="294"/>
      <c r="N74" s="294"/>
      <c r="O74" s="294"/>
      <c r="P74" s="294"/>
      <c r="Q74" s="294"/>
      <c r="R74" s="294"/>
    </row>
    <row r="75" spans="2:18" s="18" customFormat="1" ht="16.149999999999999" customHeight="1" x14ac:dyDescent="0.35">
      <c r="B75" s="32" t="s">
        <v>2</v>
      </c>
      <c r="C75" s="46"/>
      <c r="D75" s="46"/>
      <c r="E75" s="48" t="s">
        <v>3</v>
      </c>
      <c r="F75" s="47"/>
      <c r="G75" s="48"/>
      <c r="H75" s="48"/>
      <c r="I75" s="46"/>
      <c r="J75" s="44"/>
      <c r="L75" s="294"/>
      <c r="M75" s="294"/>
      <c r="N75" s="294"/>
      <c r="O75" s="294"/>
      <c r="P75" s="294"/>
      <c r="Q75" s="294"/>
      <c r="R75" s="294"/>
    </row>
    <row r="76" spans="2:18" s="18" customFormat="1" ht="30" customHeight="1" x14ac:dyDescent="0.35">
      <c r="B76" s="32"/>
      <c r="C76" s="46"/>
      <c r="D76" s="46"/>
      <c r="E76" s="33"/>
      <c r="F76" s="47"/>
      <c r="G76" s="48"/>
      <c r="H76" s="48"/>
      <c r="I76" s="46"/>
      <c r="J76" s="44"/>
      <c r="L76" s="294"/>
      <c r="M76" s="294"/>
      <c r="N76" s="294"/>
      <c r="O76" s="294"/>
      <c r="P76" s="294"/>
      <c r="Q76" s="294"/>
      <c r="R76" s="294"/>
    </row>
    <row r="77" spans="2:18" s="18" customFormat="1" ht="16.149999999999999" customHeight="1" x14ac:dyDescent="0.35">
      <c r="B77" s="32" t="s">
        <v>194</v>
      </c>
      <c r="C77" s="46"/>
      <c r="D77" s="46"/>
      <c r="E77" s="33"/>
      <c r="F77" s="47"/>
      <c r="G77" s="48"/>
      <c r="H77" s="48"/>
      <c r="I77" s="46"/>
      <c r="J77" s="44"/>
      <c r="L77" s="628" t="s">
        <v>391</v>
      </c>
      <c r="M77" s="628"/>
      <c r="N77" s="628"/>
      <c r="O77" s="628"/>
      <c r="P77" s="628"/>
      <c r="Q77" s="628"/>
      <c r="R77" s="628"/>
    </row>
    <row r="78" spans="2:18" s="18" customFormat="1" ht="16.149999999999999" customHeight="1" x14ac:dyDescent="0.35">
      <c r="B78" s="588"/>
      <c r="C78" s="589"/>
      <c r="D78" s="589"/>
      <c r="E78" s="589"/>
      <c r="F78" s="589"/>
      <c r="G78" s="589"/>
      <c r="H78" s="589"/>
      <c r="I78" s="590"/>
      <c r="J78" s="44"/>
      <c r="L78" s="628"/>
      <c r="M78" s="628"/>
      <c r="N78" s="628"/>
      <c r="O78" s="628"/>
      <c r="P78" s="628"/>
      <c r="Q78" s="628"/>
      <c r="R78" s="628"/>
    </row>
    <row r="79" spans="2:18" s="18" customFormat="1" ht="16.149999999999999" customHeight="1" x14ac:dyDescent="0.35">
      <c r="B79" s="32" t="s">
        <v>195</v>
      </c>
      <c r="C79" s="46"/>
      <c r="D79" s="46"/>
      <c r="E79" s="33"/>
      <c r="F79" s="47" t="s">
        <v>196</v>
      </c>
      <c r="G79" s="48"/>
      <c r="H79" s="48"/>
      <c r="I79" s="46"/>
      <c r="J79" s="44"/>
      <c r="L79" s="628"/>
      <c r="M79" s="628"/>
      <c r="N79" s="628"/>
      <c r="O79" s="628"/>
      <c r="P79" s="628"/>
      <c r="Q79" s="628"/>
      <c r="R79" s="628"/>
    </row>
    <row r="80" spans="2:18" s="53" customFormat="1" ht="16.149999999999999" customHeight="1" x14ac:dyDescent="0.35">
      <c r="B80" s="605"/>
      <c r="C80" s="606"/>
      <c r="D80" s="607"/>
      <c r="E80" s="33"/>
      <c r="F80" s="608"/>
      <c r="G80" s="609"/>
      <c r="H80" s="609"/>
      <c r="I80" s="610"/>
      <c r="J80" s="54"/>
      <c r="K80" s="408"/>
      <c r="L80" s="628"/>
      <c r="M80" s="628"/>
      <c r="N80" s="628"/>
      <c r="O80" s="628"/>
      <c r="P80" s="628"/>
      <c r="Q80" s="628"/>
      <c r="R80" s="628"/>
    </row>
    <row r="81" spans="2:20" ht="16.149999999999999" customHeight="1" x14ac:dyDescent="0.35">
      <c r="B81" s="32"/>
      <c r="C81" s="46"/>
      <c r="D81" s="46"/>
      <c r="E81" s="33"/>
      <c r="F81" s="47"/>
      <c r="G81" s="48"/>
      <c r="H81" s="48"/>
      <c r="I81" s="46"/>
      <c r="J81" s="44"/>
      <c r="K81" s="144"/>
      <c r="L81" s="628"/>
      <c r="M81" s="628"/>
      <c r="N81" s="628"/>
      <c r="O81" s="628"/>
      <c r="P81" s="628"/>
      <c r="Q81" s="628"/>
      <c r="R81" s="628"/>
    </row>
    <row r="82" spans="2:20" ht="16.149999999999999" customHeight="1" x14ac:dyDescent="0.35">
      <c r="B82" s="32" t="s">
        <v>107</v>
      </c>
      <c r="C82" s="46"/>
      <c r="D82" s="46"/>
      <c r="E82" s="33"/>
      <c r="F82" s="47"/>
      <c r="G82" s="48"/>
      <c r="H82" s="48"/>
      <c r="I82" s="46"/>
      <c r="J82" s="55"/>
      <c r="K82" s="144"/>
      <c r="L82" s="628"/>
      <c r="M82" s="628"/>
      <c r="N82" s="628"/>
      <c r="O82" s="628"/>
      <c r="P82" s="628"/>
      <c r="Q82" s="628"/>
      <c r="R82" s="628"/>
    </row>
    <row r="83" spans="2:20" ht="16.149999999999999" customHeight="1" x14ac:dyDescent="0.35">
      <c r="B83" s="32"/>
      <c r="C83" s="46"/>
      <c r="D83" s="46"/>
      <c r="E83" s="33"/>
      <c r="F83" s="47"/>
      <c r="G83" s="48"/>
      <c r="H83" s="48"/>
      <c r="I83" s="46"/>
      <c r="J83" s="55"/>
      <c r="K83" s="144"/>
      <c r="L83" s="628"/>
      <c r="M83" s="628"/>
      <c r="N83" s="628"/>
      <c r="O83" s="628"/>
      <c r="P83" s="628"/>
      <c r="Q83" s="628"/>
      <c r="R83" s="628"/>
    </row>
    <row r="84" spans="2:20" ht="16.149999999999999" customHeight="1" x14ac:dyDescent="0.35">
      <c r="B84" s="32" t="s">
        <v>2</v>
      </c>
      <c r="C84" s="46"/>
      <c r="D84" s="46"/>
      <c r="E84" s="48" t="s">
        <v>3</v>
      </c>
      <c r="F84" s="56"/>
      <c r="G84" s="48"/>
      <c r="H84" s="48"/>
      <c r="I84" s="46"/>
      <c r="J84" s="55"/>
      <c r="K84" s="144"/>
      <c r="L84" s="628"/>
      <c r="M84" s="628"/>
      <c r="N84" s="628"/>
      <c r="O84" s="628"/>
      <c r="P84" s="628"/>
      <c r="Q84" s="628"/>
      <c r="R84" s="628"/>
    </row>
    <row r="85" spans="2:20" ht="16.149999999999999" customHeight="1" x14ac:dyDescent="0.35">
      <c r="B85" s="57"/>
      <c r="C85" s="58"/>
      <c r="D85" s="58"/>
      <c r="E85" s="59"/>
      <c r="F85" s="59"/>
      <c r="G85" s="60"/>
      <c r="H85" s="60"/>
      <c r="I85" s="58"/>
      <c r="J85" s="61"/>
    </row>
    <row r="86" spans="2:20" ht="16.149999999999999" customHeight="1" x14ac:dyDescent="0.35">
      <c r="B86" s="62" t="s">
        <v>376</v>
      </c>
      <c r="C86" s="63"/>
      <c r="D86" s="64"/>
      <c r="E86" s="64"/>
      <c r="F86" s="64"/>
      <c r="G86" s="64"/>
      <c r="H86" s="64"/>
      <c r="I86" s="64"/>
      <c r="J86" s="65"/>
      <c r="L86" s="629"/>
      <c r="M86" s="630"/>
      <c r="N86" s="630"/>
      <c r="O86" s="630"/>
      <c r="P86" s="630"/>
      <c r="Q86" s="630"/>
      <c r="R86" s="630"/>
      <c r="S86" s="144"/>
      <c r="T86" s="144"/>
    </row>
    <row r="87" spans="2:20" ht="16.149999999999999" customHeight="1" x14ac:dyDescent="0.35">
      <c r="B87" s="599" t="s">
        <v>343</v>
      </c>
      <c r="C87" s="600"/>
      <c r="D87" s="600"/>
      <c r="E87" s="600"/>
      <c r="F87" s="600"/>
      <c r="G87" s="600"/>
      <c r="H87" s="600"/>
      <c r="I87" s="600"/>
      <c r="J87" s="601"/>
      <c r="L87" s="630"/>
      <c r="M87" s="630"/>
      <c r="N87" s="630"/>
      <c r="O87" s="630"/>
      <c r="P87" s="630"/>
      <c r="Q87" s="630"/>
      <c r="R87" s="630"/>
      <c r="S87" s="409"/>
      <c r="T87" s="144"/>
    </row>
    <row r="88" spans="2:20" ht="16.149999999999999" customHeight="1" x14ac:dyDescent="0.35">
      <c r="B88" s="599"/>
      <c r="C88" s="600"/>
      <c r="D88" s="600"/>
      <c r="E88" s="600"/>
      <c r="F88" s="600"/>
      <c r="G88" s="600"/>
      <c r="H88" s="600"/>
      <c r="I88" s="600"/>
      <c r="J88" s="601"/>
      <c r="L88" s="630"/>
      <c r="M88" s="630"/>
      <c r="N88" s="630"/>
      <c r="O88" s="630"/>
      <c r="P88" s="630"/>
      <c r="Q88" s="630"/>
      <c r="R88" s="630"/>
      <c r="S88" s="409"/>
      <c r="T88" s="144"/>
    </row>
    <row r="89" spans="2:20" ht="16.149999999999999" customHeight="1" x14ac:dyDescent="0.35">
      <c r="B89" s="66"/>
      <c r="C89" s="67"/>
      <c r="D89" s="67"/>
      <c r="E89" s="67"/>
      <c r="F89" s="67"/>
      <c r="G89" s="67"/>
      <c r="H89" s="67"/>
      <c r="I89" s="67"/>
      <c r="J89" s="55"/>
      <c r="L89" s="630"/>
      <c r="M89" s="630"/>
      <c r="N89" s="630"/>
      <c r="O89" s="630"/>
      <c r="P89" s="630"/>
      <c r="Q89" s="630"/>
      <c r="R89" s="630"/>
      <c r="S89" s="409"/>
      <c r="T89" s="144"/>
    </row>
    <row r="90" spans="2:20" ht="16.149999999999999" customHeight="1" x14ac:dyDescent="0.35">
      <c r="B90" s="32" t="s">
        <v>2</v>
      </c>
      <c r="C90" s="46"/>
      <c r="D90" s="46"/>
      <c r="E90" s="48" t="s">
        <v>3</v>
      </c>
      <c r="F90" s="56"/>
      <c r="G90" s="48"/>
      <c r="H90" s="69"/>
      <c r="I90" s="46"/>
      <c r="J90" s="55"/>
      <c r="L90" s="630"/>
      <c r="M90" s="630"/>
      <c r="N90" s="630"/>
      <c r="O90" s="630"/>
      <c r="P90" s="630"/>
      <c r="Q90" s="630"/>
      <c r="R90" s="630"/>
      <c r="S90" s="409"/>
      <c r="T90" s="144"/>
    </row>
    <row r="91" spans="2:20" ht="16.149999999999999" customHeight="1" x14ac:dyDescent="0.35">
      <c r="B91" s="32"/>
      <c r="C91" s="46"/>
      <c r="D91" s="46"/>
      <c r="E91" s="33"/>
      <c r="F91" s="56"/>
      <c r="G91" s="48"/>
      <c r="H91" s="48"/>
      <c r="I91" s="46"/>
      <c r="J91" s="55"/>
      <c r="L91" s="630"/>
      <c r="M91" s="630"/>
      <c r="N91" s="630"/>
      <c r="O91" s="630"/>
      <c r="P91" s="630"/>
      <c r="Q91" s="630"/>
      <c r="R91" s="630"/>
      <c r="S91" s="409"/>
      <c r="T91" s="144"/>
    </row>
    <row r="92" spans="2:20" ht="16.149999999999999" customHeight="1" x14ac:dyDescent="0.35">
      <c r="B92" s="631" t="s">
        <v>550</v>
      </c>
      <c r="C92" s="632"/>
      <c r="D92" s="632"/>
      <c r="E92" s="632"/>
      <c r="F92" s="632"/>
      <c r="G92" s="632"/>
      <c r="H92" s="632"/>
      <c r="I92" s="632"/>
      <c r="J92" s="633"/>
      <c r="L92" s="409"/>
      <c r="M92" s="409"/>
      <c r="N92" s="409"/>
      <c r="O92" s="409"/>
      <c r="P92" s="409"/>
      <c r="Q92" s="409"/>
      <c r="R92" s="409"/>
      <c r="S92" s="409"/>
      <c r="T92" s="144"/>
    </row>
    <row r="93" spans="2:20" ht="16.149999999999999" customHeight="1" x14ac:dyDescent="0.35">
      <c r="B93" s="625" t="s">
        <v>348</v>
      </c>
      <c r="C93" s="626"/>
      <c r="D93" s="626"/>
      <c r="E93" s="626"/>
      <c r="F93" s="626"/>
      <c r="G93" s="626"/>
      <c r="H93" s="626"/>
      <c r="I93" s="626"/>
      <c r="J93" s="627"/>
      <c r="L93" s="624" t="s">
        <v>560</v>
      </c>
      <c r="M93" s="624"/>
      <c r="N93" s="624"/>
      <c r="O93" s="624"/>
      <c r="P93" s="624"/>
      <c r="Q93" s="624"/>
      <c r="R93" s="624"/>
      <c r="S93" s="409"/>
      <c r="T93" s="144"/>
    </row>
    <row r="94" spans="2:20" ht="16.149999999999999" customHeight="1" x14ac:dyDescent="0.35">
      <c r="B94" s="625"/>
      <c r="C94" s="626"/>
      <c r="D94" s="626"/>
      <c r="E94" s="626"/>
      <c r="F94" s="626"/>
      <c r="G94" s="626"/>
      <c r="H94" s="626"/>
      <c r="I94" s="626"/>
      <c r="J94" s="627"/>
      <c r="L94" s="624"/>
      <c r="M94" s="624"/>
      <c r="N94" s="624"/>
      <c r="O94" s="624"/>
      <c r="P94" s="624"/>
      <c r="Q94" s="624"/>
      <c r="R94" s="624"/>
      <c r="S94" s="409"/>
      <c r="T94" s="144"/>
    </row>
    <row r="95" spans="2:20" ht="16.149999999999999" customHeight="1" x14ac:dyDescent="0.35">
      <c r="B95" s="625"/>
      <c r="C95" s="626"/>
      <c r="D95" s="626"/>
      <c r="E95" s="626"/>
      <c r="F95" s="626"/>
      <c r="G95" s="626"/>
      <c r="H95" s="626"/>
      <c r="I95" s="626"/>
      <c r="J95" s="627"/>
      <c r="L95" s="624"/>
      <c r="M95" s="624"/>
      <c r="N95" s="624"/>
      <c r="O95" s="624"/>
      <c r="P95" s="624"/>
      <c r="Q95" s="624"/>
      <c r="R95" s="624"/>
      <c r="S95" s="409"/>
      <c r="T95" s="144"/>
    </row>
    <row r="96" spans="2:20" ht="45.5" customHeight="1" x14ac:dyDescent="0.35">
      <c r="B96" s="625"/>
      <c r="C96" s="626"/>
      <c r="D96" s="626"/>
      <c r="E96" s="626"/>
      <c r="F96" s="626"/>
      <c r="G96" s="626"/>
      <c r="H96" s="626"/>
      <c r="I96" s="626"/>
      <c r="J96" s="627"/>
      <c r="L96" s="624"/>
      <c r="M96" s="624"/>
      <c r="N96" s="624"/>
      <c r="O96" s="624"/>
      <c r="P96" s="624"/>
      <c r="Q96" s="624"/>
      <c r="R96" s="624"/>
      <c r="S96" s="409"/>
      <c r="T96" s="144"/>
    </row>
    <row r="97" spans="2:20" ht="16.149999999999999" customHeight="1" x14ac:dyDescent="0.35">
      <c r="B97" s="70"/>
      <c r="C97" s="71"/>
      <c r="D97" s="71"/>
      <c r="E97" s="71"/>
      <c r="F97" s="71"/>
      <c r="G97" s="71"/>
      <c r="H97" s="71"/>
      <c r="I97" s="71"/>
      <c r="J97" s="72"/>
      <c r="L97" s="624"/>
      <c r="M97" s="624"/>
      <c r="N97" s="624"/>
      <c r="O97" s="624"/>
      <c r="P97" s="624"/>
      <c r="Q97" s="624"/>
      <c r="R97" s="624"/>
      <c r="S97" s="409"/>
      <c r="T97" s="144"/>
    </row>
    <row r="98" spans="2:20" ht="16.149999999999999" customHeight="1" x14ac:dyDescent="0.35">
      <c r="B98" s="70" t="s">
        <v>187</v>
      </c>
      <c r="C98" s="71"/>
      <c r="D98" s="71"/>
      <c r="E98" s="71"/>
      <c r="F98" s="71"/>
      <c r="G98" s="71"/>
      <c r="H98" s="71"/>
      <c r="I98" s="71"/>
      <c r="J98" s="72"/>
      <c r="L98" s="624"/>
      <c r="M98" s="624"/>
      <c r="N98" s="624"/>
      <c r="O98" s="624"/>
      <c r="P98" s="624"/>
      <c r="Q98" s="624"/>
      <c r="R98" s="624"/>
      <c r="S98" s="409"/>
      <c r="T98" s="144"/>
    </row>
    <row r="99" spans="2:20" ht="16.149999999999999" customHeight="1" x14ac:dyDescent="0.35">
      <c r="B99" s="602"/>
      <c r="C99" s="603"/>
      <c r="D99" s="603"/>
      <c r="E99" s="603"/>
      <c r="F99" s="603"/>
      <c r="G99" s="603"/>
      <c r="H99" s="603"/>
      <c r="I99" s="604"/>
      <c r="J99" s="55"/>
      <c r="L99" s="624"/>
      <c r="M99" s="624"/>
      <c r="N99" s="624"/>
      <c r="O99" s="624"/>
      <c r="P99" s="624"/>
      <c r="Q99" s="624"/>
      <c r="R99" s="624"/>
      <c r="T99" s="144"/>
    </row>
    <row r="100" spans="2:20" ht="16.149999999999999" customHeight="1" x14ac:dyDescent="0.35">
      <c r="B100" s="85" t="s">
        <v>566</v>
      </c>
      <c r="C100" s="322"/>
      <c r="D100" s="322"/>
      <c r="E100" s="322"/>
      <c r="F100" s="322"/>
      <c r="G100" s="322"/>
      <c r="H100" s="322"/>
      <c r="I100" s="322"/>
      <c r="J100" s="73"/>
      <c r="T100" s="144"/>
    </row>
    <row r="101" spans="2:20" ht="16.149999999999999" customHeight="1" x14ac:dyDescent="0.35">
      <c r="B101" s="602"/>
      <c r="C101" s="603"/>
      <c r="D101" s="604"/>
      <c r="E101" s="322"/>
      <c r="F101" s="322"/>
      <c r="G101" s="322"/>
      <c r="H101" s="322"/>
      <c r="I101" s="322"/>
      <c r="J101" s="55"/>
      <c r="T101" s="144"/>
    </row>
    <row r="102" spans="2:20" ht="16.149999999999999" customHeight="1" x14ac:dyDescent="0.35">
      <c r="B102" s="355" t="s">
        <v>187</v>
      </c>
      <c r="C102" s="356"/>
      <c r="D102" s="356"/>
      <c r="E102" s="356"/>
      <c r="F102" s="356"/>
      <c r="G102" s="356"/>
      <c r="H102" s="356"/>
      <c r="I102" s="356"/>
      <c r="J102" s="55"/>
      <c r="T102" s="144"/>
    </row>
    <row r="103" spans="2:20" ht="16.149999999999999" customHeight="1" x14ac:dyDescent="0.35">
      <c r="B103" s="602"/>
      <c r="C103" s="603"/>
      <c r="D103" s="603"/>
      <c r="E103" s="603"/>
      <c r="F103" s="603"/>
      <c r="G103" s="603"/>
      <c r="H103" s="603"/>
      <c r="I103" s="604"/>
      <c r="J103" s="55"/>
      <c r="T103" s="144"/>
    </row>
    <row r="104" spans="2:20" ht="16.149999999999999" customHeight="1" x14ac:dyDescent="0.35">
      <c r="B104" s="85" t="s">
        <v>566</v>
      </c>
      <c r="C104" s="322"/>
      <c r="D104" s="322"/>
      <c r="E104" s="322"/>
      <c r="F104" s="322"/>
      <c r="G104" s="322"/>
      <c r="H104" s="322"/>
      <c r="I104" s="322"/>
      <c r="J104" s="55"/>
      <c r="T104" s="144"/>
    </row>
    <row r="105" spans="2:20" ht="16.149999999999999" customHeight="1" x14ac:dyDescent="0.35">
      <c r="B105" s="602"/>
      <c r="C105" s="603"/>
      <c r="D105" s="604"/>
      <c r="E105" s="322"/>
      <c r="F105" s="322"/>
      <c r="G105" s="322"/>
      <c r="H105" s="322"/>
      <c r="I105" s="322"/>
      <c r="J105" s="55"/>
      <c r="T105" s="144"/>
    </row>
    <row r="106" spans="2:20" ht="16.149999999999999" customHeight="1" x14ac:dyDescent="0.35">
      <c r="B106" s="355" t="s">
        <v>187</v>
      </c>
      <c r="C106" s="356"/>
      <c r="D106" s="356"/>
      <c r="E106" s="356"/>
      <c r="F106" s="356"/>
      <c r="G106" s="356"/>
      <c r="H106" s="356"/>
      <c r="I106" s="356"/>
      <c r="J106" s="55"/>
      <c r="T106" s="144"/>
    </row>
    <row r="107" spans="2:20" ht="16.149999999999999" customHeight="1" x14ac:dyDescent="0.35">
      <c r="B107" s="602"/>
      <c r="C107" s="603"/>
      <c r="D107" s="603"/>
      <c r="E107" s="603"/>
      <c r="F107" s="603"/>
      <c r="G107" s="603"/>
      <c r="H107" s="603"/>
      <c r="I107" s="604"/>
      <c r="J107" s="55"/>
      <c r="T107" s="144"/>
    </row>
    <row r="108" spans="2:20" ht="16.149999999999999" customHeight="1" x14ac:dyDescent="0.35">
      <c r="B108" s="85" t="s">
        <v>566</v>
      </c>
      <c r="C108" s="322"/>
      <c r="D108" s="322"/>
      <c r="E108" s="322"/>
      <c r="F108" s="322"/>
      <c r="G108" s="322"/>
      <c r="H108" s="322"/>
      <c r="I108" s="322"/>
      <c r="J108" s="55"/>
      <c r="T108" s="144"/>
    </row>
    <row r="109" spans="2:20" ht="16.149999999999999" customHeight="1" x14ac:dyDescent="0.35">
      <c r="B109" s="602"/>
      <c r="C109" s="603"/>
      <c r="D109" s="604"/>
      <c r="E109" s="322"/>
      <c r="F109" s="322"/>
      <c r="G109" s="322"/>
      <c r="H109" s="322"/>
      <c r="I109" s="322"/>
      <c r="J109" s="55"/>
      <c r="T109" s="144"/>
    </row>
    <row r="110" spans="2:20" ht="16.149999999999999" customHeight="1" x14ac:dyDescent="0.35">
      <c r="B110" s="74"/>
      <c r="C110" s="75"/>
      <c r="D110" s="75"/>
      <c r="E110" s="75"/>
      <c r="F110" s="75"/>
      <c r="G110" s="75"/>
      <c r="H110" s="75"/>
      <c r="I110" s="76"/>
      <c r="J110" s="61"/>
      <c r="T110" s="144"/>
    </row>
    <row r="111" spans="2:20" ht="16.149999999999999" customHeight="1" x14ac:dyDescent="0.35">
      <c r="B111" s="62" t="s">
        <v>9</v>
      </c>
      <c r="C111" s="64"/>
      <c r="D111" s="64"/>
      <c r="E111" s="64"/>
      <c r="F111" s="64"/>
      <c r="G111" s="64"/>
      <c r="H111" s="64"/>
      <c r="I111" s="64"/>
      <c r="J111" s="77"/>
      <c r="L111" s="78"/>
    </row>
    <row r="112" spans="2:20" ht="16.149999999999999" customHeight="1" x14ac:dyDescent="0.35">
      <c r="B112" s="79"/>
      <c r="C112" s="67"/>
      <c r="D112" s="67"/>
      <c r="E112" s="67"/>
      <c r="F112" s="67"/>
      <c r="G112" s="67"/>
      <c r="H112" s="67"/>
      <c r="I112" s="67"/>
      <c r="J112" s="55"/>
    </row>
    <row r="113" spans="2:18" ht="16.149999999999999" customHeight="1" x14ac:dyDescent="0.35">
      <c r="B113" s="66" t="s">
        <v>168</v>
      </c>
      <c r="C113" s="67"/>
      <c r="D113" s="67"/>
      <c r="E113" s="67"/>
      <c r="F113" s="68"/>
      <c r="G113" s="67"/>
      <c r="H113" s="67"/>
      <c r="I113" s="67"/>
      <c r="J113" s="55"/>
      <c r="L113" s="24" t="s">
        <v>11</v>
      </c>
      <c r="M113" s="24"/>
      <c r="N113" s="24"/>
      <c r="O113" s="24"/>
      <c r="P113" s="24"/>
      <c r="Q113" s="24"/>
      <c r="R113" s="24"/>
    </row>
    <row r="114" spans="2:18" ht="16.149999999999999" customHeight="1" x14ac:dyDescent="0.35">
      <c r="B114" s="405" t="s">
        <v>341</v>
      </c>
      <c r="C114" s="67"/>
      <c r="D114" s="67"/>
      <c r="E114" s="67"/>
      <c r="F114" s="67"/>
      <c r="G114" s="67"/>
      <c r="H114" s="69"/>
      <c r="I114" s="67"/>
      <c r="J114" s="55"/>
      <c r="L114" s="623" t="s">
        <v>12</v>
      </c>
      <c r="M114" s="623"/>
      <c r="N114" s="623"/>
      <c r="O114" s="623"/>
      <c r="P114" s="623"/>
      <c r="Q114" s="623"/>
      <c r="R114" s="623"/>
    </row>
    <row r="115" spans="2:18" ht="16.149999999999999" customHeight="1" x14ac:dyDescent="0.35">
      <c r="B115" s="32" t="s">
        <v>2</v>
      </c>
      <c r="C115" s="46"/>
      <c r="D115" s="46"/>
      <c r="E115" s="48" t="s">
        <v>3</v>
      </c>
      <c r="F115" s="56"/>
      <c r="G115" s="67"/>
      <c r="H115" s="69"/>
      <c r="I115" s="67"/>
      <c r="J115" s="55"/>
      <c r="L115" s="623"/>
      <c r="M115" s="623"/>
      <c r="N115" s="623"/>
      <c r="O115" s="623"/>
      <c r="P115" s="623"/>
      <c r="Q115" s="623"/>
      <c r="R115" s="623"/>
    </row>
    <row r="116" spans="2:18" ht="16.149999999999999" customHeight="1" x14ac:dyDescent="0.35">
      <c r="B116" s="66"/>
      <c r="C116" s="67"/>
      <c r="D116" s="67"/>
      <c r="E116" s="67"/>
      <c r="F116" s="67"/>
      <c r="G116" s="67"/>
      <c r="H116" s="67"/>
      <c r="I116" s="67"/>
      <c r="J116" s="55"/>
      <c r="L116" s="24" t="s">
        <v>13</v>
      </c>
      <c r="M116" s="24"/>
      <c r="N116" s="24"/>
      <c r="O116" s="24"/>
      <c r="P116" s="24"/>
      <c r="Q116" s="24"/>
      <c r="R116" s="24"/>
    </row>
    <row r="117" spans="2:18" ht="16.149999999999999" customHeight="1" x14ac:dyDescent="0.35">
      <c r="B117" s="66"/>
      <c r="C117" s="67"/>
      <c r="D117" s="67"/>
      <c r="E117" s="67"/>
      <c r="F117" s="67"/>
      <c r="G117" s="67"/>
      <c r="H117" s="67"/>
      <c r="I117" s="67"/>
      <c r="J117" s="55"/>
      <c r="L117" s="24" t="s">
        <v>14</v>
      </c>
      <c r="M117" s="24"/>
      <c r="N117" s="24"/>
      <c r="O117" s="24"/>
      <c r="P117" s="24"/>
      <c r="Q117" s="24"/>
      <c r="R117" s="24"/>
    </row>
    <row r="118" spans="2:18" ht="16.149999999999999" customHeight="1" x14ac:dyDescent="0.35">
      <c r="B118" s="80"/>
      <c r="C118" s="47"/>
      <c r="D118" s="47"/>
      <c r="E118" s="47"/>
      <c r="F118" s="47"/>
      <c r="G118" s="47"/>
      <c r="H118" s="47"/>
      <c r="I118" s="47"/>
      <c r="J118" s="44"/>
      <c r="L118" s="406" t="s">
        <v>15</v>
      </c>
      <c r="M118" s="24"/>
      <c r="N118" s="24"/>
      <c r="O118" s="24"/>
      <c r="P118" s="24"/>
      <c r="Q118" s="24"/>
      <c r="R118" s="24"/>
    </row>
    <row r="119" spans="2:18" ht="16.149999999999999" customHeight="1" x14ac:dyDescent="0.35">
      <c r="B119" s="81" t="s">
        <v>10</v>
      </c>
      <c r="C119" s="47"/>
      <c r="D119" s="47"/>
      <c r="E119" s="47"/>
      <c r="F119" s="47"/>
      <c r="G119" s="47"/>
      <c r="H119" s="47"/>
      <c r="I119" s="47"/>
      <c r="J119" s="44"/>
    </row>
    <row r="120" spans="2:18" ht="16.149999999999999" customHeight="1" x14ac:dyDescent="0.35">
      <c r="B120" s="81"/>
      <c r="C120" s="47"/>
      <c r="D120" s="47"/>
      <c r="E120" s="47"/>
      <c r="F120" s="47"/>
      <c r="G120" s="47"/>
      <c r="H120" s="47"/>
      <c r="I120" s="47"/>
      <c r="J120" s="44"/>
    </row>
    <row r="121" spans="2:18" ht="16.149999999999999" customHeight="1" x14ac:dyDescent="0.35">
      <c r="B121" s="80" t="s">
        <v>149</v>
      </c>
      <c r="C121" s="47"/>
      <c r="D121" s="47"/>
      <c r="E121" s="47"/>
      <c r="F121" s="47"/>
      <c r="G121" s="47"/>
      <c r="H121" s="47"/>
      <c r="I121" s="47"/>
      <c r="J121" s="44"/>
      <c r="L121" s="581" t="s">
        <v>393</v>
      </c>
      <c r="M121" s="581"/>
      <c r="N121" s="581"/>
      <c r="O121" s="581"/>
      <c r="P121" s="581"/>
      <c r="Q121" s="581"/>
      <c r="R121" s="581"/>
    </row>
    <row r="122" spans="2:18" ht="300" customHeight="1" x14ac:dyDescent="0.35">
      <c r="B122" s="614"/>
      <c r="C122" s="615"/>
      <c r="D122" s="615"/>
      <c r="E122" s="615"/>
      <c r="F122" s="615"/>
      <c r="G122" s="615"/>
      <c r="H122" s="615"/>
      <c r="I122" s="616"/>
      <c r="J122" s="82"/>
      <c r="L122" s="581"/>
      <c r="M122" s="581"/>
      <c r="N122" s="581"/>
      <c r="O122" s="581"/>
      <c r="P122" s="581"/>
      <c r="Q122" s="581"/>
      <c r="R122" s="581"/>
    </row>
    <row r="123" spans="2:18" ht="16.149999999999999" customHeight="1" x14ac:dyDescent="0.35">
      <c r="B123" s="83" t="str">
        <f>"1500 merkkiä ("&amp;TEXT(LEN(B122),"0")&amp;" käytetty)"</f>
        <v>1500 merkkiä (0 käytetty)</v>
      </c>
      <c r="C123" s="59"/>
      <c r="D123" s="59"/>
      <c r="E123" s="59"/>
      <c r="F123" s="59"/>
      <c r="G123" s="59"/>
      <c r="H123" s="59"/>
      <c r="I123" s="59"/>
      <c r="J123" s="84"/>
    </row>
  </sheetData>
  <sheetProtection sheet="1" selectLockedCells="1"/>
  <customSheetViews>
    <customSheetView guid="{4B7031FE-A209-4425-A537-9C5805C2F335}" showPageBreaks="1" printArea="1" topLeftCell="A13">
      <selection activeCell="C57" sqref="C57:H61"/>
      <pageMargins left="0.39370078740157483" right="0.39370078740157483" top="0.39370078740157483" bottom="0.39370078740157483" header="0.51181102362204722" footer="0.51181102362204722"/>
      <pageSetup paperSize="9" orientation="portrait" r:id="rId1"/>
      <headerFooter alignWithMargins="0"/>
    </customSheetView>
  </customSheetViews>
  <mergeCells count="60">
    <mergeCell ref="L114:R115"/>
    <mergeCell ref="L121:R122"/>
    <mergeCell ref="L93:R99"/>
    <mergeCell ref="B93:J96"/>
    <mergeCell ref="B80:D80"/>
    <mergeCell ref="F80:I80"/>
    <mergeCell ref="L77:R84"/>
    <mergeCell ref="L86:R91"/>
    <mergeCell ref="B78:I78"/>
    <mergeCell ref="B122:I122"/>
    <mergeCell ref="B92:J92"/>
    <mergeCell ref="B99:I99"/>
    <mergeCell ref="B101:D101"/>
    <mergeCell ref="B103:I103"/>
    <mergeCell ref="B105:D105"/>
    <mergeCell ref="B107:I107"/>
    <mergeCell ref="B87:J88"/>
    <mergeCell ref="B109:D109"/>
    <mergeCell ref="E32:I32"/>
    <mergeCell ref="E22:I22"/>
    <mergeCell ref="B59:I59"/>
    <mergeCell ref="B71:D71"/>
    <mergeCell ref="F71:I71"/>
    <mergeCell ref="B69:I69"/>
    <mergeCell ref="B63:E63"/>
    <mergeCell ref="G63:I63"/>
    <mergeCell ref="B65:E65"/>
    <mergeCell ref="G65:I65"/>
    <mergeCell ref="B61:E61"/>
    <mergeCell ref="B67:E67"/>
    <mergeCell ref="B40:I40"/>
    <mergeCell ref="E33:I33"/>
    <mergeCell ref="E35:I35"/>
    <mergeCell ref="E36:I36"/>
    <mergeCell ref="E37:I37"/>
    <mergeCell ref="L69:R73"/>
    <mergeCell ref="B57:I57"/>
    <mergeCell ref="B51:I51"/>
    <mergeCell ref="B53:I53"/>
    <mergeCell ref="B55:I55"/>
    <mergeCell ref="B44:J45"/>
    <mergeCell ref="L44:R46"/>
    <mergeCell ref="M53:R53"/>
    <mergeCell ref="L64:R67"/>
    <mergeCell ref="L54:R57"/>
    <mergeCell ref="M2:O2"/>
    <mergeCell ref="B9:J9"/>
    <mergeCell ref="D6:E6"/>
    <mergeCell ref="B11:J11"/>
    <mergeCell ref="E31:I31"/>
    <mergeCell ref="B2:J2"/>
    <mergeCell ref="B3:J3"/>
    <mergeCell ref="E19:I19"/>
    <mergeCell ref="B4:J4"/>
    <mergeCell ref="E18:I18"/>
    <mergeCell ref="E23:I23"/>
    <mergeCell ref="E17:I17"/>
    <mergeCell ref="E21:I21"/>
    <mergeCell ref="L9:R12"/>
    <mergeCell ref="L25:R29"/>
  </mergeCells>
  <phoneticPr fontId="4" type="noConversion"/>
  <dataValidations count="1">
    <dataValidation type="textLength" operator="lessThanOrEqual" allowBlank="1" showInputMessage="1" showErrorMessage="1" errorTitle="Rajoitettu merkkimäärä" error="Tähän kenttään voi kirjoittaa vain 1500 merkkiä._x000a__x000a_Yritä uudelleen (Retry), vähennä merkkejä ja hyväksy teksti sitten uudelleen." sqref="B122:I122 B40:I40" xr:uid="{00000000-0002-0000-0200-000000000000}">
      <formula1>1500</formula1>
    </dataValidation>
  </dataValidations>
  <hyperlinks>
    <hyperlink ref="M2:O2" location="'Aloita tästä'!A1" display="PALAA TÄSTÄ KANSISIVULLE" xr:uid="{00000000-0004-0000-0200-000000000000}"/>
  </hyperlinks>
  <pageMargins left="0.39370078740157483" right="0.39370078740157483" top="0.78740157480314965" bottom="0.78740157480314965" header="0.39370078740157483" footer="0.31496062992125984"/>
  <pageSetup paperSize="9" fitToWidth="0" fitToHeight="0" orientation="portrait" r:id="rId2"/>
  <headerFooter>
    <oddHeader>&amp;L&amp;A&amp;R&amp;P(&amp;N)</oddHeader>
  </headerFooter>
  <rowBreaks count="3" manualBreakCount="3">
    <brk id="38" max="16383" man="1"/>
    <brk id="48" max="16383" man="1"/>
    <brk id="110"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1028" r:id="rId5" name="UusiHakemus">
              <controlPr defaultSize="0" autoFill="0" autoLine="0" autoPict="0">
                <anchor moveWithCells="1">
                  <from>
                    <xdr:col>2</xdr:col>
                    <xdr:colOff>133350</xdr:colOff>
                    <xdr:row>4</xdr:row>
                    <xdr:rowOff>190500</xdr:rowOff>
                  </from>
                  <to>
                    <xdr:col>2</xdr:col>
                    <xdr:colOff>438150</xdr:colOff>
                    <xdr:row>6</xdr:row>
                    <xdr:rowOff>19050</xdr:rowOff>
                  </to>
                </anchor>
              </controlPr>
            </control>
          </mc:Choice>
        </mc:AlternateContent>
        <mc:AlternateContent xmlns:mc="http://schemas.openxmlformats.org/markup-compatibility/2006">
          <mc:Choice Requires="x14">
            <control shapeId="1029" r:id="rId6" name="KorjattuHakemus">
              <controlPr defaultSize="0" autoFill="0" autoLine="0" autoPict="0">
                <anchor moveWithCells="1">
                  <from>
                    <xdr:col>8</xdr:col>
                    <xdr:colOff>57150</xdr:colOff>
                    <xdr:row>5</xdr:row>
                    <xdr:rowOff>0</xdr:rowOff>
                  </from>
                  <to>
                    <xdr:col>8</xdr:col>
                    <xdr:colOff>361950</xdr:colOff>
                    <xdr:row>6</xdr:row>
                    <xdr:rowOff>19050</xdr:rowOff>
                  </to>
                </anchor>
              </controlPr>
            </control>
          </mc:Choice>
        </mc:AlternateContent>
        <mc:AlternateContent xmlns:mc="http://schemas.openxmlformats.org/markup-compatibility/2006">
          <mc:Choice Requires="x14">
            <control shapeId="1066" r:id="rId7" name="HaettuMuutaEUKYLLÄ">
              <controlPr defaultSize="0" autoFill="0" autoLine="0" autoPict="0">
                <anchor moveWithCells="1">
                  <from>
                    <xdr:col>1</xdr:col>
                    <xdr:colOff>400050</xdr:colOff>
                    <xdr:row>25</xdr:row>
                    <xdr:rowOff>184150</xdr:rowOff>
                  </from>
                  <to>
                    <xdr:col>1</xdr:col>
                    <xdr:colOff>685800</xdr:colOff>
                    <xdr:row>27</xdr:row>
                    <xdr:rowOff>0</xdr:rowOff>
                  </to>
                </anchor>
              </controlPr>
            </control>
          </mc:Choice>
        </mc:AlternateContent>
        <mc:AlternateContent xmlns:mc="http://schemas.openxmlformats.org/markup-compatibility/2006">
          <mc:Choice Requires="x14">
            <control shapeId="1067" r:id="rId8" name="HaettuMuutaEUEI">
              <controlPr defaultSize="0" autoFill="0" autoLine="0" autoPict="0">
                <anchor moveWithCells="1">
                  <from>
                    <xdr:col>4</xdr:col>
                    <xdr:colOff>247650</xdr:colOff>
                    <xdr:row>26</xdr:row>
                    <xdr:rowOff>0</xdr:rowOff>
                  </from>
                  <to>
                    <xdr:col>5</xdr:col>
                    <xdr:colOff>133350</xdr:colOff>
                    <xdr:row>27</xdr:row>
                    <xdr:rowOff>19050</xdr:rowOff>
                  </to>
                </anchor>
              </controlPr>
            </control>
          </mc:Choice>
        </mc:AlternateContent>
        <mc:AlternateContent xmlns:mc="http://schemas.openxmlformats.org/markup-compatibility/2006">
          <mc:Choice Requires="x14">
            <control shapeId="1083" r:id="rId9" name="SähköpostiosoitettaKYLLÄ">
              <controlPr defaultSize="0" autoFill="0" autoLine="0" autoPict="0">
                <anchor moveWithCells="1">
                  <from>
                    <xdr:col>1</xdr:col>
                    <xdr:colOff>412750</xdr:colOff>
                    <xdr:row>74</xdr:row>
                    <xdr:rowOff>0</xdr:rowOff>
                  </from>
                  <to>
                    <xdr:col>1</xdr:col>
                    <xdr:colOff>704850</xdr:colOff>
                    <xdr:row>75</xdr:row>
                    <xdr:rowOff>19050</xdr:rowOff>
                  </to>
                </anchor>
              </controlPr>
            </control>
          </mc:Choice>
        </mc:AlternateContent>
        <mc:AlternateContent xmlns:mc="http://schemas.openxmlformats.org/markup-compatibility/2006">
          <mc:Choice Requires="x14">
            <control shapeId="1084" r:id="rId10" name="SähköpostiosoitettaEI">
              <controlPr defaultSize="0" autoFill="0" autoLine="0" autoPict="0">
                <anchor moveWithCells="1">
                  <from>
                    <xdr:col>4</xdr:col>
                    <xdr:colOff>412750</xdr:colOff>
                    <xdr:row>74</xdr:row>
                    <xdr:rowOff>0</xdr:rowOff>
                  </from>
                  <to>
                    <xdr:col>5</xdr:col>
                    <xdr:colOff>285750</xdr:colOff>
                    <xdr:row>75</xdr:row>
                    <xdr:rowOff>19050</xdr:rowOff>
                  </to>
                </anchor>
              </controlPr>
            </control>
          </mc:Choice>
        </mc:AlternateContent>
        <mc:AlternateContent xmlns:mc="http://schemas.openxmlformats.org/markup-compatibility/2006">
          <mc:Choice Requires="x14">
            <control shapeId="1087" r:id="rId11" name="SähköpostiosoitettaVaraEI">
              <controlPr defaultSize="0" autoFill="0" autoLine="0" autoPict="0">
                <anchor moveWithCells="1">
                  <from>
                    <xdr:col>1</xdr:col>
                    <xdr:colOff>412750</xdr:colOff>
                    <xdr:row>82</xdr:row>
                    <xdr:rowOff>190500</xdr:rowOff>
                  </from>
                  <to>
                    <xdr:col>1</xdr:col>
                    <xdr:colOff>704850</xdr:colOff>
                    <xdr:row>84</xdr:row>
                    <xdr:rowOff>19050</xdr:rowOff>
                  </to>
                </anchor>
              </controlPr>
            </control>
          </mc:Choice>
        </mc:AlternateContent>
        <mc:AlternateContent xmlns:mc="http://schemas.openxmlformats.org/markup-compatibility/2006">
          <mc:Choice Requires="x14">
            <control shapeId="1088" r:id="rId12" name="SähköpostiosoitettaVaraKYLLÄ">
              <controlPr defaultSize="0" autoFill="0" autoLine="0" autoPict="0">
                <anchor moveWithCells="1">
                  <from>
                    <xdr:col>4</xdr:col>
                    <xdr:colOff>412750</xdr:colOff>
                    <xdr:row>82</xdr:row>
                    <xdr:rowOff>190500</xdr:rowOff>
                  </from>
                  <to>
                    <xdr:col>5</xdr:col>
                    <xdr:colOff>285750</xdr:colOff>
                    <xdr:row>84</xdr:row>
                    <xdr:rowOff>19050</xdr:rowOff>
                  </to>
                </anchor>
              </controlPr>
            </control>
          </mc:Choice>
        </mc:AlternateContent>
        <mc:AlternateContent xmlns:mc="http://schemas.openxmlformats.org/markup-compatibility/2006">
          <mc:Choice Requires="x14">
            <control shapeId="1089" r:id="rId13" name="MyönnettuMuutaEUKYLLÄ">
              <controlPr defaultSize="0" autoFill="0" autoLine="0" autoPict="0">
                <anchor moveWithCells="1">
                  <from>
                    <xdr:col>1</xdr:col>
                    <xdr:colOff>412750</xdr:colOff>
                    <xdr:row>11</xdr:row>
                    <xdr:rowOff>190500</xdr:rowOff>
                  </from>
                  <to>
                    <xdr:col>1</xdr:col>
                    <xdr:colOff>704850</xdr:colOff>
                    <xdr:row>13</xdr:row>
                    <xdr:rowOff>19050</xdr:rowOff>
                  </to>
                </anchor>
              </controlPr>
            </control>
          </mc:Choice>
        </mc:AlternateContent>
        <mc:AlternateContent xmlns:mc="http://schemas.openxmlformats.org/markup-compatibility/2006">
          <mc:Choice Requires="x14">
            <control shapeId="1090" r:id="rId14" name="MyönnettyMuutaEUEI">
              <controlPr defaultSize="0" autoFill="0" autoLine="0" autoPict="0">
                <anchor moveWithCells="1">
                  <from>
                    <xdr:col>4</xdr:col>
                    <xdr:colOff>260350</xdr:colOff>
                    <xdr:row>11</xdr:row>
                    <xdr:rowOff>190500</xdr:rowOff>
                  </from>
                  <to>
                    <xdr:col>5</xdr:col>
                    <xdr:colOff>146050</xdr:colOff>
                    <xdr:row>13</xdr:row>
                    <xdr:rowOff>0</xdr:rowOff>
                  </to>
                </anchor>
              </controlPr>
            </control>
          </mc:Choice>
        </mc:AlternateContent>
        <mc:AlternateContent xmlns:mc="http://schemas.openxmlformats.org/markup-compatibility/2006">
          <mc:Choice Requires="x14">
            <control shapeId="1098" r:id="rId15" name="EUrahoitusKYLLÄ">
              <controlPr defaultSize="0" autoFill="0" autoLine="0" autoPict="0">
                <anchor moveWithCells="1">
                  <from>
                    <xdr:col>1</xdr:col>
                    <xdr:colOff>412750</xdr:colOff>
                    <xdr:row>45</xdr:row>
                    <xdr:rowOff>190500</xdr:rowOff>
                  </from>
                  <to>
                    <xdr:col>1</xdr:col>
                    <xdr:colOff>704850</xdr:colOff>
                    <xdr:row>47</xdr:row>
                    <xdr:rowOff>19050</xdr:rowOff>
                  </to>
                </anchor>
              </controlPr>
            </control>
          </mc:Choice>
        </mc:AlternateContent>
        <mc:AlternateContent xmlns:mc="http://schemas.openxmlformats.org/markup-compatibility/2006">
          <mc:Choice Requires="x14">
            <control shapeId="1099" r:id="rId16" name="EUrahoitusEI">
              <controlPr defaultSize="0" autoFill="0" autoLine="0" autoPict="0">
                <anchor moveWithCells="1">
                  <from>
                    <xdr:col>4</xdr:col>
                    <xdr:colOff>260350</xdr:colOff>
                    <xdr:row>45</xdr:row>
                    <xdr:rowOff>190500</xdr:rowOff>
                  </from>
                  <to>
                    <xdr:col>5</xdr:col>
                    <xdr:colOff>146050</xdr:colOff>
                    <xdr:row>47</xdr:row>
                    <xdr:rowOff>0</xdr:rowOff>
                  </to>
                </anchor>
              </controlPr>
            </control>
          </mc:Choice>
        </mc:AlternateContent>
        <mc:AlternateContent xmlns:mc="http://schemas.openxmlformats.org/markup-compatibility/2006">
          <mc:Choice Requires="x14">
            <control shapeId="1100" r:id="rId17" name="SiirronsaajatKYLLÄ">
              <controlPr defaultSize="0" autoFill="0" autoLine="0" autoPict="0">
                <anchor moveWithCells="1">
                  <from>
                    <xdr:col>1</xdr:col>
                    <xdr:colOff>412750</xdr:colOff>
                    <xdr:row>88</xdr:row>
                    <xdr:rowOff>190500</xdr:rowOff>
                  </from>
                  <to>
                    <xdr:col>1</xdr:col>
                    <xdr:colOff>704850</xdr:colOff>
                    <xdr:row>90</xdr:row>
                    <xdr:rowOff>19050</xdr:rowOff>
                  </to>
                </anchor>
              </controlPr>
            </control>
          </mc:Choice>
        </mc:AlternateContent>
        <mc:AlternateContent xmlns:mc="http://schemas.openxmlformats.org/markup-compatibility/2006">
          <mc:Choice Requires="x14">
            <control shapeId="1101" r:id="rId18" name="SiirronsaajatEI">
              <controlPr defaultSize="0" autoFill="0" autoLine="0" autoPict="0">
                <anchor moveWithCells="1">
                  <from>
                    <xdr:col>4</xdr:col>
                    <xdr:colOff>412750</xdr:colOff>
                    <xdr:row>88</xdr:row>
                    <xdr:rowOff>190500</xdr:rowOff>
                  </from>
                  <to>
                    <xdr:col>5</xdr:col>
                    <xdr:colOff>285750</xdr:colOff>
                    <xdr:row>90</xdr:row>
                    <xdr:rowOff>19050</xdr:rowOff>
                  </to>
                </anchor>
              </controlPr>
            </control>
          </mc:Choice>
        </mc:AlternateContent>
        <mc:AlternateContent xmlns:mc="http://schemas.openxmlformats.org/markup-compatibility/2006">
          <mc:Choice Requires="x14">
            <control shapeId="1102" r:id="rId19" name="YhteistyötahoKYLLÄ">
              <controlPr defaultSize="0" autoFill="0" autoLine="0" autoPict="0">
                <anchor moveWithCells="1">
                  <from>
                    <xdr:col>1</xdr:col>
                    <xdr:colOff>412750</xdr:colOff>
                    <xdr:row>113</xdr:row>
                    <xdr:rowOff>190500</xdr:rowOff>
                  </from>
                  <to>
                    <xdr:col>1</xdr:col>
                    <xdr:colOff>704850</xdr:colOff>
                    <xdr:row>115</xdr:row>
                    <xdr:rowOff>19050</xdr:rowOff>
                  </to>
                </anchor>
              </controlPr>
            </control>
          </mc:Choice>
        </mc:AlternateContent>
        <mc:AlternateContent xmlns:mc="http://schemas.openxmlformats.org/markup-compatibility/2006">
          <mc:Choice Requires="x14">
            <control shapeId="1103" r:id="rId20" name="YhteistyötahoEI">
              <controlPr defaultSize="0" autoFill="0" autoLine="0" autoPict="0">
                <anchor moveWithCells="1">
                  <from>
                    <xdr:col>4</xdr:col>
                    <xdr:colOff>412750</xdr:colOff>
                    <xdr:row>113</xdr:row>
                    <xdr:rowOff>190500</xdr:rowOff>
                  </from>
                  <to>
                    <xdr:col>5</xdr:col>
                    <xdr:colOff>285750</xdr:colOff>
                    <xdr:row>115</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ul3"/>
  <dimension ref="A1:J34"/>
  <sheetViews>
    <sheetView topLeftCell="A4" zoomScaleNormal="100" workbookViewId="0">
      <selection activeCell="H6" sqref="H6:J6"/>
    </sheetView>
  </sheetViews>
  <sheetFormatPr defaultColWidth="9.23046875" defaultRowHeight="15.5" x14ac:dyDescent="0.35"/>
  <cols>
    <col min="1" max="1" width="3.765625" style="162" customWidth="1"/>
    <col min="2" max="2" width="4.765625" style="162" customWidth="1"/>
    <col min="3" max="4" width="40.765625" style="162" customWidth="1"/>
    <col min="5" max="5" width="19.765625" style="162" customWidth="1"/>
    <col min="6" max="6" width="3.23046875" style="162" customWidth="1"/>
    <col min="7" max="7" width="7.23046875" style="162" customWidth="1"/>
    <col min="8" max="16384" width="9.23046875" style="162"/>
  </cols>
  <sheetData>
    <row r="1" spans="1:10" x14ac:dyDescent="0.35">
      <c r="A1" s="8" t="s">
        <v>208</v>
      </c>
    </row>
    <row r="2" spans="1:10" x14ac:dyDescent="0.35">
      <c r="A2" s="8"/>
    </row>
    <row r="3" spans="1:10" x14ac:dyDescent="0.35">
      <c r="B3" s="634" t="s">
        <v>493</v>
      </c>
      <c r="C3" s="634"/>
      <c r="D3" s="634"/>
      <c r="E3" s="634"/>
      <c r="F3" s="634"/>
    </row>
    <row r="4" spans="1:10" x14ac:dyDescent="0.35">
      <c r="B4" s="634"/>
      <c r="C4" s="634"/>
      <c r="D4" s="634"/>
      <c r="E4" s="634"/>
      <c r="F4" s="634"/>
    </row>
    <row r="6" spans="1:10" x14ac:dyDescent="0.35">
      <c r="B6" s="247"/>
      <c r="C6" s="250"/>
      <c r="D6" s="126"/>
      <c r="E6" s="126"/>
      <c r="F6" s="127"/>
      <c r="H6" s="554" t="s">
        <v>89</v>
      </c>
      <c r="I6" s="555"/>
      <c r="J6" s="556"/>
    </row>
    <row r="7" spans="1:10" x14ac:dyDescent="0.35">
      <c r="B7" s="21"/>
      <c r="C7" s="130" t="s">
        <v>209</v>
      </c>
      <c r="D7" s="22"/>
      <c r="E7" s="22"/>
      <c r="F7" s="23"/>
    </row>
    <row r="8" spans="1:10" x14ac:dyDescent="0.35">
      <c r="B8" s="21"/>
      <c r="C8" s="130"/>
      <c r="D8" s="22"/>
      <c r="E8" s="22"/>
      <c r="F8" s="23"/>
    </row>
    <row r="9" spans="1:10" x14ac:dyDescent="0.35">
      <c r="B9" s="21"/>
      <c r="C9" s="22"/>
      <c r="D9" s="22"/>
      <c r="E9" s="22"/>
      <c r="F9" s="23"/>
    </row>
    <row r="10" spans="1:10" x14ac:dyDescent="0.35">
      <c r="B10" s="21"/>
      <c r="C10" s="251" t="s">
        <v>332</v>
      </c>
      <c r="D10" s="251" t="s">
        <v>52</v>
      </c>
      <c r="E10" s="251" t="s">
        <v>210</v>
      </c>
      <c r="F10" s="23"/>
    </row>
    <row r="11" spans="1:10" ht="30" customHeight="1" x14ac:dyDescent="0.35">
      <c r="B11" s="21"/>
      <c r="C11" s="252"/>
      <c r="D11" s="252"/>
      <c r="E11" s="375"/>
      <c r="F11" s="23"/>
    </row>
    <row r="12" spans="1:10" ht="30" customHeight="1" x14ac:dyDescent="0.35">
      <c r="B12" s="21"/>
      <c r="C12" s="252"/>
      <c r="D12" s="252"/>
      <c r="E12" s="375"/>
      <c r="F12" s="23"/>
    </row>
    <row r="13" spans="1:10" ht="30" customHeight="1" x14ac:dyDescent="0.35">
      <c r="B13" s="21"/>
      <c r="C13" s="252"/>
      <c r="D13" s="252"/>
      <c r="E13" s="375"/>
      <c r="F13" s="23"/>
    </row>
    <row r="14" spans="1:10" ht="30" customHeight="1" x14ac:dyDescent="0.35">
      <c r="B14" s="21"/>
      <c r="C14" s="252"/>
      <c r="D14" s="252"/>
      <c r="E14" s="375"/>
      <c r="F14" s="23"/>
    </row>
    <row r="15" spans="1:10" ht="30" customHeight="1" x14ac:dyDescent="0.35">
      <c r="B15" s="21"/>
      <c r="C15" s="252"/>
      <c r="D15" s="252"/>
      <c r="E15" s="375"/>
      <c r="F15" s="23"/>
    </row>
    <row r="16" spans="1:10" ht="30" customHeight="1" x14ac:dyDescent="0.35">
      <c r="B16" s="21"/>
      <c r="C16" s="252"/>
      <c r="D16" s="252"/>
      <c r="E16" s="375"/>
      <c r="F16" s="23"/>
    </row>
    <row r="17" spans="2:6" ht="30" customHeight="1" x14ac:dyDescent="0.35">
      <c r="B17" s="21"/>
      <c r="C17" s="252"/>
      <c r="D17" s="252"/>
      <c r="E17" s="375"/>
      <c r="F17" s="23"/>
    </row>
    <row r="18" spans="2:6" ht="30" customHeight="1" x14ac:dyDescent="0.35">
      <c r="B18" s="21"/>
      <c r="C18" s="252"/>
      <c r="D18" s="252"/>
      <c r="E18" s="375"/>
      <c r="F18" s="23"/>
    </row>
    <row r="19" spans="2:6" ht="30" customHeight="1" x14ac:dyDescent="0.35">
      <c r="B19" s="21"/>
      <c r="C19" s="252"/>
      <c r="D19" s="252"/>
      <c r="E19" s="375"/>
      <c r="F19" s="23"/>
    </row>
    <row r="20" spans="2:6" ht="30" customHeight="1" x14ac:dyDescent="0.35">
      <c r="B20" s="21"/>
      <c r="C20" s="252"/>
      <c r="D20" s="252"/>
      <c r="E20" s="375"/>
      <c r="F20" s="23"/>
    </row>
    <row r="21" spans="2:6" ht="30" customHeight="1" x14ac:dyDescent="0.35">
      <c r="B21" s="21"/>
      <c r="C21" s="252"/>
      <c r="D21" s="252"/>
      <c r="E21" s="375"/>
      <c r="F21" s="23"/>
    </row>
    <row r="22" spans="2:6" ht="30" customHeight="1" x14ac:dyDescent="0.35">
      <c r="B22" s="21"/>
      <c r="C22" s="252"/>
      <c r="D22" s="252"/>
      <c r="E22" s="375"/>
      <c r="F22" s="23"/>
    </row>
    <row r="23" spans="2:6" ht="30" customHeight="1" x14ac:dyDescent="0.35">
      <c r="B23" s="21"/>
      <c r="C23" s="252"/>
      <c r="D23" s="252"/>
      <c r="E23" s="375"/>
      <c r="F23" s="23"/>
    </row>
    <row r="24" spans="2:6" ht="30" customHeight="1" x14ac:dyDescent="0.35">
      <c r="B24" s="21"/>
      <c r="C24" s="252"/>
      <c r="D24" s="252"/>
      <c r="E24" s="375"/>
      <c r="F24" s="23"/>
    </row>
    <row r="25" spans="2:6" ht="30" customHeight="1" x14ac:dyDescent="0.35">
      <c r="B25" s="21"/>
      <c r="C25" s="252"/>
      <c r="D25" s="252"/>
      <c r="E25" s="375"/>
      <c r="F25" s="23"/>
    </row>
    <row r="26" spans="2:6" ht="30" customHeight="1" x14ac:dyDescent="0.35">
      <c r="B26" s="21"/>
      <c r="C26" s="252"/>
      <c r="D26" s="252"/>
      <c r="E26" s="375"/>
      <c r="F26" s="23"/>
    </row>
    <row r="27" spans="2:6" ht="30" customHeight="1" x14ac:dyDescent="0.35">
      <c r="B27" s="21"/>
      <c r="C27" s="252"/>
      <c r="D27" s="252"/>
      <c r="E27" s="375"/>
      <c r="F27" s="23"/>
    </row>
    <row r="28" spans="2:6" ht="30" customHeight="1" x14ac:dyDescent="0.35">
      <c r="B28" s="21"/>
      <c r="C28" s="252"/>
      <c r="D28" s="252"/>
      <c r="E28" s="375"/>
      <c r="F28" s="23"/>
    </row>
    <row r="29" spans="2:6" ht="30" customHeight="1" x14ac:dyDescent="0.35">
      <c r="B29" s="21"/>
      <c r="C29" s="252"/>
      <c r="D29" s="252"/>
      <c r="E29" s="375"/>
      <c r="F29" s="23"/>
    </row>
    <row r="30" spans="2:6" ht="30" customHeight="1" x14ac:dyDescent="0.35">
      <c r="B30" s="21"/>
      <c r="C30" s="252"/>
      <c r="D30" s="252"/>
      <c r="E30" s="375"/>
      <c r="F30" s="23"/>
    </row>
    <row r="31" spans="2:6" ht="30" customHeight="1" x14ac:dyDescent="0.35">
      <c r="B31" s="21"/>
      <c r="C31" s="252"/>
      <c r="D31" s="252"/>
      <c r="E31" s="375"/>
      <c r="F31" s="23"/>
    </row>
    <row r="32" spans="2:6" ht="30" customHeight="1" x14ac:dyDescent="0.35">
      <c r="B32" s="21"/>
      <c r="C32" s="252"/>
      <c r="D32" s="252"/>
      <c r="E32" s="375"/>
      <c r="F32" s="23"/>
    </row>
    <row r="33" spans="2:6" x14ac:dyDescent="0.35">
      <c r="B33" s="21"/>
      <c r="C33" s="22"/>
      <c r="D33" s="22"/>
      <c r="E33" s="22"/>
      <c r="F33" s="23"/>
    </row>
    <row r="34" spans="2:6" x14ac:dyDescent="0.35">
      <c r="B34" s="248"/>
      <c r="C34" s="131"/>
      <c r="D34" s="131"/>
      <c r="E34" s="131"/>
      <c r="F34" s="132"/>
    </row>
  </sheetData>
  <sheetProtection sheet="1" selectLockedCells="1"/>
  <mergeCells count="2">
    <mergeCell ref="H6:J6"/>
    <mergeCell ref="B3:F4"/>
  </mergeCells>
  <hyperlinks>
    <hyperlink ref="H6:J6" location="'Aloita tästä'!A1" display="PALAA TÄSTÄ KANSISIVULLE" xr:uid="{00000000-0004-0000-0300-000000000000}"/>
  </hyperlinks>
  <pageMargins left="0.39370078740157483" right="0.39370078740157483" top="0.78740157480314965" bottom="0.78740157480314965" header="0.39370078740157483" footer="0.31496062992125984"/>
  <pageSetup paperSize="9" fitToHeight="0" orientation="landscape" r:id="rId1"/>
  <headerFooter>
    <oddHeader>&amp;L&amp;A&amp;R&amp;P(&amp;N)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ul5"/>
  <dimension ref="A1:P104"/>
  <sheetViews>
    <sheetView zoomScaleNormal="100" workbookViewId="0">
      <selection activeCell="M5" sqref="M5:O5"/>
    </sheetView>
  </sheetViews>
  <sheetFormatPr defaultColWidth="9.23046875" defaultRowHeight="15.5" x14ac:dyDescent="0.35"/>
  <cols>
    <col min="1" max="1" width="4.23046875" style="162" customWidth="1"/>
    <col min="2" max="2" width="3" style="162" customWidth="1"/>
    <col min="3" max="10" width="9.23046875" style="162"/>
    <col min="11" max="11" width="3.23046875" style="162" customWidth="1"/>
    <col min="12" max="16384" width="9.23046875" style="162"/>
  </cols>
  <sheetData>
    <row r="1" spans="1:16" x14ac:dyDescent="0.35">
      <c r="A1" s="8" t="s">
        <v>213</v>
      </c>
      <c r="B1" s="8"/>
    </row>
    <row r="3" spans="1:16" ht="32.65" customHeight="1" x14ac:dyDescent="0.35">
      <c r="B3" s="638" t="s">
        <v>394</v>
      </c>
      <c r="C3" s="638"/>
      <c r="D3" s="638"/>
      <c r="E3" s="638"/>
      <c r="F3" s="638"/>
      <c r="G3" s="638"/>
      <c r="H3" s="638"/>
      <c r="I3" s="638"/>
      <c r="J3" s="638"/>
      <c r="K3" s="638"/>
    </row>
    <row r="4" spans="1:16" ht="16.5" customHeight="1" x14ac:dyDescent="0.35"/>
    <row r="5" spans="1:16" x14ac:dyDescent="0.35">
      <c r="B5" s="247"/>
      <c r="C5" s="333"/>
      <c r="D5" s="63"/>
      <c r="E5" s="64"/>
      <c r="F5" s="64"/>
      <c r="G5" s="64"/>
      <c r="H5" s="64"/>
      <c r="I5" s="64"/>
      <c r="J5" s="64"/>
      <c r="K5" s="65"/>
      <c r="M5" s="554" t="s">
        <v>89</v>
      </c>
      <c r="N5" s="555"/>
      <c r="O5" s="556"/>
    </row>
    <row r="6" spans="1:16" x14ac:dyDescent="0.35">
      <c r="B6" s="21"/>
      <c r="C6" s="303" t="s">
        <v>214</v>
      </c>
      <c r="D6" s="68"/>
      <c r="E6" s="291"/>
      <c r="F6" s="291"/>
      <c r="G6" s="291"/>
      <c r="H6" s="291"/>
      <c r="I6" s="291"/>
      <c r="J6" s="291"/>
      <c r="K6" s="292"/>
    </row>
    <row r="7" spans="1:16" x14ac:dyDescent="0.35">
      <c r="B7" s="21"/>
      <c r="C7" s="303"/>
      <c r="D7" s="68"/>
      <c r="E7" s="291"/>
      <c r="F7" s="291"/>
      <c r="G7" s="291"/>
      <c r="H7" s="291"/>
      <c r="I7" s="291"/>
      <c r="J7" s="291"/>
      <c r="K7" s="292"/>
    </row>
    <row r="8" spans="1:16" ht="15" customHeight="1" x14ac:dyDescent="0.35">
      <c r="B8" s="21"/>
      <c r="C8" s="291" t="s">
        <v>109</v>
      </c>
      <c r="D8" s="291"/>
      <c r="E8" s="291"/>
      <c r="F8" s="291"/>
      <c r="G8" s="291"/>
      <c r="H8" s="291"/>
      <c r="I8" s="291"/>
      <c r="J8" s="291"/>
      <c r="K8" s="292"/>
      <c r="M8" s="581" t="s">
        <v>431</v>
      </c>
      <c r="N8" s="581"/>
      <c r="O8" s="581"/>
      <c r="P8" s="581"/>
    </row>
    <row r="9" spans="1:16" ht="15" customHeight="1" x14ac:dyDescent="0.35">
      <c r="B9" s="21"/>
      <c r="C9" s="639"/>
      <c r="D9" s="640"/>
      <c r="E9" s="640"/>
      <c r="F9" s="640"/>
      <c r="G9" s="640"/>
      <c r="H9" s="640"/>
      <c r="I9" s="640"/>
      <c r="J9" s="640"/>
      <c r="K9" s="292"/>
      <c r="M9" s="581"/>
      <c r="N9" s="581"/>
      <c r="O9" s="581"/>
      <c r="P9" s="581"/>
    </row>
    <row r="10" spans="1:16" x14ac:dyDescent="0.35">
      <c r="B10" s="21"/>
      <c r="C10" s="291"/>
      <c r="D10" s="291"/>
      <c r="E10" s="291"/>
      <c r="F10" s="291"/>
      <c r="G10" s="291"/>
      <c r="H10" s="291"/>
      <c r="I10" s="291"/>
      <c r="J10" s="291"/>
      <c r="K10" s="292"/>
      <c r="M10" s="581"/>
      <c r="N10" s="581"/>
      <c r="O10" s="581"/>
      <c r="P10" s="581"/>
    </row>
    <row r="11" spans="1:16" x14ac:dyDescent="0.35">
      <c r="B11" s="21"/>
      <c r="C11" s="291" t="s">
        <v>320</v>
      </c>
      <c r="D11" s="291"/>
      <c r="E11" s="291"/>
      <c r="F11" s="291"/>
      <c r="G11" s="291"/>
      <c r="H11" s="348"/>
      <c r="I11" s="291" t="str">
        <f>"500 merkkiä ("&amp;TEXT(LEN(C12),"0")&amp;" käytetty)"</f>
        <v>500 merkkiä (0 käytetty)</v>
      </c>
      <c r="J11" s="291"/>
      <c r="K11" s="292"/>
      <c r="M11" s="581"/>
      <c r="N11" s="581"/>
      <c r="O11" s="581"/>
      <c r="P11" s="581"/>
    </row>
    <row r="12" spans="1:16" ht="138" customHeight="1" x14ac:dyDescent="0.35">
      <c r="B12" s="21"/>
      <c r="C12" s="641"/>
      <c r="D12" s="641"/>
      <c r="E12" s="641"/>
      <c r="F12" s="641"/>
      <c r="G12" s="641"/>
      <c r="H12" s="641"/>
      <c r="I12" s="641"/>
      <c r="J12" s="641"/>
      <c r="K12" s="298"/>
    </row>
    <row r="13" spans="1:16" x14ac:dyDescent="0.35">
      <c r="B13" s="248"/>
      <c r="C13" s="323"/>
      <c r="D13" s="323"/>
      <c r="E13" s="323"/>
      <c r="F13" s="323"/>
      <c r="G13" s="323"/>
      <c r="H13" s="323"/>
      <c r="I13" s="323"/>
      <c r="J13" s="323"/>
      <c r="K13" s="299"/>
    </row>
    <row r="14" spans="1:16" x14ac:dyDescent="0.35">
      <c r="B14" s="21"/>
      <c r="C14" s="295"/>
      <c r="D14" s="295"/>
      <c r="E14" s="295"/>
      <c r="F14" s="295"/>
      <c r="G14" s="295"/>
      <c r="H14" s="295"/>
      <c r="I14" s="295"/>
      <c r="J14" s="295"/>
      <c r="K14" s="298"/>
    </row>
    <row r="15" spans="1:16" x14ac:dyDescent="0.35">
      <c r="B15" s="21"/>
      <c r="C15" s="291" t="s">
        <v>125</v>
      </c>
      <c r="D15" s="291"/>
      <c r="E15" s="291"/>
      <c r="F15" s="291"/>
      <c r="G15" s="291"/>
      <c r="H15" s="291"/>
      <c r="I15" s="291"/>
      <c r="J15" s="291"/>
      <c r="K15" s="292"/>
    </row>
    <row r="16" spans="1:16" x14ac:dyDescent="0.35">
      <c r="B16" s="21"/>
      <c r="C16" s="639"/>
      <c r="D16" s="640"/>
      <c r="E16" s="640"/>
      <c r="F16" s="640"/>
      <c r="G16" s="640"/>
      <c r="H16" s="640"/>
      <c r="I16" s="640"/>
      <c r="J16" s="640"/>
      <c r="K16" s="292"/>
    </row>
    <row r="17" spans="2:11" x14ac:dyDescent="0.35">
      <c r="B17" s="21"/>
      <c r="C17" s="291"/>
      <c r="D17" s="291"/>
      <c r="E17" s="291"/>
      <c r="F17" s="291"/>
      <c r="G17" s="291"/>
      <c r="H17" s="291"/>
      <c r="I17" s="291"/>
      <c r="J17" s="291"/>
      <c r="K17" s="292"/>
    </row>
    <row r="18" spans="2:11" x14ac:dyDescent="0.35">
      <c r="B18" s="21"/>
      <c r="C18" s="388" t="s">
        <v>320</v>
      </c>
      <c r="D18" s="388"/>
      <c r="E18" s="388"/>
      <c r="F18" s="388"/>
      <c r="G18" s="388"/>
      <c r="H18" s="348"/>
      <c r="I18" s="388" t="str">
        <f>"500 merkkiä ("&amp;TEXT(LEN(C19),"0")&amp;" käytetty)"</f>
        <v>500 merkkiä (0 käytetty)</v>
      </c>
      <c r="J18" s="388"/>
      <c r="K18" s="292"/>
    </row>
    <row r="19" spans="2:11" ht="138" customHeight="1" x14ac:dyDescent="0.35">
      <c r="B19" s="21"/>
      <c r="C19" s="641"/>
      <c r="D19" s="641"/>
      <c r="E19" s="641"/>
      <c r="F19" s="641"/>
      <c r="G19" s="641"/>
      <c r="H19" s="641"/>
      <c r="I19" s="641"/>
      <c r="J19" s="641"/>
      <c r="K19" s="298"/>
    </row>
    <row r="20" spans="2:11" x14ac:dyDescent="0.35">
      <c r="B20" s="248"/>
      <c r="C20" s="323"/>
      <c r="D20" s="323"/>
      <c r="E20" s="323"/>
      <c r="F20" s="323"/>
      <c r="G20" s="323"/>
      <c r="H20" s="323"/>
      <c r="I20" s="323"/>
      <c r="J20" s="323"/>
      <c r="K20" s="299"/>
    </row>
    <row r="21" spans="2:11" x14ac:dyDescent="0.35">
      <c r="B21" s="21"/>
      <c r="C21" s="295"/>
      <c r="D21" s="295"/>
      <c r="E21" s="295"/>
      <c r="F21" s="295"/>
      <c r="G21" s="295"/>
      <c r="H21" s="295"/>
      <c r="I21" s="295"/>
      <c r="J21" s="295"/>
      <c r="K21" s="298"/>
    </row>
    <row r="22" spans="2:11" x14ac:dyDescent="0.35">
      <c r="B22" s="21"/>
      <c r="C22" s="291" t="s">
        <v>153</v>
      </c>
      <c r="D22" s="291"/>
      <c r="E22" s="291"/>
      <c r="F22" s="291"/>
      <c r="G22" s="291"/>
      <c r="H22" s="291"/>
      <c r="I22" s="291"/>
      <c r="J22" s="291"/>
      <c r="K22" s="292"/>
    </row>
    <row r="23" spans="2:11" x14ac:dyDescent="0.35">
      <c r="B23" s="21"/>
      <c r="C23" s="639"/>
      <c r="D23" s="640"/>
      <c r="E23" s="640"/>
      <c r="F23" s="640"/>
      <c r="G23" s="640"/>
      <c r="H23" s="640"/>
      <c r="I23" s="640"/>
      <c r="J23" s="640"/>
      <c r="K23" s="292"/>
    </row>
    <row r="24" spans="2:11" x14ac:dyDescent="0.35">
      <c r="B24" s="21"/>
      <c r="C24" s="291"/>
      <c r="D24" s="291"/>
      <c r="E24" s="291"/>
      <c r="F24" s="291"/>
      <c r="G24" s="291"/>
      <c r="H24" s="291"/>
      <c r="I24" s="291"/>
      <c r="J24" s="291"/>
      <c r="K24" s="292"/>
    </row>
    <row r="25" spans="2:11" x14ac:dyDescent="0.35">
      <c r="B25" s="21"/>
      <c r="C25" s="388" t="s">
        <v>320</v>
      </c>
      <c r="D25" s="388"/>
      <c r="E25" s="388"/>
      <c r="F25" s="388"/>
      <c r="G25" s="388"/>
      <c r="H25" s="348"/>
      <c r="I25" s="388" t="str">
        <f>"500 merkkiä ("&amp;TEXT(LEN(C26),"0")&amp;" käytetty)"</f>
        <v>500 merkkiä (0 käytetty)</v>
      </c>
      <c r="J25" s="388"/>
      <c r="K25" s="292"/>
    </row>
    <row r="26" spans="2:11" ht="138" customHeight="1" x14ac:dyDescent="0.35">
      <c r="B26" s="21"/>
      <c r="C26" s="641"/>
      <c r="D26" s="641"/>
      <c r="E26" s="641"/>
      <c r="F26" s="641"/>
      <c r="G26" s="641"/>
      <c r="H26" s="641"/>
      <c r="I26" s="641"/>
      <c r="J26" s="641"/>
      <c r="K26" s="298"/>
    </row>
    <row r="27" spans="2:11" x14ac:dyDescent="0.35">
      <c r="B27" s="248"/>
      <c r="C27" s="323"/>
      <c r="D27" s="323"/>
      <c r="E27" s="323"/>
      <c r="F27" s="323"/>
      <c r="G27" s="323"/>
      <c r="H27" s="323"/>
      <c r="I27" s="323"/>
      <c r="J27" s="323"/>
      <c r="K27" s="299"/>
    </row>
    <row r="28" spans="2:11" x14ac:dyDescent="0.35">
      <c r="B28" s="21"/>
      <c r="C28" s="295"/>
      <c r="D28" s="295"/>
      <c r="E28" s="295"/>
      <c r="F28" s="295"/>
      <c r="G28" s="295"/>
      <c r="H28" s="295"/>
      <c r="I28" s="295"/>
      <c r="J28" s="295"/>
      <c r="K28" s="298"/>
    </row>
    <row r="29" spans="2:11" x14ac:dyDescent="0.35">
      <c r="B29" s="21"/>
      <c r="C29" s="291" t="s">
        <v>154</v>
      </c>
      <c r="D29" s="291"/>
      <c r="E29" s="291"/>
      <c r="F29" s="291"/>
      <c r="G29" s="291"/>
      <c r="H29" s="291"/>
      <c r="I29" s="291"/>
      <c r="J29" s="291"/>
      <c r="K29" s="292"/>
    </row>
    <row r="30" spans="2:11" x14ac:dyDescent="0.35">
      <c r="B30" s="21"/>
      <c r="C30" s="639"/>
      <c r="D30" s="640"/>
      <c r="E30" s="640"/>
      <c r="F30" s="640"/>
      <c r="G30" s="640"/>
      <c r="H30" s="640"/>
      <c r="I30" s="640"/>
      <c r="J30" s="640"/>
      <c r="K30" s="292"/>
    </row>
    <row r="31" spans="2:11" x14ac:dyDescent="0.35">
      <c r="B31" s="21"/>
      <c r="C31" s="291"/>
      <c r="D31" s="291"/>
      <c r="E31" s="291"/>
      <c r="F31" s="291"/>
      <c r="G31" s="291"/>
      <c r="H31" s="291"/>
      <c r="I31" s="291"/>
      <c r="J31" s="291"/>
      <c r="K31" s="292"/>
    </row>
    <row r="32" spans="2:11" x14ac:dyDescent="0.35">
      <c r="B32" s="21"/>
      <c r="C32" s="388" t="s">
        <v>320</v>
      </c>
      <c r="D32" s="388"/>
      <c r="E32" s="388"/>
      <c r="F32" s="388"/>
      <c r="G32" s="388"/>
      <c r="H32" s="348"/>
      <c r="I32" s="388" t="str">
        <f>"500 merkkiä ("&amp;TEXT(LEN(C33),"0")&amp;" käytetty)"</f>
        <v>500 merkkiä (0 käytetty)</v>
      </c>
      <c r="J32" s="388"/>
      <c r="K32" s="389"/>
    </row>
    <row r="33" spans="2:11" ht="138" customHeight="1" x14ac:dyDescent="0.35">
      <c r="B33" s="21"/>
      <c r="C33" s="641"/>
      <c r="D33" s="641"/>
      <c r="E33" s="641"/>
      <c r="F33" s="641"/>
      <c r="G33" s="641"/>
      <c r="H33" s="641"/>
      <c r="I33" s="641"/>
      <c r="J33" s="641"/>
      <c r="K33" s="298"/>
    </row>
    <row r="34" spans="2:11" x14ac:dyDescent="0.35">
      <c r="B34" s="248"/>
      <c r="C34" s="323"/>
      <c r="D34" s="323"/>
      <c r="E34" s="323"/>
      <c r="F34" s="323"/>
      <c r="G34" s="323"/>
      <c r="H34" s="323"/>
      <c r="I34" s="323"/>
      <c r="J34" s="323"/>
      <c r="K34" s="299"/>
    </row>
    <row r="35" spans="2:11" x14ac:dyDescent="0.35">
      <c r="B35" s="21"/>
      <c r="C35" s="295"/>
      <c r="D35" s="295"/>
      <c r="E35" s="295"/>
      <c r="F35" s="295"/>
      <c r="G35" s="295"/>
      <c r="H35" s="295"/>
      <c r="I35" s="295"/>
      <c r="J35" s="295"/>
      <c r="K35" s="298"/>
    </row>
    <row r="36" spans="2:11" x14ac:dyDescent="0.35">
      <c r="B36" s="21"/>
      <c r="C36" s="291" t="s">
        <v>155</v>
      </c>
      <c r="D36" s="291"/>
      <c r="E36" s="291"/>
      <c r="F36" s="291"/>
      <c r="G36" s="291"/>
      <c r="H36" s="291"/>
      <c r="I36" s="291"/>
      <c r="J36" s="291"/>
      <c r="K36" s="292"/>
    </row>
    <row r="37" spans="2:11" x14ac:dyDescent="0.35">
      <c r="B37" s="21"/>
      <c r="C37" s="639"/>
      <c r="D37" s="640"/>
      <c r="E37" s="640"/>
      <c r="F37" s="640"/>
      <c r="G37" s="640"/>
      <c r="H37" s="640"/>
      <c r="I37" s="640"/>
      <c r="J37" s="640"/>
      <c r="K37" s="292"/>
    </row>
    <row r="38" spans="2:11" x14ac:dyDescent="0.35">
      <c r="B38" s="21"/>
      <c r="C38" s="291"/>
      <c r="D38" s="291"/>
      <c r="E38" s="291"/>
      <c r="F38" s="291"/>
      <c r="G38" s="291"/>
      <c r="H38" s="291"/>
      <c r="I38" s="291"/>
      <c r="J38" s="291"/>
      <c r="K38" s="292"/>
    </row>
    <row r="39" spans="2:11" x14ac:dyDescent="0.35">
      <c r="B39" s="21"/>
      <c r="C39" s="388" t="s">
        <v>320</v>
      </c>
      <c r="D39" s="388"/>
      <c r="E39" s="388"/>
      <c r="F39" s="388"/>
      <c r="G39" s="388"/>
      <c r="H39" s="348"/>
      <c r="I39" s="388" t="str">
        <f>"500 merkkiä ("&amp;TEXT(LEN(C40),"0")&amp;" käytetty)"</f>
        <v>500 merkkiä (0 käytetty)</v>
      </c>
      <c r="J39" s="388"/>
      <c r="K39" s="389"/>
    </row>
    <row r="40" spans="2:11" ht="138" customHeight="1" x14ac:dyDescent="0.35">
      <c r="B40" s="21"/>
      <c r="C40" s="635"/>
      <c r="D40" s="636"/>
      <c r="E40" s="636"/>
      <c r="F40" s="636"/>
      <c r="G40" s="636"/>
      <c r="H40" s="636"/>
      <c r="I40" s="636"/>
      <c r="J40" s="637"/>
      <c r="K40" s="298"/>
    </row>
    <row r="41" spans="2:11" x14ac:dyDescent="0.35">
      <c r="B41" s="248"/>
      <c r="C41" s="323"/>
      <c r="D41" s="323"/>
      <c r="E41" s="323"/>
      <c r="F41" s="323"/>
      <c r="G41" s="323"/>
      <c r="H41" s="323"/>
      <c r="I41" s="323"/>
      <c r="J41" s="323"/>
      <c r="K41" s="299"/>
    </row>
    <row r="42" spans="2:11" x14ac:dyDescent="0.35">
      <c r="B42" s="21"/>
      <c r="C42" s="295"/>
      <c r="D42" s="295"/>
      <c r="E42" s="295"/>
      <c r="F42" s="295"/>
      <c r="G42" s="295"/>
      <c r="H42" s="295"/>
      <c r="I42" s="295"/>
      <c r="J42" s="295"/>
      <c r="K42" s="298"/>
    </row>
    <row r="43" spans="2:11" x14ac:dyDescent="0.35">
      <c r="B43" s="21"/>
      <c r="C43" s="291" t="s">
        <v>156</v>
      </c>
      <c r="D43" s="291"/>
      <c r="E43" s="291"/>
      <c r="F43" s="291"/>
      <c r="G43" s="291"/>
      <c r="H43" s="291"/>
      <c r="I43" s="291"/>
      <c r="J43" s="291"/>
      <c r="K43" s="292"/>
    </row>
    <row r="44" spans="2:11" ht="15" customHeight="1" x14ac:dyDescent="0.35">
      <c r="B44" s="21"/>
      <c r="C44" s="614"/>
      <c r="D44" s="615"/>
      <c r="E44" s="615"/>
      <c r="F44" s="615"/>
      <c r="G44" s="615"/>
      <c r="H44" s="615"/>
      <c r="I44" s="615"/>
      <c r="J44" s="616"/>
      <c r="K44" s="292"/>
    </row>
    <row r="45" spans="2:11" x14ac:dyDescent="0.35">
      <c r="B45" s="21"/>
      <c r="C45" s="291"/>
      <c r="D45" s="291"/>
      <c r="E45" s="291"/>
      <c r="F45" s="291"/>
      <c r="G45" s="291"/>
      <c r="H45" s="291"/>
      <c r="I45" s="291"/>
      <c r="J45" s="291"/>
      <c r="K45" s="292"/>
    </row>
    <row r="46" spans="2:11" x14ac:dyDescent="0.35">
      <c r="B46" s="21"/>
      <c r="C46" s="388" t="s">
        <v>320</v>
      </c>
      <c r="D46" s="388"/>
      <c r="E46" s="388"/>
      <c r="F46" s="388"/>
      <c r="G46" s="388"/>
      <c r="H46" s="348"/>
      <c r="I46" s="388" t="str">
        <f>"500 merkkiä ("&amp;TEXT(LEN(C47),"0")&amp;" käytetty)"</f>
        <v>500 merkkiä (0 käytetty)</v>
      </c>
      <c r="J46" s="388"/>
      <c r="K46" s="389"/>
    </row>
    <row r="47" spans="2:11" ht="138" customHeight="1" x14ac:dyDescent="0.35">
      <c r="B47" s="21"/>
      <c r="C47" s="635"/>
      <c r="D47" s="636"/>
      <c r="E47" s="636"/>
      <c r="F47" s="636"/>
      <c r="G47" s="636"/>
      <c r="H47" s="636"/>
      <c r="I47" s="636"/>
      <c r="J47" s="637"/>
      <c r="K47" s="298"/>
    </row>
    <row r="48" spans="2:11" x14ac:dyDescent="0.35">
      <c r="B48" s="248"/>
      <c r="C48" s="323"/>
      <c r="D48" s="323"/>
      <c r="E48" s="323"/>
      <c r="F48" s="323"/>
      <c r="G48" s="323"/>
      <c r="H48" s="323"/>
      <c r="I48" s="323"/>
      <c r="J48" s="323"/>
      <c r="K48" s="299"/>
    </row>
    <row r="49" spans="2:11" x14ac:dyDescent="0.35">
      <c r="B49" s="21"/>
      <c r="C49" s="295"/>
      <c r="D49" s="295"/>
      <c r="E49" s="295"/>
      <c r="F49" s="295"/>
      <c r="G49" s="295"/>
      <c r="H49" s="295"/>
      <c r="I49" s="295"/>
      <c r="J49" s="295"/>
      <c r="K49" s="298"/>
    </row>
    <row r="50" spans="2:11" x14ac:dyDescent="0.35">
      <c r="B50" s="21"/>
      <c r="C50" s="291" t="s">
        <v>157</v>
      </c>
      <c r="D50" s="291"/>
      <c r="E50" s="291"/>
      <c r="F50" s="291"/>
      <c r="G50" s="291"/>
      <c r="H50" s="291"/>
      <c r="I50" s="291"/>
      <c r="J50" s="291"/>
      <c r="K50" s="292"/>
    </row>
    <row r="51" spans="2:11" x14ac:dyDescent="0.35">
      <c r="B51" s="21"/>
      <c r="C51" s="614"/>
      <c r="D51" s="615"/>
      <c r="E51" s="615"/>
      <c r="F51" s="615"/>
      <c r="G51" s="615"/>
      <c r="H51" s="615"/>
      <c r="I51" s="615"/>
      <c r="J51" s="616"/>
      <c r="K51" s="292"/>
    </row>
    <row r="52" spans="2:11" x14ac:dyDescent="0.35">
      <c r="B52" s="21"/>
      <c r="C52" s="291"/>
      <c r="D52" s="291"/>
      <c r="E52" s="291"/>
      <c r="F52" s="291"/>
      <c r="G52" s="291"/>
      <c r="H52" s="291"/>
      <c r="I52" s="291"/>
      <c r="J52" s="291"/>
      <c r="K52" s="292"/>
    </row>
    <row r="53" spans="2:11" x14ac:dyDescent="0.35">
      <c r="B53" s="21"/>
      <c r="C53" s="388" t="s">
        <v>320</v>
      </c>
      <c r="D53" s="388"/>
      <c r="E53" s="388"/>
      <c r="F53" s="388"/>
      <c r="G53" s="388"/>
      <c r="H53" s="348"/>
      <c r="I53" s="388" t="str">
        <f>"500 merkkiä ("&amp;TEXT(LEN(C54),"0")&amp;" käytetty)"</f>
        <v>500 merkkiä (0 käytetty)</v>
      </c>
      <c r="J53" s="388"/>
      <c r="K53" s="389"/>
    </row>
    <row r="54" spans="2:11" ht="138" customHeight="1" x14ac:dyDescent="0.35">
      <c r="B54" s="21"/>
      <c r="C54" s="635"/>
      <c r="D54" s="636"/>
      <c r="E54" s="636"/>
      <c r="F54" s="636"/>
      <c r="G54" s="636"/>
      <c r="H54" s="636"/>
      <c r="I54" s="636"/>
      <c r="J54" s="637"/>
      <c r="K54" s="298"/>
    </row>
    <row r="55" spans="2:11" x14ac:dyDescent="0.35">
      <c r="B55" s="248"/>
      <c r="C55" s="323"/>
      <c r="D55" s="323"/>
      <c r="E55" s="323"/>
      <c r="F55" s="323"/>
      <c r="G55" s="323"/>
      <c r="H55" s="323"/>
      <c r="I55" s="323"/>
      <c r="J55" s="323"/>
      <c r="K55" s="299"/>
    </row>
    <row r="56" spans="2:11" x14ac:dyDescent="0.35">
      <c r="B56" s="21"/>
      <c r="C56" s="291"/>
      <c r="D56" s="291"/>
      <c r="E56" s="291"/>
      <c r="F56" s="291"/>
      <c r="G56" s="291"/>
      <c r="H56" s="291"/>
      <c r="I56" s="291"/>
      <c r="J56" s="291"/>
      <c r="K56" s="292"/>
    </row>
    <row r="57" spans="2:11" x14ac:dyDescent="0.35">
      <c r="B57" s="21"/>
      <c r="C57" s="291" t="s">
        <v>158</v>
      </c>
      <c r="D57" s="291"/>
      <c r="E57" s="291"/>
      <c r="F57" s="291"/>
      <c r="G57" s="291"/>
      <c r="H57" s="291"/>
      <c r="I57" s="291"/>
      <c r="J57" s="291"/>
      <c r="K57" s="292"/>
    </row>
    <row r="58" spans="2:11" x14ac:dyDescent="0.35">
      <c r="B58" s="21"/>
      <c r="C58" s="614"/>
      <c r="D58" s="615"/>
      <c r="E58" s="615"/>
      <c r="F58" s="615"/>
      <c r="G58" s="615"/>
      <c r="H58" s="615"/>
      <c r="I58" s="615"/>
      <c r="J58" s="616"/>
      <c r="K58" s="292"/>
    </row>
    <row r="59" spans="2:11" x14ac:dyDescent="0.35">
      <c r="B59" s="21"/>
      <c r="C59" s="291"/>
      <c r="D59" s="291"/>
      <c r="E59" s="291"/>
      <c r="F59" s="291"/>
      <c r="G59" s="291"/>
      <c r="H59" s="291"/>
      <c r="I59" s="291"/>
      <c r="J59" s="291"/>
      <c r="K59" s="292"/>
    </row>
    <row r="60" spans="2:11" x14ac:dyDescent="0.35">
      <c r="B60" s="21"/>
      <c r="C60" s="388" t="s">
        <v>320</v>
      </c>
      <c r="D60" s="388"/>
      <c r="E60" s="388"/>
      <c r="F60" s="388"/>
      <c r="G60" s="388"/>
      <c r="H60" s="348"/>
      <c r="I60" s="388" t="str">
        <f>"500 merkkiä ("&amp;TEXT(LEN(C61),"0")&amp;" käytetty)"</f>
        <v>500 merkkiä (0 käytetty)</v>
      </c>
      <c r="J60" s="388"/>
      <c r="K60" s="389"/>
    </row>
    <row r="61" spans="2:11" ht="138" customHeight="1" x14ac:dyDescent="0.35">
      <c r="B61" s="21"/>
      <c r="C61" s="635"/>
      <c r="D61" s="636"/>
      <c r="E61" s="636"/>
      <c r="F61" s="636"/>
      <c r="G61" s="636"/>
      <c r="H61" s="636"/>
      <c r="I61" s="636"/>
      <c r="J61" s="637"/>
      <c r="K61" s="298"/>
    </row>
    <row r="62" spans="2:11" x14ac:dyDescent="0.35">
      <c r="B62" s="248"/>
      <c r="C62" s="323"/>
      <c r="D62" s="323"/>
      <c r="E62" s="323"/>
      <c r="F62" s="323"/>
      <c r="G62" s="323"/>
      <c r="H62" s="323"/>
      <c r="I62" s="323"/>
      <c r="J62" s="323"/>
      <c r="K62" s="299"/>
    </row>
    <row r="63" spans="2:11" x14ac:dyDescent="0.35">
      <c r="B63" s="21"/>
      <c r="C63" s="291"/>
      <c r="D63" s="291"/>
      <c r="E63" s="291"/>
      <c r="F63" s="291"/>
      <c r="G63" s="291"/>
      <c r="H63" s="291"/>
      <c r="I63" s="291"/>
      <c r="J63" s="291"/>
      <c r="K63" s="292"/>
    </row>
    <row r="64" spans="2:11" x14ac:dyDescent="0.35">
      <c r="B64" s="21"/>
      <c r="C64" s="291" t="s">
        <v>159</v>
      </c>
      <c r="D64" s="291"/>
      <c r="E64" s="291"/>
      <c r="F64" s="291"/>
      <c r="G64" s="291"/>
      <c r="H64" s="291"/>
      <c r="I64" s="291"/>
      <c r="J64" s="291"/>
      <c r="K64" s="292"/>
    </row>
    <row r="65" spans="2:11" x14ac:dyDescent="0.35">
      <c r="B65" s="21"/>
      <c r="C65" s="614"/>
      <c r="D65" s="615"/>
      <c r="E65" s="615"/>
      <c r="F65" s="615"/>
      <c r="G65" s="615"/>
      <c r="H65" s="615"/>
      <c r="I65" s="615"/>
      <c r="J65" s="616"/>
      <c r="K65" s="292"/>
    </row>
    <row r="66" spans="2:11" x14ac:dyDescent="0.35">
      <c r="B66" s="21"/>
      <c r="C66" s="291"/>
      <c r="D66" s="291"/>
      <c r="E66" s="291"/>
      <c r="F66" s="291"/>
      <c r="G66" s="291"/>
      <c r="H66" s="291"/>
      <c r="I66" s="291"/>
      <c r="J66" s="291"/>
      <c r="K66" s="292"/>
    </row>
    <row r="67" spans="2:11" x14ac:dyDescent="0.35">
      <c r="B67" s="21"/>
      <c r="C67" s="388" t="s">
        <v>320</v>
      </c>
      <c r="D67" s="388"/>
      <c r="E67" s="388"/>
      <c r="F67" s="388"/>
      <c r="G67" s="388"/>
      <c r="H67" s="348"/>
      <c r="I67" s="388" t="str">
        <f>"500 merkkiä ("&amp;TEXT(LEN(C68),"0")&amp;" käytetty)"</f>
        <v>500 merkkiä (0 käytetty)</v>
      </c>
      <c r="J67" s="388"/>
      <c r="K67" s="389"/>
    </row>
    <row r="68" spans="2:11" ht="138" customHeight="1" x14ac:dyDescent="0.35">
      <c r="B68" s="21"/>
      <c r="C68" s="635"/>
      <c r="D68" s="636"/>
      <c r="E68" s="636"/>
      <c r="F68" s="636"/>
      <c r="G68" s="636"/>
      <c r="H68" s="636"/>
      <c r="I68" s="636"/>
      <c r="J68" s="637"/>
      <c r="K68" s="298"/>
    </row>
    <row r="69" spans="2:11" x14ac:dyDescent="0.35">
      <c r="B69" s="248"/>
      <c r="C69" s="323"/>
      <c r="D69" s="323"/>
      <c r="E69" s="323"/>
      <c r="F69" s="323"/>
      <c r="G69" s="323"/>
      <c r="H69" s="323"/>
      <c r="I69" s="323"/>
      <c r="J69" s="323"/>
      <c r="K69" s="299"/>
    </row>
    <row r="70" spans="2:11" x14ac:dyDescent="0.35">
      <c r="B70" s="21"/>
      <c r="C70" s="291"/>
      <c r="D70" s="291"/>
      <c r="E70" s="291"/>
      <c r="F70" s="291"/>
      <c r="G70" s="291"/>
      <c r="H70" s="291"/>
      <c r="I70" s="291"/>
      <c r="J70" s="291"/>
      <c r="K70" s="292"/>
    </row>
    <row r="71" spans="2:11" x14ac:dyDescent="0.35">
      <c r="B71" s="21"/>
      <c r="C71" s="291" t="s">
        <v>160</v>
      </c>
      <c r="D71" s="291"/>
      <c r="E71" s="291"/>
      <c r="F71" s="291"/>
      <c r="G71" s="291"/>
      <c r="H71" s="291"/>
      <c r="I71" s="291"/>
      <c r="J71" s="291"/>
      <c r="K71" s="292"/>
    </row>
    <row r="72" spans="2:11" x14ac:dyDescent="0.35">
      <c r="B72" s="21"/>
      <c r="C72" s="614"/>
      <c r="D72" s="615"/>
      <c r="E72" s="615"/>
      <c r="F72" s="615"/>
      <c r="G72" s="615"/>
      <c r="H72" s="615"/>
      <c r="I72" s="615"/>
      <c r="J72" s="616"/>
      <c r="K72" s="292"/>
    </row>
    <row r="73" spans="2:11" x14ac:dyDescent="0.35">
      <c r="B73" s="21"/>
      <c r="C73" s="291"/>
      <c r="D73" s="291"/>
      <c r="E73" s="291"/>
      <c r="F73" s="291"/>
      <c r="G73" s="291"/>
      <c r="H73" s="291"/>
      <c r="I73" s="291"/>
      <c r="J73" s="291"/>
      <c r="K73" s="292"/>
    </row>
    <row r="74" spans="2:11" x14ac:dyDescent="0.35">
      <c r="B74" s="21"/>
      <c r="C74" s="388" t="s">
        <v>320</v>
      </c>
      <c r="D74" s="388"/>
      <c r="E74" s="388"/>
      <c r="F74" s="388"/>
      <c r="G74" s="388"/>
      <c r="H74" s="348"/>
      <c r="I74" s="388" t="str">
        <f>"500 merkkiä ("&amp;TEXT(LEN(C75),"0")&amp;" käytetty)"</f>
        <v>500 merkkiä (0 käytetty)</v>
      </c>
      <c r="J74" s="388"/>
      <c r="K74" s="389"/>
    </row>
    <row r="75" spans="2:11" ht="138" customHeight="1" x14ac:dyDescent="0.35">
      <c r="B75" s="21"/>
      <c r="C75" s="635"/>
      <c r="D75" s="636"/>
      <c r="E75" s="636"/>
      <c r="F75" s="636"/>
      <c r="G75" s="636"/>
      <c r="H75" s="636"/>
      <c r="I75" s="636"/>
      <c r="J75" s="637"/>
      <c r="K75" s="298"/>
    </row>
    <row r="76" spans="2:11" x14ac:dyDescent="0.35">
      <c r="B76" s="248"/>
      <c r="C76" s="323"/>
      <c r="D76" s="323"/>
      <c r="E76" s="323"/>
      <c r="F76" s="323"/>
      <c r="G76" s="323"/>
      <c r="H76" s="323"/>
      <c r="I76" s="323"/>
      <c r="J76" s="323"/>
      <c r="K76" s="299"/>
    </row>
    <row r="77" spans="2:11" x14ac:dyDescent="0.35">
      <c r="B77" s="21"/>
      <c r="C77" s="291"/>
      <c r="D77" s="291"/>
      <c r="E77" s="291"/>
      <c r="F77" s="291"/>
      <c r="G77" s="291"/>
      <c r="H77" s="291"/>
      <c r="I77" s="291"/>
      <c r="J77" s="291"/>
      <c r="K77" s="292"/>
    </row>
    <row r="78" spans="2:11" x14ac:dyDescent="0.35">
      <c r="B78" s="21"/>
      <c r="C78" s="291" t="s">
        <v>161</v>
      </c>
      <c r="D78" s="291"/>
      <c r="E78" s="291"/>
      <c r="F78" s="291"/>
      <c r="G78" s="291"/>
      <c r="H78" s="291"/>
      <c r="I78" s="291"/>
      <c r="J78" s="291"/>
      <c r="K78" s="292"/>
    </row>
    <row r="79" spans="2:11" x14ac:dyDescent="0.35">
      <c r="B79" s="21"/>
      <c r="C79" s="614"/>
      <c r="D79" s="615"/>
      <c r="E79" s="615"/>
      <c r="F79" s="615"/>
      <c r="G79" s="615"/>
      <c r="H79" s="615"/>
      <c r="I79" s="615"/>
      <c r="J79" s="616"/>
      <c r="K79" s="292"/>
    </row>
    <row r="80" spans="2:11" x14ac:dyDescent="0.35">
      <c r="B80" s="21"/>
      <c r="C80" s="291"/>
      <c r="D80" s="291"/>
      <c r="E80" s="291"/>
      <c r="F80" s="291"/>
      <c r="G80" s="291"/>
      <c r="H80" s="291"/>
      <c r="I80" s="291"/>
      <c r="J80" s="291"/>
      <c r="K80" s="292"/>
    </row>
    <row r="81" spans="2:11" x14ac:dyDescent="0.35">
      <c r="B81" s="21"/>
      <c r="C81" s="388" t="s">
        <v>320</v>
      </c>
      <c r="D81" s="388"/>
      <c r="E81" s="388"/>
      <c r="F81" s="388"/>
      <c r="G81" s="388"/>
      <c r="H81" s="348"/>
      <c r="I81" s="388" t="str">
        <f>"500 merkkiä ("&amp;TEXT(LEN(C82),"0")&amp;" käytetty)"</f>
        <v>500 merkkiä (0 käytetty)</v>
      </c>
      <c r="J81" s="388"/>
      <c r="K81" s="389"/>
    </row>
    <row r="82" spans="2:11" ht="138" customHeight="1" x14ac:dyDescent="0.35">
      <c r="B82" s="21"/>
      <c r="C82" s="635"/>
      <c r="D82" s="636"/>
      <c r="E82" s="636"/>
      <c r="F82" s="636"/>
      <c r="G82" s="636"/>
      <c r="H82" s="636"/>
      <c r="I82" s="636"/>
      <c r="J82" s="637"/>
      <c r="K82" s="298"/>
    </row>
    <row r="83" spans="2:11" x14ac:dyDescent="0.35">
      <c r="B83" s="248"/>
      <c r="C83" s="323"/>
      <c r="D83" s="323"/>
      <c r="E83" s="323"/>
      <c r="F83" s="323"/>
      <c r="G83" s="323"/>
      <c r="H83" s="323"/>
      <c r="I83" s="323"/>
      <c r="J83" s="323"/>
      <c r="K83" s="299"/>
    </row>
    <row r="84" spans="2:11" x14ac:dyDescent="0.35">
      <c r="B84" s="21"/>
      <c r="C84" s="291"/>
      <c r="D84" s="291"/>
      <c r="E84" s="291"/>
      <c r="F84" s="291"/>
      <c r="G84" s="291"/>
      <c r="H84" s="291"/>
      <c r="I84" s="291"/>
      <c r="J84" s="291"/>
      <c r="K84" s="292"/>
    </row>
    <row r="85" spans="2:11" x14ac:dyDescent="0.35">
      <c r="B85" s="21"/>
      <c r="C85" s="291" t="s">
        <v>162</v>
      </c>
      <c r="D85" s="291"/>
      <c r="E85" s="291"/>
      <c r="F85" s="291"/>
      <c r="G85" s="291"/>
      <c r="H85" s="291"/>
      <c r="I85" s="291"/>
      <c r="J85" s="291"/>
      <c r="K85" s="292"/>
    </row>
    <row r="86" spans="2:11" x14ac:dyDescent="0.35">
      <c r="B86" s="21"/>
      <c r="C86" s="614"/>
      <c r="D86" s="615"/>
      <c r="E86" s="615"/>
      <c r="F86" s="615"/>
      <c r="G86" s="615"/>
      <c r="H86" s="615"/>
      <c r="I86" s="615"/>
      <c r="J86" s="616"/>
      <c r="K86" s="292"/>
    </row>
    <row r="87" spans="2:11" x14ac:dyDescent="0.35">
      <c r="B87" s="21"/>
      <c r="C87" s="291"/>
      <c r="D87" s="291"/>
      <c r="E87" s="291"/>
      <c r="F87" s="291"/>
      <c r="G87" s="291"/>
      <c r="H87" s="291"/>
      <c r="I87" s="291"/>
      <c r="J87" s="291"/>
      <c r="K87" s="292"/>
    </row>
    <row r="88" spans="2:11" x14ac:dyDescent="0.35">
      <c r="B88" s="21"/>
      <c r="C88" s="388" t="s">
        <v>320</v>
      </c>
      <c r="D88" s="388"/>
      <c r="E88" s="388"/>
      <c r="F88" s="388"/>
      <c r="G88" s="388"/>
      <c r="H88" s="348"/>
      <c r="I88" s="388" t="str">
        <f>"500 merkkiä ("&amp;TEXT(LEN(C89),"0")&amp;" käytetty)"</f>
        <v>500 merkkiä (0 käytetty)</v>
      </c>
      <c r="J88" s="388"/>
      <c r="K88" s="389"/>
    </row>
    <row r="89" spans="2:11" ht="138" customHeight="1" x14ac:dyDescent="0.35">
      <c r="B89" s="21"/>
      <c r="C89" s="635"/>
      <c r="D89" s="636"/>
      <c r="E89" s="636"/>
      <c r="F89" s="636"/>
      <c r="G89" s="636"/>
      <c r="H89" s="636"/>
      <c r="I89" s="636"/>
      <c r="J89" s="637"/>
      <c r="K89" s="298"/>
    </row>
    <row r="90" spans="2:11" x14ac:dyDescent="0.35">
      <c r="B90" s="248"/>
      <c r="C90" s="323"/>
      <c r="D90" s="323"/>
      <c r="E90" s="323"/>
      <c r="F90" s="323"/>
      <c r="G90" s="323"/>
      <c r="H90" s="323"/>
      <c r="I90" s="323"/>
      <c r="J90" s="323"/>
      <c r="K90" s="299"/>
    </row>
    <row r="91" spans="2:11" x14ac:dyDescent="0.35">
      <c r="B91" s="21"/>
      <c r="C91" s="291"/>
      <c r="D91" s="291"/>
      <c r="E91" s="291"/>
      <c r="F91" s="291"/>
      <c r="G91" s="291"/>
      <c r="H91" s="291"/>
      <c r="I91" s="291"/>
      <c r="J91" s="291"/>
      <c r="K91" s="292"/>
    </row>
    <row r="92" spans="2:11" x14ac:dyDescent="0.35">
      <c r="B92" s="21"/>
      <c r="C92" s="291" t="s">
        <v>163</v>
      </c>
      <c r="D92" s="291"/>
      <c r="E92" s="291"/>
      <c r="F92" s="291"/>
      <c r="G92" s="291"/>
      <c r="H92" s="291"/>
      <c r="I92" s="291"/>
      <c r="J92" s="291"/>
      <c r="K92" s="292"/>
    </row>
    <row r="93" spans="2:11" x14ac:dyDescent="0.35">
      <c r="B93" s="21"/>
      <c r="C93" s="614"/>
      <c r="D93" s="615"/>
      <c r="E93" s="615"/>
      <c r="F93" s="615"/>
      <c r="G93" s="615"/>
      <c r="H93" s="615"/>
      <c r="I93" s="615"/>
      <c r="J93" s="616"/>
      <c r="K93" s="292"/>
    </row>
    <row r="94" spans="2:11" x14ac:dyDescent="0.35">
      <c r="B94" s="21"/>
      <c r="C94" s="291"/>
      <c r="D94" s="291"/>
      <c r="E94" s="291"/>
      <c r="F94" s="291"/>
      <c r="G94" s="291"/>
      <c r="H94" s="291"/>
      <c r="I94" s="291"/>
      <c r="J94" s="291"/>
      <c r="K94" s="292"/>
    </row>
    <row r="95" spans="2:11" x14ac:dyDescent="0.35">
      <c r="B95" s="21"/>
      <c r="C95" s="388" t="s">
        <v>320</v>
      </c>
      <c r="D95" s="388"/>
      <c r="E95" s="388"/>
      <c r="F95" s="388"/>
      <c r="G95" s="388"/>
      <c r="H95" s="348"/>
      <c r="I95" s="388" t="str">
        <f>"500 merkkiä ("&amp;TEXT(LEN(C96),"0")&amp;" käytetty)"</f>
        <v>500 merkkiä (0 käytetty)</v>
      </c>
      <c r="J95" s="388"/>
      <c r="K95" s="389"/>
    </row>
    <row r="96" spans="2:11" ht="138" customHeight="1" x14ac:dyDescent="0.35">
      <c r="B96" s="21"/>
      <c r="C96" s="635"/>
      <c r="D96" s="636"/>
      <c r="E96" s="636"/>
      <c r="F96" s="636"/>
      <c r="G96" s="636"/>
      <c r="H96" s="636"/>
      <c r="I96" s="636"/>
      <c r="J96" s="637"/>
      <c r="K96" s="298"/>
    </row>
    <row r="97" spans="2:11" x14ac:dyDescent="0.35">
      <c r="B97" s="248"/>
      <c r="C97" s="323"/>
      <c r="D97" s="323"/>
      <c r="E97" s="323"/>
      <c r="F97" s="323"/>
      <c r="G97" s="323"/>
      <c r="H97" s="323"/>
      <c r="I97" s="323"/>
      <c r="J97" s="323"/>
      <c r="K97" s="299"/>
    </row>
    <row r="98" spans="2:11" x14ac:dyDescent="0.35">
      <c r="B98" s="21"/>
      <c r="C98" s="291"/>
      <c r="D98" s="291"/>
      <c r="E98" s="291"/>
      <c r="F98" s="291"/>
      <c r="G98" s="291"/>
      <c r="H98" s="291"/>
      <c r="I98" s="291"/>
      <c r="J98" s="291"/>
      <c r="K98" s="292"/>
    </row>
    <row r="99" spans="2:11" x14ac:dyDescent="0.35">
      <c r="B99" s="21"/>
      <c r="C99" s="291" t="s">
        <v>164</v>
      </c>
      <c r="D99" s="291"/>
      <c r="E99" s="291"/>
      <c r="F99" s="291"/>
      <c r="G99" s="291"/>
      <c r="H99" s="291"/>
      <c r="I99" s="291"/>
      <c r="J99" s="291"/>
      <c r="K99" s="292"/>
    </row>
    <row r="100" spans="2:11" x14ac:dyDescent="0.35">
      <c r="B100" s="21"/>
      <c r="C100" s="614"/>
      <c r="D100" s="615"/>
      <c r="E100" s="615"/>
      <c r="F100" s="615"/>
      <c r="G100" s="615"/>
      <c r="H100" s="615"/>
      <c r="I100" s="615"/>
      <c r="J100" s="616"/>
      <c r="K100" s="292"/>
    </row>
    <row r="101" spans="2:11" x14ac:dyDescent="0.35">
      <c r="B101" s="21"/>
      <c r="C101" s="291"/>
      <c r="D101" s="291"/>
      <c r="E101" s="291"/>
      <c r="F101" s="291"/>
      <c r="G101" s="291"/>
      <c r="H101" s="291"/>
      <c r="I101" s="291"/>
      <c r="J101" s="291"/>
      <c r="K101" s="292"/>
    </row>
    <row r="102" spans="2:11" x14ac:dyDescent="0.35">
      <c r="B102" s="21"/>
      <c r="C102" s="388" t="s">
        <v>320</v>
      </c>
      <c r="D102" s="388"/>
      <c r="E102" s="388"/>
      <c r="F102" s="388"/>
      <c r="G102" s="388"/>
      <c r="H102" s="348"/>
      <c r="I102" s="388" t="str">
        <f>"500 merkkiä ("&amp;TEXT(LEN(C103),"0")&amp;" käytetty)"</f>
        <v>500 merkkiä (0 käytetty)</v>
      </c>
      <c r="J102" s="388"/>
      <c r="K102" s="389"/>
    </row>
    <row r="103" spans="2:11" ht="138" customHeight="1" x14ac:dyDescent="0.35">
      <c r="B103" s="21"/>
      <c r="C103" s="635"/>
      <c r="D103" s="636"/>
      <c r="E103" s="636"/>
      <c r="F103" s="636"/>
      <c r="G103" s="636"/>
      <c r="H103" s="636"/>
      <c r="I103" s="636"/>
      <c r="J103" s="637"/>
      <c r="K103" s="298"/>
    </row>
    <row r="104" spans="2:11" x14ac:dyDescent="0.35">
      <c r="B104" s="248"/>
      <c r="C104" s="323"/>
      <c r="D104" s="323"/>
      <c r="E104" s="323"/>
      <c r="F104" s="323"/>
      <c r="G104" s="323"/>
      <c r="H104" s="323"/>
      <c r="I104" s="323"/>
      <c r="J104" s="323"/>
      <c r="K104" s="299"/>
    </row>
  </sheetData>
  <sheetProtection sheet="1" selectLockedCells="1"/>
  <mergeCells count="31">
    <mergeCell ref="B3:K3"/>
    <mergeCell ref="C103:J103"/>
    <mergeCell ref="M5:O5"/>
    <mergeCell ref="C61:J61"/>
    <mergeCell ref="C65:J65"/>
    <mergeCell ref="C9:J9"/>
    <mergeCell ref="C12:J12"/>
    <mergeCell ref="C16:J16"/>
    <mergeCell ref="C19:J19"/>
    <mergeCell ref="C30:J30"/>
    <mergeCell ref="C33:J33"/>
    <mergeCell ref="C23:J23"/>
    <mergeCell ref="C26:J26"/>
    <mergeCell ref="C37:J37"/>
    <mergeCell ref="C40:J40"/>
    <mergeCell ref="C44:J44"/>
    <mergeCell ref="C47:J47"/>
    <mergeCell ref="M8:P11"/>
    <mergeCell ref="C93:J93"/>
    <mergeCell ref="C96:J96"/>
    <mergeCell ref="C100:J100"/>
    <mergeCell ref="C54:J54"/>
    <mergeCell ref="C58:J58"/>
    <mergeCell ref="C68:J68"/>
    <mergeCell ref="C72:J72"/>
    <mergeCell ref="C75:J75"/>
    <mergeCell ref="C79:J79"/>
    <mergeCell ref="C82:J82"/>
    <mergeCell ref="C86:J86"/>
    <mergeCell ref="C89:J89"/>
    <mergeCell ref="C51:J51"/>
  </mergeCells>
  <dataValidations count="1">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C54:J55 C96:J96 C89:J89 C82:J82 C75:J75 C68:J68 C61:J61 C47:J49 C40:J42 C33:J35 C26:J28 C19:J21 C103:J104 C12:J14" xr:uid="{00000000-0002-0000-0400-000000000000}">
      <formula1>500</formula1>
    </dataValidation>
  </dataValidations>
  <hyperlinks>
    <hyperlink ref="M5:O5" location="'Aloita tästä'!A1" display="PALAA TÄSTÄ KANSISIVULLE" xr:uid="{00000000-0004-0000-0400-000000000000}"/>
  </hyperlinks>
  <pageMargins left="0.39370078740157483" right="0.39370078740157483" top="0.78740157480314965" bottom="0.78740157480314965" header="0.39370078740157483" footer="0.31496062992125984"/>
  <pageSetup paperSize="9" orientation="portrait" r:id="rId1"/>
  <headerFooter>
    <oddHeader>&amp;L&amp;A&amp;R&amp;P(&amp;N)</oddHeader>
  </headerFooter>
  <rowBreaks count="4" manualBreakCount="4">
    <brk id="27" max="16383" man="1"/>
    <brk id="48" max="16383" man="1"/>
    <brk id="69" max="16383" man="1"/>
    <brk id="9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ul4"/>
  <dimension ref="A1:R91"/>
  <sheetViews>
    <sheetView zoomScaleNormal="100" workbookViewId="0">
      <selection activeCell="M5" sqref="M5:O5"/>
    </sheetView>
  </sheetViews>
  <sheetFormatPr defaultColWidth="9.23046875" defaultRowHeight="15.5" x14ac:dyDescent="0.35"/>
  <cols>
    <col min="1" max="1" width="3.23046875" style="9" customWidth="1"/>
    <col min="2" max="2" width="3" style="9" customWidth="1"/>
    <col min="3" max="10" width="9.23046875" style="9"/>
    <col min="11" max="11" width="3.07421875" style="9" customWidth="1"/>
    <col min="12" max="12" width="4.53515625" style="9" customWidth="1"/>
    <col min="13" max="16384" width="9.23046875" style="9"/>
  </cols>
  <sheetData>
    <row r="1" spans="1:18" ht="16.149999999999999" customHeight="1" x14ac:dyDescent="0.35">
      <c r="A1" s="8" t="s">
        <v>212</v>
      </c>
    </row>
    <row r="2" spans="1:18" ht="16.149999999999999" customHeight="1" x14ac:dyDescent="0.35">
      <c r="A2" s="8"/>
    </row>
    <row r="3" spans="1:18" s="162" customFormat="1" ht="33" customHeight="1" x14ac:dyDescent="0.35">
      <c r="B3" s="638" t="s">
        <v>395</v>
      </c>
      <c r="C3" s="638"/>
      <c r="D3" s="638"/>
      <c r="E3" s="638"/>
      <c r="F3" s="638"/>
      <c r="G3" s="638"/>
      <c r="H3" s="638"/>
      <c r="I3" s="638"/>
      <c r="J3" s="638"/>
      <c r="K3" s="638"/>
    </row>
    <row r="4" spans="1:18" s="162" customFormat="1" x14ac:dyDescent="0.35"/>
    <row r="5" spans="1:18" x14ac:dyDescent="0.35">
      <c r="B5" s="304"/>
      <c r="C5" s="312"/>
      <c r="D5" s="63"/>
      <c r="E5" s="64"/>
      <c r="F5" s="64"/>
      <c r="G5" s="64"/>
      <c r="H5" s="64"/>
      <c r="I5" s="64"/>
      <c r="J5" s="64"/>
      <c r="K5" s="65"/>
      <c r="L5" s="162"/>
      <c r="M5" s="554" t="s">
        <v>89</v>
      </c>
      <c r="N5" s="555"/>
      <c r="O5" s="556"/>
      <c r="P5" s="162"/>
      <c r="Q5" s="162"/>
      <c r="R5" s="162"/>
    </row>
    <row r="6" spans="1:18" x14ac:dyDescent="0.35">
      <c r="B6" s="305"/>
      <c r="C6" s="334" t="s">
        <v>211</v>
      </c>
      <c r="D6" s="68"/>
      <c r="E6" s="291"/>
      <c r="F6" s="291"/>
      <c r="G6" s="291"/>
      <c r="H6" s="291"/>
      <c r="I6" s="291"/>
      <c r="J6" s="291"/>
      <c r="K6" s="292"/>
      <c r="L6" s="162"/>
      <c r="M6" s="162"/>
      <c r="N6" s="162"/>
      <c r="O6" s="162"/>
      <c r="P6" s="162"/>
      <c r="Q6" s="162"/>
      <c r="R6" s="162"/>
    </row>
    <row r="7" spans="1:18" ht="16.149999999999999" customHeight="1" x14ac:dyDescent="0.35">
      <c r="B7" s="305"/>
      <c r="C7" s="303"/>
      <c r="D7" s="68"/>
      <c r="E7" s="285"/>
      <c r="F7" s="285"/>
      <c r="G7" s="285"/>
      <c r="H7" s="285"/>
      <c r="I7" s="285"/>
      <c r="J7" s="285"/>
      <c r="K7" s="286"/>
      <c r="L7" s="162"/>
      <c r="M7" s="162"/>
      <c r="N7" s="162"/>
      <c r="O7" s="162"/>
      <c r="P7" s="162"/>
      <c r="Q7" s="162"/>
      <c r="R7" s="162"/>
    </row>
    <row r="8" spans="1:18" ht="16.149999999999999" customHeight="1" x14ac:dyDescent="0.35">
      <c r="B8" s="306"/>
      <c r="C8" s="309" t="s">
        <v>167</v>
      </c>
      <c r="D8" s="285"/>
      <c r="E8" s="285"/>
      <c r="F8" s="285"/>
      <c r="G8" s="285"/>
      <c r="H8" s="285"/>
      <c r="I8" s="285"/>
      <c r="J8" s="285"/>
      <c r="K8" s="286"/>
      <c r="L8" s="162"/>
      <c r="M8" s="162"/>
      <c r="N8" s="162"/>
      <c r="O8" s="162"/>
      <c r="P8" s="162"/>
      <c r="Q8" s="162"/>
      <c r="R8" s="162"/>
    </row>
    <row r="9" spans="1:18" ht="16.149999999999999" customHeight="1" x14ac:dyDescent="0.35">
      <c r="B9" s="308"/>
      <c r="C9" s="614"/>
      <c r="D9" s="642"/>
      <c r="E9" s="642"/>
      <c r="F9" s="642"/>
      <c r="G9" s="642"/>
      <c r="H9" s="642"/>
      <c r="I9" s="642"/>
      <c r="J9" s="643"/>
      <c r="K9" s="286"/>
      <c r="L9" s="162"/>
      <c r="M9" s="413"/>
      <c r="N9" s="413"/>
      <c r="O9" s="413"/>
      <c r="P9" s="413"/>
      <c r="Q9" s="413"/>
      <c r="R9" s="413"/>
    </row>
    <row r="10" spans="1:18" ht="16.149999999999999" customHeight="1" x14ac:dyDescent="0.35">
      <c r="B10" s="306"/>
      <c r="C10" s="64"/>
      <c r="D10" s="285"/>
      <c r="E10" s="285"/>
      <c r="F10" s="285"/>
      <c r="G10" s="285"/>
      <c r="H10" s="285"/>
      <c r="I10" s="285"/>
      <c r="J10" s="285"/>
      <c r="K10" s="286"/>
      <c r="L10" s="162"/>
      <c r="M10" s="413"/>
      <c r="N10" s="413"/>
      <c r="O10" s="413"/>
      <c r="P10" s="413"/>
      <c r="Q10" s="413"/>
      <c r="R10" s="413"/>
    </row>
    <row r="11" spans="1:18" ht="16.149999999999999" customHeight="1" x14ac:dyDescent="0.35">
      <c r="B11" s="306"/>
      <c r="C11" s="309" t="s">
        <v>319</v>
      </c>
      <c r="D11" s="285"/>
      <c r="E11" s="285"/>
      <c r="F11" s="285"/>
      <c r="G11" s="285"/>
      <c r="H11" s="390"/>
      <c r="I11" s="285" t="str">
        <f>"500 merkkiä ("&amp;TEXT(LEN(C12),"0")&amp;" käytetty)"</f>
        <v>500 merkkiä (0 käytetty)</v>
      </c>
      <c r="J11" s="285"/>
      <c r="K11" s="286"/>
      <c r="L11" s="162"/>
      <c r="M11" s="413"/>
      <c r="N11" s="413"/>
      <c r="O11" s="413"/>
      <c r="P11" s="413"/>
      <c r="Q11" s="413"/>
      <c r="R11" s="413"/>
    </row>
    <row r="12" spans="1:18" ht="138" customHeight="1" x14ac:dyDescent="0.35">
      <c r="B12" s="308"/>
      <c r="C12" s="635"/>
      <c r="D12" s="636"/>
      <c r="E12" s="636"/>
      <c r="F12" s="636"/>
      <c r="G12" s="636"/>
      <c r="H12" s="636"/>
      <c r="I12" s="636"/>
      <c r="J12" s="637"/>
      <c r="K12" s="287"/>
      <c r="L12" s="162"/>
      <c r="M12" s="413"/>
      <c r="N12" s="413"/>
      <c r="O12" s="413"/>
      <c r="P12" s="413"/>
      <c r="Q12" s="413"/>
      <c r="R12" s="413"/>
    </row>
    <row r="13" spans="1:18" ht="16.149999999999999" customHeight="1" x14ac:dyDescent="0.35">
      <c r="B13" s="284"/>
      <c r="C13" s="310"/>
      <c r="D13" s="288"/>
      <c r="E13" s="288"/>
      <c r="F13" s="288"/>
      <c r="G13" s="288"/>
      <c r="H13" s="288"/>
      <c r="I13" s="288"/>
      <c r="J13" s="288"/>
      <c r="K13" s="287"/>
      <c r="L13" s="162"/>
      <c r="M13" s="162"/>
      <c r="N13" s="162"/>
      <c r="O13" s="162"/>
      <c r="P13" s="162"/>
      <c r="Q13" s="162"/>
      <c r="R13" s="162"/>
    </row>
    <row r="14" spans="1:18" ht="16.149999999999999" customHeight="1" x14ac:dyDescent="0.35">
      <c r="B14" s="306"/>
      <c r="C14" s="309" t="s">
        <v>172</v>
      </c>
      <c r="D14" s="285"/>
      <c r="E14" s="285"/>
      <c r="F14" s="285"/>
      <c r="G14" s="285"/>
      <c r="H14" s="285"/>
      <c r="I14" s="285"/>
      <c r="J14" s="285"/>
      <c r="K14" s="286"/>
      <c r="L14" s="162"/>
      <c r="M14" s="162"/>
      <c r="N14" s="162"/>
      <c r="O14" s="162"/>
      <c r="P14" s="162"/>
      <c r="Q14" s="162"/>
      <c r="R14" s="162"/>
    </row>
    <row r="15" spans="1:18" ht="16.149999999999999" customHeight="1" x14ac:dyDescent="0.35">
      <c r="B15" s="311"/>
      <c r="C15" s="614"/>
      <c r="D15" s="642"/>
      <c r="E15" s="642"/>
      <c r="F15" s="642"/>
      <c r="G15" s="642"/>
      <c r="H15" s="642"/>
      <c r="I15" s="642"/>
      <c r="J15" s="643"/>
      <c r="K15" s="286"/>
      <c r="L15" s="162"/>
      <c r="M15" s="162"/>
      <c r="N15" s="162"/>
      <c r="O15" s="162"/>
      <c r="P15" s="162"/>
      <c r="Q15" s="162"/>
      <c r="R15" s="162"/>
    </row>
    <row r="16" spans="1:18" ht="16.149999999999999" customHeight="1" x14ac:dyDescent="0.35">
      <c r="B16" s="306"/>
      <c r="C16" s="64"/>
      <c r="D16" s="285"/>
      <c r="E16" s="285"/>
      <c r="F16" s="285"/>
      <c r="G16" s="285"/>
      <c r="H16" s="285"/>
      <c r="I16" s="285"/>
      <c r="J16" s="285"/>
      <c r="K16" s="286"/>
      <c r="L16" s="162"/>
      <c r="M16" s="162"/>
      <c r="N16" s="162"/>
      <c r="O16" s="162"/>
      <c r="P16" s="162"/>
      <c r="Q16" s="162"/>
      <c r="R16" s="162"/>
    </row>
    <row r="17" spans="2:18" ht="16.149999999999999" customHeight="1" x14ac:dyDescent="0.35">
      <c r="B17" s="306"/>
      <c r="C17" s="309" t="s">
        <v>319</v>
      </c>
      <c r="D17" s="388"/>
      <c r="E17" s="388"/>
      <c r="F17" s="388"/>
      <c r="G17" s="388"/>
      <c r="H17" s="390"/>
      <c r="I17" s="388" t="str">
        <f>"500 merkkiä ("&amp;TEXT(LEN(C18),"0")&amp;" käytetty)"</f>
        <v>500 merkkiä (0 käytetty)</v>
      </c>
      <c r="J17" s="388"/>
      <c r="K17" s="286"/>
      <c r="L17" s="162"/>
      <c r="M17" s="162"/>
      <c r="N17" s="162"/>
      <c r="O17" s="162"/>
      <c r="P17" s="162"/>
      <c r="Q17" s="162"/>
      <c r="R17" s="162"/>
    </row>
    <row r="18" spans="2:18" ht="138" customHeight="1" x14ac:dyDescent="0.35">
      <c r="B18" s="308"/>
      <c r="C18" s="635"/>
      <c r="D18" s="636"/>
      <c r="E18" s="636"/>
      <c r="F18" s="636"/>
      <c r="G18" s="636"/>
      <c r="H18" s="636"/>
      <c r="I18" s="636"/>
      <c r="J18" s="637"/>
      <c r="K18" s="298"/>
      <c r="L18" s="162"/>
      <c r="M18" s="162"/>
      <c r="N18" s="162"/>
      <c r="O18" s="162"/>
      <c r="P18" s="162"/>
      <c r="Q18" s="162"/>
      <c r="R18" s="162"/>
    </row>
    <row r="19" spans="2:18" ht="16.149999999999999" customHeight="1" x14ac:dyDescent="0.35">
      <c r="B19" s="284"/>
      <c r="C19" s="310"/>
      <c r="D19" s="288"/>
      <c r="E19" s="288"/>
      <c r="F19" s="288"/>
      <c r="G19" s="288"/>
      <c r="H19" s="288"/>
      <c r="I19" s="288"/>
      <c r="J19" s="288"/>
      <c r="K19" s="287"/>
      <c r="L19" s="162"/>
      <c r="M19" s="162"/>
      <c r="N19" s="162"/>
      <c r="O19" s="162"/>
      <c r="P19" s="162"/>
      <c r="Q19" s="162"/>
      <c r="R19" s="162"/>
    </row>
    <row r="20" spans="2:18" ht="16.149999999999999" customHeight="1" x14ac:dyDescent="0.35">
      <c r="B20" s="306"/>
      <c r="C20" s="309" t="s">
        <v>183</v>
      </c>
      <c r="D20" s="285"/>
      <c r="E20" s="285"/>
      <c r="F20" s="285"/>
      <c r="G20" s="285"/>
      <c r="H20" s="285"/>
      <c r="I20" s="285"/>
      <c r="J20" s="285"/>
      <c r="K20" s="286"/>
      <c r="L20" s="162"/>
      <c r="M20" s="162"/>
      <c r="N20" s="162"/>
      <c r="O20" s="162"/>
      <c r="P20" s="162"/>
      <c r="Q20" s="162"/>
      <c r="R20" s="162"/>
    </row>
    <row r="21" spans="2:18" ht="16.149999999999999" customHeight="1" x14ac:dyDescent="0.35">
      <c r="B21" s="311"/>
      <c r="C21" s="614"/>
      <c r="D21" s="642"/>
      <c r="E21" s="642"/>
      <c r="F21" s="642"/>
      <c r="G21" s="642"/>
      <c r="H21" s="642"/>
      <c r="I21" s="642"/>
      <c r="J21" s="643"/>
      <c r="K21" s="286"/>
      <c r="L21" s="162"/>
      <c r="M21" s="162"/>
      <c r="N21" s="162"/>
      <c r="O21" s="162"/>
      <c r="P21" s="162"/>
      <c r="Q21" s="162"/>
      <c r="R21" s="162"/>
    </row>
    <row r="22" spans="2:18" ht="16.149999999999999" customHeight="1" x14ac:dyDescent="0.35">
      <c r="B22" s="306"/>
      <c r="C22" s="64"/>
      <c r="D22" s="285"/>
      <c r="E22" s="285"/>
      <c r="F22" s="285"/>
      <c r="G22" s="285"/>
      <c r="H22" s="285"/>
      <c r="I22" s="285"/>
      <c r="J22" s="285"/>
      <c r="K22" s="286"/>
      <c r="L22" s="162"/>
      <c r="M22" s="162"/>
      <c r="N22" s="162"/>
      <c r="O22" s="162"/>
      <c r="P22" s="162"/>
      <c r="Q22" s="162"/>
      <c r="R22" s="162"/>
    </row>
    <row r="23" spans="2:18" ht="16.149999999999999" customHeight="1" x14ac:dyDescent="0.35">
      <c r="B23" s="306"/>
      <c r="C23" s="309" t="s">
        <v>319</v>
      </c>
      <c r="D23" s="388"/>
      <c r="E23" s="388"/>
      <c r="F23" s="388"/>
      <c r="G23" s="388"/>
      <c r="H23" s="390"/>
      <c r="I23" s="388" t="str">
        <f>"500 merkkiä ("&amp;TEXT(LEN(C24),"0")&amp;" käytetty)"</f>
        <v>500 merkkiä (0 käytetty)</v>
      </c>
      <c r="J23" s="388"/>
      <c r="K23" s="286"/>
      <c r="L23" s="162"/>
      <c r="M23" s="162"/>
      <c r="N23" s="162"/>
      <c r="O23" s="162"/>
      <c r="P23" s="162"/>
      <c r="Q23" s="162"/>
      <c r="R23" s="162"/>
    </row>
    <row r="24" spans="2:18" ht="138" customHeight="1" x14ac:dyDescent="0.35">
      <c r="B24" s="308"/>
      <c r="C24" s="635"/>
      <c r="D24" s="636"/>
      <c r="E24" s="636"/>
      <c r="F24" s="636"/>
      <c r="G24" s="636"/>
      <c r="H24" s="636"/>
      <c r="I24" s="636"/>
      <c r="J24" s="637"/>
      <c r="K24" s="298"/>
      <c r="L24" s="162"/>
      <c r="M24" s="162"/>
      <c r="N24" s="162"/>
      <c r="O24" s="162"/>
      <c r="P24" s="162"/>
      <c r="Q24" s="162"/>
      <c r="R24" s="162"/>
    </row>
    <row r="25" spans="2:18" ht="16.149999999999999" customHeight="1" x14ac:dyDescent="0.35">
      <c r="B25" s="284"/>
      <c r="C25" s="310"/>
      <c r="D25" s="288"/>
      <c r="E25" s="288"/>
      <c r="F25" s="288"/>
      <c r="G25" s="288"/>
      <c r="H25" s="288"/>
      <c r="I25" s="288"/>
      <c r="J25" s="288"/>
      <c r="K25" s="287"/>
      <c r="L25" s="162"/>
      <c r="M25" s="162"/>
      <c r="N25" s="162"/>
      <c r="O25" s="162"/>
      <c r="P25" s="162"/>
      <c r="Q25" s="162"/>
      <c r="R25" s="162"/>
    </row>
    <row r="26" spans="2:18" ht="16.149999999999999" customHeight="1" x14ac:dyDescent="0.35">
      <c r="B26" s="306"/>
      <c r="C26" s="309" t="s">
        <v>182</v>
      </c>
      <c r="D26" s="285"/>
      <c r="E26" s="285"/>
      <c r="F26" s="285"/>
      <c r="G26" s="285"/>
      <c r="H26" s="285"/>
      <c r="I26" s="285"/>
      <c r="J26" s="285"/>
      <c r="K26" s="286"/>
      <c r="L26" s="162"/>
      <c r="M26" s="162"/>
      <c r="N26" s="162"/>
      <c r="O26" s="162"/>
      <c r="P26" s="162"/>
      <c r="Q26" s="162"/>
      <c r="R26" s="162"/>
    </row>
    <row r="27" spans="2:18" ht="16.149999999999999" customHeight="1" x14ac:dyDescent="0.35">
      <c r="B27" s="311"/>
      <c r="C27" s="614"/>
      <c r="D27" s="642"/>
      <c r="E27" s="642"/>
      <c r="F27" s="642"/>
      <c r="G27" s="642"/>
      <c r="H27" s="642"/>
      <c r="I27" s="642"/>
      <c r="J27" s="643"/>
      <c r="K27" s="286"/>
      <c r="L27" s="162"/>
      <c r="M27" s="162"/>
      <c r="N27" s="162"/>
      <c r="O27" s="162"/>
      <c r="P27" s="162"/>
      <c r="Q27" s="162"/>
      <c r="R27" s="162"/>
    </row>
    <row r="28" spans="2:18" ht="16.149999999999999" customHeight="1" x14ac:dyDescent="0.35">
      <c r="B28" s="306"/>
      <c r="C28" s="64"/>
      <c r="D28" s="285"/>
      <c r="E28" s="285"/>
      <c r="F28" s="285"/>
      <c r="G28" s="285"/>
      <c r="H28" s="285"/>
      <c r="I28" s="285"/>
      <c r="J28" s="285"/>
      <c r="K28" s="286"/>
      <c r="L28" s="162"/>
      <c r="M28" s="162"/>
      <c r="N28" s="162"/>
      <c r="O28" s="162"/>
      <c r="P28" s="162"/>
      <c r="Q28" s="162"/>
      <c r="R28" s="162"/>
    </row>
    <row r="29" spans="2:18" ht="16.149999999999999" customHeight="1" x14ac:dyDescent="0.35">
      <c r="B29" s="306"/>
      <c r="C29" s="309" t="s">
        <v>319</v>
      </c>
      <c r="D29" s="388"/>
      <c r="E29" s="388"/>
      <c r="F29" s="388"/>
      <c r="G29" s="388"/>
      <c r="H29" s="390"/>
      <c r="I29" s="388" t="str">
        <f>"500 merkkiä ("&amp;TEXT(LEN(C30),"0")&amp;" käytetty)"</f>
        <v>500 merkkiä (0 käytetty)</v>
      </c>
      <c r="J29" s="388"/>
      <c r="K29" s="286"/>
      <c r="L29" s="162"/>
      <c r="M29" s="162"/>
      <c r="N29" s="162"/>
      <c r="O29" s="162"/>
      <c r="P29" s="162"/>
      <c r="Q29" s="162"/>
      <c r="R29" s="162"/>
    </row>
    <row r="30" spans="2:18" ht="138" customHeight="1" x14ac:dyDescent="0.35">
      <c r="B30" s="308"/>
      <c r="C30" s="635"/>
      <c r="D30" s="636"/>
      <c r="E30" s="636"/>
      <c r="F30" s="636"/>
      <c r="G30" s="636"/>
      <c r="H30" s="636"/>
      <c r="I30" s="636"/>
      <c r="J30" s="637"/>
      <c r="K30" s="298"/>
      <c r="L30" s="162"/>
      <c r="M30" s="162"/>
      <c r="N30" s="162"/>
      <c r="O30" s="162"/>
      <c r="P30" s="162"/>
      <c r="Q30" s="162"/>
      <c r="R30" s="162"/>
    </row>
    <row r="31" spans="2:18" ht="16.149999999999999" customHeight="1" x14ac:dyDescent="0.35">
      <c r="B31" s="284"/>
      <c r="C31" s="310"/>
      <c r="D31" s="288"/>
      <c r="E31" s="288"/>
      <c r="F31" s="288"/>
      <c r="G31" s="288"/>
      <c r="H31" s="288"/>
      <c r="I31" s="288"/>
      <c r="J31" s="288"/>
      <c r="K31" s="287"/>
      <c r="L31" s="162"/>
      <c r="M31" s="162"/>
      <c r="N31" s="162"/>
      <c r="O31" s="162"/>
      <c r="P31" s="162"/>
      <c r="Q31" s="162"/>
      <c r="R31" s="162"/>
    </row>
    <row r="32" spans="2:18" ht="16.149999999999999" customHeight="1" x14ac:dyDescent="0.35">
      <c r="B32" s="306"/>
      <c r="C32" s="309" t="s">
        <v>181</v>
      </c>
      <c r="D32" s="285"/>
      <c r="E32" s="285"/>
      <c r="F32" s="285"/>
      <c r="G32" s="285"/>
      <c r="H32" s="285"/>
      <c r="I32" s="285"/>
      <c r="J32" s="285"/>
      <c r="K32" s="286"/>
      <c r="L32" s="162"/>
      <c r="M32" s="162"/>
      <c r="N32" s="162"/>
      <c r="O32" s="162"/>
      <c r="P32" s="162"/>
      <c r="Q32" s="162"/>
      <c r="R32" s="162"/>
    </row>
    <row r="33" spans="2:18" ht="16.149999999999999" customHeight="1" x14ac:dyDescent="0.35">
      <c r="B33" s="311"/>
      <c r="C33" s="614"/>
      <c r="D33" s="642"/>
      <c r="E33" s="642"/>
      <c r="F33" s="642"/>
      <c r="G33" s="642"/>
      <c r="H33" s="642"/>
      <c r="I33" s="642"/>
      <c r="J33" s="643"/>
      <c r="K33" s="286"/>
      <c r="L33" s="162"/>
      <c r="M33" s="162"/>
      <c r="N33" s="162"/>
      <c r="O33" s="162"/>
      <c r="P33" s="162"/>
      <c r="Q33" s="162"/>
      <c r="R33" s="162"/>
    </row>
    <row r="34" spans="2:18" ht="16.149999999999999" customHeight="1" x14ac:dyDescent="0.35">
      <c r="B34" s="306"/>
      <c r="C34" s="64"/>
      <c r="D34" s="285"/>
      <c r="E34" s="285"/>
      <c r="F34" s="285"/>
      <c r="G34" s="285"/>
      <c r="H34" s="285"/>
      <c r="I34" s="285"/>
      <c r="J34" s="285"/>
      <c r="K34" s="286"/>
      <c r="L34" s="162"/>
      <c r="M34" s="162"/>
      <c r="N34" s="162"/>
      <c r="O34" s="162"/>
      <c r="P34" s="162"/>
      <c r="Q34" s="162"/>
      <c r="R34" s="162"/>
    </row>
    <row r="35" spans="2:18" ht="16.149999999999999" customHeight="1" x14ac:dyDescent="0.35">
      <c r="B35" s="306"/>
      <c r="C35" s="309" t="s">
        <v>319</v>
      </c>
      <c r="D35" s="388"/>
      <c r="E35" s="388"/>
      <c r="F35" s="388"/>
      <c r="G35" s="388"/>
      <c r="H35" s="390"/>
      <c r="I35" s="388" t="str">
        <f>"500 merkkiä ("&amp;TEXT(LEN(C36),"0")&amp;" käytetty)"</f>
        <v>500 merkkiä (0 käytetty)</v>
      </c>
      <c r="J35" s="388"/>
      <c r="K35" s="286"/>
      <c r="L35" s="162"/>
      <c r="M35" s="162"/>
      <c r="N35" s="162"/>
      <c r="O35" s="162"/>
      <c r="P35" s="162"/>
      <c r="Q35" s="162"/>
      <c r="R35" s="162"/>
    </row>
    <row r="36" spans="2:18" ht="138" customHeight="1" x14ac:dyDescent="0.35">
      <c r="B36" s="308"/>
      <c r="C36" s="635"/>
      <c r="D36" s="636"/>
      <c r="E36" s="636"/>
      <c r="F36" s="636"/>
      <c r="G36" s="636"/>
      <c r="H36" s="636"/>
      <c r="I36" s="636"/>
      <c r="J36" s="637"/>
      <c r="K36" s="298"/>
      <c r="L36" s="162"/>
      <c r="M36" s="162"/>
      <c r="N36" s="162"/>
      <c r="O36" s="162"/>
      <c r="P36" s="162"/>
      <c r="Q36" s="162"/>
      <c r="R36" s="162"/>
    </row>
    <row r="37" spans="2:18" ht="16.149999999999999" customHeight="1" x14ac:dyDescent="0.35">
      <c r="B37" s="284"/>
      <c r="C37" s="310"/>
      <c r="D37" s="288"/>
      <c r="E37" s="288"/>
      <c r="F37" s="288"/>
      <c r="G37" s="288"/>
      <c r="H37" s="288"/>
      <c r="I37" s="288"/>
      <c r="J37" s="288"/>
      <c r="K37" s="287"/>
      <c r="L37" s="162"/>
      <c r="M37" s="162"/>
      <c r="N37" s="162"/>
      <c r="O37" s="162"/>
      <c r="P37" s="162"/>
      <c r="Q37" s="162"/>
      <c r="R37" s="162"/>
    </row>
    <row r="38" spans="2:18" ht="16.149999999999999" customHeight="1" x14ac:dyDescent="0.35">
      <c r="B38" s="306"/>
      <c r="C38" s="309" t="s">
        <v>180</v>
      </c>
      <c r="D38" s="285"/>
      <c r="E38" s="285"/>
      <c r="F38" s="285"/>
      <c r="G38" s="285"/>
      <c r="H38" s="285"/>
      <c r="I38" s="285"/>
      <c r="J38" s="285"/>
      <c r="K38" s="286"/>
      <c r="L38" s="162"/>
      <c r="M38" s="162"/>
      <c r="N38" s="162"/>
      <c r="O38" s="162"/>
      <c r="P38" s="162"/>
      <c r="Q38" s="162"/>
      <c r="R38" s="162"/>
    </row>
    <row r="39" spans="2:18" ht="16.149999999999999" customHeight="1" x14ac:dyDescent="0.35">
      <c r="B39" s="311"/>
      <c r="C39" s="614"/>
      <c r="D39" s="642"/>
      <c r="E39" s="642"/>
      <c r="F39" s="642"/>
      <c r="G39" s="642"/>
      <c r="H39" s="642"/>
      <c r="I39" s="642"/>
      <c r="J39" s="643"/>
      <c r="K39" s="286"/>
      <c r="L39" s="162"/>
      <c r="M39" s="162"/>
      <c r="N39" s="162"/>
      <c r="O39" s="162"/>
      <c r="P39" s="162"/>
      <c r="Q39" s="162"/>
      <c r="R39" s="162"/>
    </row>
    <row r="40" spans="2:18" ht="16.149999999999999" customHeight="1" x14ac:dyDescent="0.35">
      <c r="B40" s="306"/>
      <c r="C40" s="64"/>
      <c r="D40" s="285"/>
      <c r="E40" s="285"/>
      <c r="F40" s="285"/>
      <c r="G40" s="285"/>
      <c r="H40" s="285"/>
      <c r="I40" s="285"/>
      <c r="J40" s="285"/>
      <c r="K40" s="286"/>
      <c r="L40" s="162"/>
      <c r="M40" s="162"/>
      <c r="N40" s="162"/>
      <c r="O40" s="162"/>
      <c r="P40" s="162"/>
      <c r="Q40" s="162"/>
      <c r="R40" s="162"/>
    </row>
    <row r="41" spans="2:18" ht="16.149999999999999" customHeight="1" x14ac:dyDescent="0.35">
      <c r="B41" s="306"/>
      <c r="C41" s="309" t="s">
        <v>319</v>
      </c>
      <c r="D41" s="388"/>
      <c r="E41" s="388"/>
      <c r="F41" s="388"/>
      <c r="G41" s="388"/>
      <c r="H41" s="390"/>
      <c r="I41" s="388" t="str">
        <f>"500 merkkiä ("&amp;TEXT(LEN(C42),"0")&amp;" käytetty)"</f>
        <v>500 merkkiä (0 käytetty)</v>
      </c>
      <c r="J41" s="388"/>
      <c r="K41" s="286"/>
      <c r="L41" s="162"/>
      <c r="M41" s="162"/>
      <c r="N41" s="162"/>
      <c r="O41" s="162"/>
      <c r="P41" s="162"/>
      <c r="Q41" s="162"/>
      <c r="R41" s="162"/>
    </row>
    <row r="42" spans="2:18" ht="138" customHeight="1" x14ac:dyDescent="0.35">
      <c r="B42" s="308"/>
      <c r="C42" s="635"/>
      <c r="D42" s="636"/>
      <c r="E42" s="636"/>
      <c r="F42" s="636"/>
      <c r="G42" s="636"/>
      <c r="H42" s="636"/>
      <c r="I42" s="636"/>
      <c r="J42" s="637"/>
      <c r="K42" s="298"/>
      <c r="L42" s="162"/>
      <c r="M42" s="162"/>
      <c r="N42" s="162"/>
      <c r="O42" s="162"/>
      <c r="P42" s="162"/>
      <c r="Q42" s="162"/>
      <c r="R42" s="162"/>
    </row>
    <row r="43" spans="2:18" ht="16.149999999999999" customHeight="1" x14ac:dyDescent="0.35">
      <c r="B43" s="284"/>
      <c r="C43" s="310"/>
      <c r="D43" s="288"/>
      <c r="E43" s="288"/>
      <c r="F43" s="288"/>
      <c r="G43" s="288"/>
      <c r="H43" s="288"/>
      <c r="I43" s="288"/>
      <c r="J43" s="288"/>
      <c r="K43" s="287"/>
      <c r="L43" s="162"/>
      <c r="M43" s="162"/>
      <c r="N43" s="162"/>
      <c r="O43" s="162"/>
      <c r="P43" s="162"/>
      <c r="Q43" s="162"/>
      <c r="R43" s="162"/>
    </row>
    <row r="44" spans="2:18" ht="16.149999999999999" customHeight="1" x14ac:dyDescent="0.35">
      <c r="B44" s="306"/>
      <c r="C44" s="309" t="s">
        <v>319</v>
      </c>
      <c r="D44" s="388"/>
      <c r="E44" s="388"/>
      <c r="F44" s="388"/>
      <c r="G44" s="388"/>
      <c r="H44" s="390"/>
      <c r="I44" s="388" t="str">
        <f>"500 merkkiä ("&amp;TEXT(LEN(C45),"0")&amp;" käytetty)"</f>
        <v>500 merkkiä (0 käytetty)</v>
      </c>
      <c r="J44" s="388"/>
      <c r="K44" s="286"/>
      <c r="L44" s="162"/>
      <c r="M44" s="162"/>
      <c r="N44" s="162"/>
      <c r="O44" s="162"/>
      <c r="P44" s="162"/>
      <c r="Q44" s="162"/>
      <c r="R44" s="162"/>
    </row>
    <row r="45" spans="2:18" ht="16.149999999999999" customHeight="1" x14ac:dyDescent="0.35">
      <c r="B45" s="311"/>
      <c r="C45" s="614"/>
      <c r="D45" s="642"/>
      <c r="E45" s="642"/>
      <c r="F45" s="642"/>
      <c r="G45" s="642"/>
      <c r="H45" s="642"/>
      <c r="I45" s="642"/>
      <c r="J45" s="643"/>
      <c r="K45" s="286"/>
      <c r="L45" s="162"/>
      <c r="M45" s="162"/>
      <c r="N45" s="162"/>
      <c r="O45" s="162"/>
      <c r="P45" s="162"/>
      <c r="Q45" s="162"/>
      <c r="R45" s="162"/>
    </row>
    <row r="46" spans="2:18" ht="16.149999999999999" customHeight="1" x14ac:dyDescent="0.35">
      <c r="B46" s="306"/>
      <c r="C46" s="64"/>
      <c r="D46" s="285"/>
      <c r="E46" s="285"/>
      <c r="F46" s="285"/>
      <c r="G46" s="285"/>
      <c r="H46" s="285"/>
      <c r="I46" s="285"/>
      <c r="J46" s="285"/>
      <c r="K46" s="286"/>
      <c r="L46" s="162"/>
      <c r="M46" s="162"/>
      <c r="N46" s="162"/>
      <c r="O46" s="162"/>
      <c r="P46" s="162"/>
      <c r="Q46" s="162"/>
      <c r="R46" s="162"/>
    </row>
    <row r="47" spans="2:18" ht="16.149999999999999" customHeight="1" x14ac:dyDescent="0.35">
      <c r="B47" s="306"/>
      <c r="C47" s="309" t="s">
        <v>319</v>
      </c>
      <c r="D47" s="388"/>
      <c r="E47" s="388"/>
      <c r="F47" s="388"/>
      <c r="G47" s="388"/>
      <c r="H47" s="390"/>
      <c r="I47" s="388" t="str">
        <f>"500 merkkiä ("&amp;TEXT(LEN(C48),"0")&amp;" käytetty)"</f>
        <v>500 merkkiä (0 käytetty)</v>
      </c>
      <c r="J47" s="388"/>
      <c r="K47" s="286"/>
      <c r="L47" s="162"/>
      <c r="M47" s="162"/>
      <c r="N47" s="162"/>
      <c r="O47" s="162"/>
      <c r="P47" s="162"/>
      <c r="Q47" s="162"/>
      <c r="R47" s="162"/>
    </row>
    <row r="48" spans="2:18" ht="138" customHeight="1" x14ac:dyDescent="0.35">
      <c r="B48" s="308"/>
      <c r="C48" s="635"/>
      <c r="D48" s="636"/>
      <c r="E48" s="636"/>
      <c r="F48" s="636"/>
      <c r="G48" s="636"/>
      <c r="H48" s="636"/>
      <c r="I48" s="636"/>
      <c r="J48" s="637"/>
      <c r="K48" s="298"/>
      <c r="L48" s="162"/>
      <c r="M48" s="162"/>
      <c r="N48" s="162"/>
      <c r="O48" s="162"/>
      <c r="P48" s="162"/>
      <c r="Q48" s="162"/>
      <c r="R48" s="162"/>
    </row>
    <row r="49" spans="2:18" ht="16.149999999999999" customHeight="1" x14ac:dyDescent="0.35">
      <c r="B49" s="306"/>
      <c r="C49" s="310"/>
      <c r="D49" s="288"/>
      <c r="E49" s="288"/>
      <c r="F49" s="288"/>
      <c r="G49" s="288"/>
      <c r="H49" s="288"/>
      <c r="I49" s="288"/>
      <c r="J49" s="288"/>
      <c r="K49" s="286"/>
      <c r="L49" s="162"/>
      <c r="M49" s="162"/>
      <c r="N49" s="162"/>
      <c r="O49" s="162"/>
      <c r="P49" s="162"/>
      <c r="Q49" s="162"/>
      <c r="R49" s="162"/>
    </row>
    <row r="50" spans="2:18" ht="16.149999999999999" customHeight="1" x14ac:dyDescent="0.35">
      <c r="B50" s="306"/>
      <c r="C50" s="309" t="s">
        <v>179</v>
      </c>
      <c r="D50" s="285"/>
      <c r="E50" s="285"/>
      <c r="F50" s="285"/>
      <c r="G50" s="285"/>
      <c r="H50" s="285"/>
      <c r="I50" s="285"/>
      <c r="J50" s="285"/>
      <c r="K50" s="286"/>
      <c r="L50" s="162"/>
      <c r="M50" s="162"/>
      <c r="N50" s="162"/>
      <c r="O50" s="162"/>
      <c r="P50" s="162"/>
      <c r="Q50" s="162"/>
      <c r="R50" s="162"/>
    </row>
    <row r="51" spans="2:18" ht="16.149999999999999" customHeight="1" x14ac:dyDescent="0.35">
      <c r="B51" s="311"/>
      <c r="C51" s="614"/>
      <c r="D51" s="642"/>
      <c r="E51" s="642"/>
      <c r="F51" s="642"/>
      <c r="G51" s="642"/>
      <c r="H51" s="642"/>
      <c r="I51" s="642"/>
      <c r="J51" s="643"/>
      <c r="K51" s="286"/>
      <c r="L51" s="162"/>
      <c r="M51" s="162"/>
      <c r="N51" s="162"/>
      <c r="O51" s="162"/>
      <c r="P51" s="162"/>
      <c r="Q51" s="162"/>
      <c r="R51" s="162"/>
    </row>
    <row r="52" spans="2:18" ht="16.149999999999999" customHeight="1" x14ac:dyDescent="0.35">
      <c r="B52" s="306"/>
      <c r="C52" s="64"/>
      <c r="D52" s="285"/>
      <c r="E52" s="285"/>
      <c r="F52" s="285"/>
      <c r="G52" s="285"/>
      <c r="H52" s="285"/>
      <c r="I52" s="285"/>
      <c r="J52" s="285"/>
      <c r="K52" s="286"/>
      <c r="L52" s="162"/>
      <c r="M52" s="162"/>
      <c r="N52" s="162"/>
      <c r="O52" s="162"/>
      <c r="P52" s="162"/>
      <c r="Q52" s="162"/>
      <c r="R52" s="162"/>
    </row>
    <row r="53" spans="2:18" ht="16.149999999999999" customHeight="1" x14ac:dyDescent="0.35">
      <c r="B53" s="306"/>
      <c r="C53" s="309" t="s">
        <v>319</v>
      </c>
      <c r="D53" s="388"/>
      <c r="E53" s="388"/>
      <c r="F53" s="388"/>
      <c r="G53" s="388"/>
      <c r="H53" s="390"/>
      <c r="I53" s="388" t="str">
        <f>"500 merkkiä ("&amp;TEXT(LEN(C54),"0")&amp;" käytetty)"</f>
        <v>500 merkkiä (0 käytetty)</v>
      </c>
      <c r="J53" s="388"/>
      <c r="K53" s="286"/>
      <c r="L53" s="162"/>
      <c r="M53" s="162"/>
      <c r="N53" s="162"/>
      <c r="O53" s="162"/>
      <c r="P53" s="162"/>
      <c r="Q53" s="162"/>
      <c r="R53" s="162"/>
    </row>
    <row r="54" spans="2:18" ht="138" customHeight="1" x14ac:dyDescent="0.35">
      <c r="B54" s="308"/>
      <c r="C54" s="635"/>
      <c r="D54" s="636"/>
      <c r="E54" s="636"/>
      <c r="F54" s="636"/>
      <c r="G54" s="636"/>
      <c r="H54" s="636"/>
      <c r="I54" s="636"/>
      <c r="J54" s="637"/>
      <c r="K54" s="298"/>
      <c r="L54" s="162"/>
      <c r="M54" s="162"/>
      <c r="N54" s="162"/>
      <c r="O54" s="162"/>
      <c r="P54" s="162"/>
      <c r="Q54" s="162"/>
      <c r="R54" s="162"/>
    </row>
    <row r="55" spans="2:18" ht="16.149999999999999" customHeight="1" x14ac:dyDescent="0.35">
      <c r="B55" s="306"/>
      <c r="C55" s="310"/>
      <c r="D55" s="288"/>
      <c r="E55" s="288"/>
      <c r="F55" s="288"/>
      <c r="G55" s="288"/>
      <c r="H55" s="288"/>
      <c r="I55" s="288"/>
      <c r="J55" s="288"/>
      <c r="K55" s="286"/>
      <c r="L55" s="162"/>
      <c r="M55" s="162"/>
      <c r="N55" s="162"/>
      <c r="O55" s="162"/>
      <c r="P55" s="162"/>
      <c r="Q55" s="162"/>
      <c r="R55" s="162"/>
    </row>
    <row r="56" spans="2:18" ht="16.149999999999999" customHeight="1" x14ac:dyDescent="0.35">
      <c r="B56" s="306"/>
      <c r="C56" s="309" t="s">
        <v>178</v>
      </c>
      <c r="D56" s="285"/>
      <c r="E56" s="285"/>
      <c r="F56" s="285"/>
      <c r="G56" s="285"/>
      <c r="H56" s="285"/>
      <c r="I56" s="285"/>
      <c r="J56" s="285"/>
      <c r="K56" s="286"/>
      <c r="L56" s="162"/>
      <c r="M56" s="162"/>
      <c r="N56" s="162"/>
      <c r="O56" s="162"/>
      <c r="P56" s="162"/>
      <c r="Q56" s="162"/>
      <c r="R56" s="162"/>
    </row>
    <row r="57" spans="2:18" ht="16.149999999999999" customHeight="1" x14ac:dyDescent="0.35">
      <c r="B57" s="311"/>
      <c r="C57" s="614"/>
      <c r="D57" s="642"/>
      <c r="E57" s="642"/>
      <c r="F57" s="642"/>
      <c r="G57" s="642"/>
      <c r="H57" s="642"/>
      <c r="I57" s="642"/>
      <c r="J57" s="643"/>
      <c r="K57" s="286"/>
      <c r="L57" s="162"/>
      <c r="M57" s="162"/>
      <c r="N57" s="162"/>
      <c r="O57" s="162"/>
      <c r="P57" s="162"/>
      <c r="Q57" s="162"/>
      <c r="R57" s="162"/>
    </row>
    <row r="58" spans="2:18" ht="16.149999999999999" customHeight="1" x14ac:dyDescent="0.35">
      <c r="B58" s="306"/>
      <c r="C58" s="64"/>
      <c r="D58" s="285"/>
      <c r="E58" s="285"/>
      <c r="F58" s="285"/>
      <c r="G58" s="285"/>
      <c r="H58" s="285"/>
      <c r="I58" s="285"/>
      <c r="J58" s="285"/>
      <c r="K58" s="286"/>
      <c r="L58" s="162"/>
      <c r="M58" s="162"/>
      <c r="N58" s="162"/>
      <c r="O58" s="162"/>
      <c r="P58" s="162"/>
      <c r="Q58" s="162"/>
      <c r="R58" s="162"/>
    </row>
    <row r="59" spans="2:18" ht="16.149999999999999" customHeight="1" x14ac:dyDescent="0.35">
      <c r="B59" s="306"/>
      <c r="C59" s="309" t="s">
        <v>319</v>
      </c>
      <c r="D59" s="388"/>
      <c r="E59" s="388"/>
      <c r="F59" s="388"/>
      <c r="G59" s="388"/>
      <c r="H59" s="390"/>
      <c r="I59" s="388" t="str">
        <f>"500 merkkiä ("&amp;TEXT(LEN(C60),"0")&amp;" käytetty)"</f>
        <v>500 merkkiä (0 käytetty)</v>
      </c>
      <c r="J59" s="388"/>
      <c r="K59" s="286"/>
      <c r="L59" s="162"/>
      <c r="M59" s="162"/>
      <c r="N59" s="162"/>
      <c r="O59" s="162"/>
      <c r="P59" s="162"/>
      <c r="Q59" s="162"/>
      <c r="R59" s="162"/>
    </row>
    <row r="60" spans="2:18" ht="138" customHeight="1" x14ac:dyDescent="0.35">
      <c r="B60" s="308"/>
      <c r="C60" s="635"/>
      <c r="D60" s="636"/>
      <c r="E60" s="636"/>
      <c r="F60" s="636"/>
      <c r="G60" s="636"/>
      <c r="H60" s="636"/>
      <c r="I60" s="636"/>
      <c r="J60" s="637"/>
      <c r="K60" s="298"/>
      <c r="L60" s="162"/>
      <c r="M60" s="162"/>
      <c r="N60" s="162"/>
      <c r="O60" s="162"/>
      <c r="P60" s="162"/>
      <c r="Q60" s="162"/>
      <c r="R60" s="162"/>
    </row>
    <row r="61" spans="2:18" ht="16.149999999999999" customHeight="1" x14ac:dyDescent="0.35">
      <c r="B61" s="306"/>
      <c r="C61" s="310"/>
      <c r="D61" s="288"/>
      <c r="E61" s="288"/>
      <c r="F61" s="288"/>
      <c r="G61" s="288"/>
      <c r="H61" s="288"/>
      <c r="I61" s="288"/>
      <c r="J61" s="288"/>
      <c r="K61" s="286"/>
      <c r="L61" s="162"/>
      <c r="M61" s="162"/>
      <c r="N61" s="162"/>
      <c r="O61" s="162"/>
      <c r="P61" s="162"/>
      <c r="Q61" s="162"/>
      <c r="R61" s="162"/>
    </row>
    <row r="62" spans="2:18" ht="16.149999999999999" customHeight="1" x14ac:dyDescent="0.35">
      <c r="B62" s="306"/>
      <c r="C62" s="309" t="s">
        <v>177</v>
      </c>
      <c r="D62" s="285"/>
      <c r="E62" s="285"/>
      <c r="F62" s="285"/>
      <c r="G62" s="285"/>
      <c r="H62" s="285"/>
      <c r="I62" s="285"/>
      <c r="J62" s="285"/>
      <c r="K62" s="286"/>
      <c r="L62" s="162"/>
      <c r="M62" s="162"/>
      <c r="N62" s="162"/>
      <c r="O62" s="162"/>
      <c r="P62" s="162"/>
      <c r="Q62" s="162"/>
      <c r="R62" s="162"/>
    </row>
    <row r="63" spans="2:18" ht="16.149999999999999" customHeight="1" x14ac:dyDescent="0.35">
      <c r="B63" s="311"/>
      <c r="C63" s="614"/>
      <c r="D63" s="642"/>
      <c r="E63" s="642"/>
      <c r="F63" s="642"/>
      <c r="G63" s="642"/>
      <c r="H63" s="642"/>
      <c r="I63" s="642"/>
      <c r="J63" s="643"/>
      <c r="K63" s="286"/>
      <c r="L63" s="162"/>
      <c r="M63" s="162"/>
      <c r="N63" s="162"/>
      <c r="O63" s="162"/>
      <c r="P63" s="162"/>
      <c r="Q63" s="162"/>
      <c r="R63" s="162"/>
    </row>
    <row r="64" spans="2:18" ht="16.149999999999999" customHeight="1" x14ac:dyDescent="0.35">
      <c r="B64" s="306"/>
      <c r="C64" s="64"/>
      <c r="D64" s="285"/>
      <c r="E64" s="285"/>
      <c r="F64" s="285"/>
      <c r="G64" s="285"/>
      <c r="H64" s="285"/>
      <c r="I64" s="285"/>
      <c r="J64" s="285"/>
      <c r="K64" s="286"/>
      <c r="L64" s="162"/>
      <c r="M64" s="162"/>
      <c r="N64" s="162"/>
      <c r="O64" s="162"/>
      <c r="P64" s="162"/>
      <c r="Q64" s="162"/>
      <c r="R64" s="162"/>
    </row>
    <row r="65" spans="2:18" ht="16.149999999999999" customHeight="1" x14ac:dyDescent="0.35">
      <c r="B65" s="306"/>
      <c r="C65" s="309" t="s">
        <v>319</v>
      </c>
      <c r="D65" s="388"/>
      <c r="E65" s="388"/>
      <c r="F65" s="388"/>
      <c r="G65" s="388"/>
      <c r="H65" s="390"/>
      <c r="I65" s="388" t="str">
        <f>"500 merkkiä ("&amp;TEXT(LEN(C66),"0")&amp;" käytetty)"</f>
        <v>500 merkkiä (0 käytetty)</v>
      </c>
      <c r="J65" s="388"/>
      <c r="K65" s="286"/>
      <c r="L65" s="162"/>
      <c r="M65" s="162"/>
      <c r="N65" s="162"/>
      <c r="O65" s="162"/>
      <c r="P65" s="162"/>
      <c r="Q65" s="162"/>
      <c r="R65" s="162"/>
    </row>
    <row r="66" spans="2:18" ht="138" customHeight="1" x14ac:dyDescent="0.35">
      <c r="B66" s="308"/>
      <c r="C66" s="635"/>
      <c r="D66" s="636"/>
      <c r="E66" s="636"/>
      <c r="F66" s="636"/>
      <c r="G66" s="636"/>
      <c r="H66" s="636"/>
      <c r="I66" s="636"/>
      <c r="J66" s="637"/>
      <c r="K66" s="298"/>
      <c r="L66" s="162"/>
      <c r="M66" s="162"/>
      <c r="N66" s="162"/>
      <c r="O66" s="162"/>
      <c r="P66" s="162"/>
      <c r="Q66" s="162"/>
      <c r="R66" s="162"/>
    </row>
    <row r="67" spans="2:18" ht="16.149999999999999" customHeight="1" x14ac:dyDescent="0.35">
      <c r="B67" s="306"/>
      <c r="C67" s="310"/>
      <c r="D67" s="288"/>
      <c r="E67" s="288"/>
      <c r="F67" s="288"/>
      <c r="G67" s="288"/>
      <c r="H67" s="288"/>
      <c r="I67" s="288"/>
      <c r="J67" s="288"/>
      <c r="K67" s="286"/>
      <c r="L67" s="162"/>
      <c r="M67" s="162"/>
      <c r="N67" s="162"/>
      <c r="O67" s="162"/>
      <c r="P67" s="162"/>
      <c r="Q67" s="162"/>
      <c r="R67" s="162"/>
    </row>
    <row r="68" spans="2:18" ht="16.149999999999999" customHeight="1" x14ac:dyDescent="0.35">
      <c r="B68" s="306"/>
      <c r="C68" s="309" t="s">
        <v>176</v>
      </c>
      <c r="D68" s="285"/>
      <c r="E68" s="285"/>
      <c r="F68" s="285"/>
      <c r="G68" s="285"/>
      <c r="H68" s="285"/>
      <c r="I68" s="285"/>
      <c r="J68" s="285"/>
      <c r="K68" s="286"/>
      <c r="L68" s="162"/>
      <c r="M68" s="162"/>
      <c r="N68" s="162"/>
      <c r="O68" s="162"/>
      <c r="P68" s="162"/>
      <c r="Q68" s="162"/>
      <c r="R68" s="162"/>
    </row>
    <row r="69" spans="2:18" ht="16.149999999999999" customHeight="1" x14ac:dyDescent="0.35">
      <c r="B69" s="311"/>
      <c r="C69" s="614"/>
      <c r="D69" s="642"/>
      <c r="E69" s="642"/>
      <c r="F69" s="642"/>
      <c r="G69" s="642"/>
      <c r="H69" s="642"/>
      <c r="I69" s="642"/>
      <c r="J69" s="643"/>
      <c r="K69" s="286"/>
      <c r="L69" s="162"/>
      <c r="M69" s="162"/>
      <c r="N69" s="162"/>
      <c r="O69" s="162"/>
      <c r="P69" s="162"/>
      <c r="Q69" s="162"/>
      <c r="R69" s="162"/>
    </row>
    <row r="70" spans="2:18" ht="16.149999999999999" customHeight="1" x14ac:dyDescent="0.35">
      <c r="B70" s="306"/>
      <c r="C70" s="64"/>
      <c r="D70" s="285"/>
      <c r="E70" s="285"/>
      <c r="F70" s="285"/>
      <c r="G70" s="285"/>
      <c r="H70" s="285"/>
      <c r="I70" s="285"/>
      <c r="J70" s="285"/>
      <c r="K70" s="286"/>
      <c r="L70" s="162"/>
      <c r="M70" s="162"/>
      <c r="N70" s="162"/>
      <c r="O70" s="162"/>
      <c r="P70" s="162"/>
      <c r="Q70" s="162"/>
      <c r="R70" s="162"/>
    </row>
    <row r="71" spans="2:18" ht="16.149999999999999" customHeight="1" x14ac:dyDescent="0.35">
      <c r="B71" s="306"/>
      <c r="C71" s="309" t="s">
        <v>319</v>
      </c>
      <c r="D71" s="388"/>
      <c r="E71" s="388"/>
      <c r="F71" s="388"/>
      <c r="G71" s="388"/>
      <c r="H71" s="390"/>
      <c r="I71" s="388" t="str">
        <f>"500 merkkiä ("&amp;TEXT(LEN(C72),"0")&amp;" käytetty)"</f>
        <v>500 merkkiä (0 käytetty)</v>
      </c>
      <c r="J71" s="388"/>
      <c r="K71" s="286"/>
      <c r="L71" s="162"/>
      <c r="M71" s="162"/>
      <c r="N71" s="162"/>
      <c r="O71" s="162"/>
      <c r="P71" s="162"/>
      <c r="Q71" s="162"/>
      <c r="R71" s="162"/>
    </row>
    <row r="72" spans="2:18" ht="138" customHeight="1" x14ac:dyDescent="0.35">
      <c r="B72" s="308"/>
      <c r="C72" s="635"/>
      <c r="D72" s="636"/>
      <c r="E72" s="636"/>
      <c r="F72" s="636"/>
      <c r="G72" s="636"/>
      <c r="H72" s="636"/>
      <c r="I72" s="636"/>
      <c r="J72" s="637"/>
      <c r="K72" s="298"/>
      <c r="L72" s="162"/>
      <c r="M72" s="162"/>
      <c r="N72" s="162"/>
      <c r="O72" s="162"/>
      <c r="P72" s="162"/>
      <c r="Q72" s="162"/>
      <c r="R72" s="162"/>
    </row>
    <row r="73" spans="2:18" ht="16.149999999999999" customHeight="1" x14ac:dyDescent="0.35">
      <c r="B73" s="306"/>
      <c r="C73" s="310"/>
      <c r="D73" s="288"/>
      <c r="E73" s="288"/>
      <c r="F73" s="288"/>
      <c r="G73" s="288"/>
      <c r="H73" s="288"/>
      <c r="I73" s="288"/>
      <c r="J73" s="288"/>
      <c r="K73" s="286"/>
      <c r="L73" s="162"/>
      <c r="M73" s="162"/>
      <c r="N73" s="162"/>
      <c r="O73" s="162"/>
      <c r="P73" s="162"/>
      <c r="Q73" s="162"/>
      <c r="R73" s="162"/>
    </row>
    <row r="74" spans="2:18" ht="16.149999999999999" customHeight="1" x14ac:dyDescent="0.35">
      <c r="B74" s="306"/>
      <c r="C74" s="309" t="s">
        <v>175</v>
      </c>
      <c r="D74" s="285"/>
      <c r="E74" s="285"/>
      <c r="F74" s="285"/>
      <c r="G74" s="285"/>
      <c r="H74" s="285"/>
      <c r="I74" s="285"/>
      <c r="J74" s="285"/>
      <c r="K74" s="286"/>
      <c r="L74" s="162"/>
      <c r="M74" s="162"/>
      <c r="N74" s="162"/>
      <c r="O74" s="162"/>
      <c r="P74" s="162"/>
      <c r="Q74" s="162"/>
      <c r="R74" s="162"/>
    </row>
    <row r="75" spans="2:18" ht="16.149999999999999" customHeight="1" x14ac:dyDescent="0.35">
      <c r="B75" s="311"/>
      <c r="C75" s="614"/>
      <c r="D75" s="642"/>
      <c r="E75" s="642"/>
      <c r="F75" s="642"/>
      <c r="G75" s="642"/>
      <c r="H75" s="642"/>
      <c r="I75" s="642"/>
      <c r="J75" s="643"/>
      <c r="K75" s="286"/>
      <c r="L75" s="162"/>
      <c r="M75" s="162"/>
      <c r="N75" s="162"/>
      <c r="O75" s="162"/>
      <c r="P75" s="162"/>
      <c r="Q75" s="162"/>
      <c r="R75" s="162"/>
    </row>
    <row r="76" spans="2:18" ht="16.149999999999999" customHeight="1" x14ac:dyDescent="0.35">
      <c r="B76" s="306"/>
      <c r="C76" s="64"/>
      <c r="D76" s="285"/>
      <c r="E76" s="285"/>
      <c r="F76" s="285"/>
      <c r="G76" s="285"/>
      <c r="H76" s="285"/>
      <c r="I76" s="285"/>
      <c r="J76" s="285"/>
      <c r="K76" s="286"/>
      <c r="L76" s="162"/>
      <c r="M76" s="162"/>
      <c r="N76" s="162"/>
      <c r="O76" s="162"/>
      <c r="P76" s="162"/>
      <c r="Q76" s="162"/>
      <c r="R76" s="162"/>
    </row>
    <row r="77" spans="2:18" ht="16.149999999999999" customHeight="1" x14ac:dyDescent="0.35">
      <c r="B77" s="306"/>
      <c r="C77" s="309" t="s">
        <v>319</v>
      </c>
      <c r="D77" s="388"/>
      <c r="E77" s="388"/>
      <c r="F77" s="388"/>
      <c r="G77" s="388"/>
      <c r="H77" s="390"/>
      <c r="I77" s="388" t="str">
        <f>"500 merkkiä ("&amp;TEXT(LEN(C78),"0")&amp;" käytetty)"</f>
        <v>500 merkkiä (0 käytetty)</v>
      </c>
      <c r="J77" s="388"/>
      <c r="K77" s="286"/>
      <c r="L77" s="162"/>
      <c r="M77" s="162"/>
      <c r="N77" s="162"/>
      <c r="O77" s="162"/>
      <c r="P77" s="162"/>
      <c r="Q77" s="162"/>
      <c r="R77" s="162"/>
    </row>
    <row r="78" spans="2:18" ht="138" customHeight="1" x14ac:dyDescent="0.35">
      <c r="B78" s="308"/>
      <c r="C78" s="635"/>
      <c r="D78" s="636"/>
      <c r="E78" s="636"/>
      <c r="F78" s="636"/>
      <c r="G78" s="636"/>
      <c r="H78" s="636"/>
      <c r="I78" s="636"/>
      <c r="J78" s="637"/>
      <c r="K78" s="298"/>
      <c r="L78" s="162"/>
      <c r="M78" s="162"/>
      <c r="N78" s="162"/>
      <c r="O78" s="162"/>
      <c r="P78" s="162"/>
      <c r="Q78" s="162"/>
      <c r="R78" s="162"/>
    </row>
    <row r="79" spans="2:18" ht="16.149999999999999" customHeight="1" x14ac:dyDescent="0.35">
      <c r="B79" s="306"/>
      <c r="C79" s="310"/>
      <c r="D79" s="288"/>
      <c r="E79" s="288"/>
      <c r="F79" s="288"/>
      <c r="G79" s="288"/>
      <c r="H79" s="288"/>
      <c r="I79" s="288"/>
      <c r="J79" s="288"/>
      <c r="K79" s="286"/>
      <c r="L79" s="162"/>
      <c r="M79" s="162"/>
      <c r="N79" s="162"/>
      <c r="O79" s="162"/>
      <c r="P79" s="162"/>
      <c r="Q79" s="162"/>
      <c r="R79" s="162"/>
    </row>
    <row r="80" spans="2:18" ht="16.149999999999999" customHeight="1" x14ac:dyDescent="0.35">
      <c r="B80" s="306"/>
      <c r="C80" s="309" t="s">
        <v>174</v>
      </c>
      <c r="D80" s="285"/>
      <c r="E80" s="285"/>
      <c r="F80" s="285"/>
      <c r="G80" s="285"/>
      <c r="H80" s="285"/>
      <c r="I80" s="285"/>
      <c r="J80" s="285"/>
      <c r="K80" s="286"/>
      <c r="L80" s="162"/>
      <c r="M80" s="162"/>
      <c r="N80" s="162"/>
      <c r="O80" s="162"/>
      <c r="P80" s="162"/>
      <c r="Q80" s="162"/>
      <c r="R80" s="162"/>
    </row>
    <row r="81" spans="2:18" ht="16.149999999999999" customHeight="1" x14ac:dyDescent="0.35">
      <c r="B81" s="311"/>
      <c r="C81" s="614"/>
      <c r="D81" s="642"/>
      <c r="E81" s="642"/>
      <c r="F81" s="642"/>
      <c r="G81" s="642"/>
      <c r="H81" s="642"/>
      <c r="I81" s="642"/>
      <c r="J81" s="643"/>
      <c r="K81" s="286"/>
      <c r="L81" s="162"/>
      <c r="M81" s="162"/>
      <c r="N81" s="162"/>
      <c r="O81" s="162"/>
      <c r="P81" s="162"/>
      <c r="Q81" s="162"/>
      <c r="R81" s="162"/>
    </row>
    <row r="82" spans="2:18" s="301" customFormat="1" x14ac:dyDescent="0.35">
      <c r="B82" s="85"/>
      <c r="C82" s="64"/>
      <c r="D82" s="285"/>
      <c r="E82" s="285"/>
      <c r="F82" s="285"/>
      <c r="G82" s="285"/>
      <c r="H82" s="285"/>
      <c r="I82" s="285"/>
      <c r="J82" s="285"/>
      <c r="K82" s="268"/>
      <c r="L82" s="300"/>
      <c r="M82" s="300"/>
      <c r="N82" s="300"/>
      <c r="O82" s="300"/>
      <c r="P82" s="300"/>
      <c r="Q82" s="300"/>
      <c r="R82" s="300"/>
    </row>
    <row r="83" spans="2:18" ht="16.149999999999999" customHeight="1" x14ac:dyDescent="0.35">
      <c r="B83" s="306"/>
      <c r="C83" s="309" t="s">
        <v>319</v>
      </c>
      <c r="D83" s="388"/>
      <c r="E83" s="388"/>
      <c r="F83" s="388"/>
      <c r="G83" s="388"/>
      <c r="H83" s="390"/>
      <c r="I83" s="388" t="str">
        <f>"500 merkkiä ("&amp;TEXT(LEN(C84),"0")&amp;" käytetty)"</f>
        <v>500 merkkiä (0 käytetty)</v>
      </c>
      <c r="J83" s="388"/>
      <c r="K83" s="286"/>
      <c r="L83" s="162"/>
      <c r="M83" s="162"/>
      <c r="N83" s="162"/>
      <c r="O83" s="162"/>
      <c r="P83" s="162"/>
      <c r="Q83" s="162"/>
      <c r="R83" s="162"/>
    </row>
    <row r="84" spans="2:18" ht="138" customHeight="1" x14ac:dyDescent="0.35">
      <c r="B84" s="308"/>
      <c r="C84" s="635"/>
      <c r="D84" s="636"/>
      <c r="E84" s="636"/>
      <c r="F84" s="636"/>
      <c r="G84" s="636"/>
      <c r="H84" s="636"/>
      <c r="I84" s="636"/>
      <c r="J84" s="637"/>
      <c r="K84" s="298"/>
      <c r="L84" s="162"/>
      <c r="M84" s="162"/>
      <c r="N84" s="162"/>
      <c r="O84" s="162"/>
      <c r="P84" s="162"/>
      <c r="Q84" s="162"/>
      <c r="R84" s="162"/>
    </row>
    <row r="85" spans="2:18" ht="16.149999999999999" customHeight="1" x14ac:dyDescent="0.35">
      <c r="B85" s="306"/>
      <c r="C85" s="310"/>
      <c r="D85" s="288"/>
      <c r="E85" s="288"/>
      <c r="F85" s="288"/>
      <c r="G85" s="288"/>
      <c r="H85" s="288"/>
      <c r="I85" s="288"/>
      <c r="J85" s="288"/>
      <c r="K85" s="286"/>
      <c r="L85" s="162"/>
      <c r="M85" s="162"/>
      <c r="N85" s="162"/>
      <c r="O85" s="162"/>
      <c r="P85" s="162"/>
      <c r="Q85" s="162"/>
      <c r="R85" s="162"/>
    </row>
    <row r="86" spans="2:18" ht="16.149999999999999" customHeight="1" x14ac:dyDescent="0.35">
      <c r="B86" s="306"/>
      <c r="C86" s="309" t="s">
        <v>173</v>
      </c>
      <c r="D86" s="285"/>
      <c r="E86" s="285"/>
      <c r="F86" s="285"/>
      <c r="G86" s="285"/>
      <c r="H86" s="285"/>
      <c r="I86" s="285"/>
      <c r="J86" s="285"/>
      <c r="K86" s="286"/>
      <c r="L86" s="162"/>
      <c r="M86" s="162"/>
      <c r="N86" s="162"/>
      <c r="O86" s="162"/>
      <c r="P86" s="162"/>
      <c r="Q86" s="162"/>
      <c r="R86" s="162"/>
    </row>
    <row r="87" spans="2:18" ht="16.149999999999999" customHeight="1" x14ac:dyDescent="0.35">
      <c r="B87" s="311"/>
      <c r="C87" s="614"/>
      <c r="D87" s="642"/>
      <c r="E87" s="642"/>
      <c r="F87" s="642"/>
      <c r="G87" s="642"/>
      <c r="H87" s="642"/>
      <c r="I87" s="642"/>
      <c r="J87" s="643"/>
      <c r="K87" s="286"/>
      <c r="L87" s="162"/>
      <c r="M87" s="162"/>
      <c r="N87" s="162"/>
      <c r="O87" s="162"/>
      <c r="P87" s="162"/>
      <c r="Q87" s="162"/>
      <c r="R87" s="162"/>
    </row>
    <row r="88" spans="2:18" s="301" customFormat="1" x14ac:dyDescent="0.35">
      <c r="B88" s="85"/>
      <c r="C88" s="64"/>
      <c r="D88" s="285"/>
      <c r="E88" s="285"/>
      <c r="F88" s="285"/>
      <c r="G88" s="285"/>
      <c r="H88" s="285"/>
      <c r="I88" s="285"/>
      <c r="J88" s="285"/>
      <c r="K88" s="268"/>
      <c r="L88" s="300"/>
      <c r="M88" s="300"/>
      <c r="N88" s="300"/>
      <c r="O88" s="300"/>
      <c r="P88" s="300"/>
      <c r="Q88" s="300"/>
      <c r="R88" s="300"/>
    </row>
    <row r="89" spans="2:18" s="301" customFormat="1" x14ac:dyDescent="0.35">
      <c r="B89" s="85"/>
      <c r="C89" s="309" t="s">
        <v>319</v>
      </c>
      <c r="D89" s="388"/>
      <c r="E89" s="388"/>
      <c r="F89" s="388"/>
      <c r="G89" s="388"/>
      <c r="H89" s="390"/>
      <c r="I89" s="388" t="str">
        <f>"500 merkkiä ("&amp;TEXT(LEN(C90),"0")&amp;" käytetty)"</f>
        <v>500 merkkiä (0 käytetty)</v>
      </c>
      <c r="J89" s="388"/>
      <c r="K89" s="268"/>
      <c r="L89" s="300"/>
      <c r="M89" s="300"/>
      <c r="N89" s="300"/>
      <c r="O89" s="300"/>
      <c r="P89" s="300"/>
      <c r="Q89" s="300"/>
      <c r="R89" s="300"/>
    </row>
    <row r="90" spans="2:18" ht="138" customHeight="1" x14ac:dyDescent="0.35">
      <c r="B90" s="308"/>
      <c r="C90" s="635"/>
      <c r="D90" s="636"/>
      <c r="E90" s="636"/>
      <c r="F90" s="636"/>
      <c r="G90" s="636"/>
      <c r="H90" s="636"/>
      <c r="I90" s="636"/>
      <c r="J90" s="637"/>
      <c r="K90" s="298"/>
      <c r="L90" s="162"/>
      <c r="M90" s="162"/>
      <c r="N90" s="162"/>
      <c r="O90" s="162"/>
      <c r="P90" s="162"/>
      <c r="Q90" s="162"/>
      <c r="R90" s="162"/>
    </row>
    <row r="91" spans="2:18" s="301" customFormat="1" x14ac:dyDescent="0.35">
      <c r="B91" s="307"/>
      <c r="C91" s="105"/>
      <c r="D91" s="105"/>
      <c r="E91" s="105"/>
      <c r="F91" s="105"/>
      <c r="G91" s="105"/>
      <c r="H91" s="105"/>
      <c r="I91" s="105"/>
      <c r="J91" s="105"/>
      <c r="K91" s="302"/>
      <c r="L91" s="300"/>
      <c r="M91" s="300"/>
      <c r="N91" s="300"/>
      <c r="O91" s="300"/>
      <c r="P91" s="300"/>
      <c r="Q91" s="300"/>
      <c r="R91" s="300"/>
    </row>
  </sheetData>
  <sheetProtection sheet="1" selectLockedCells="1"/>
  <mergeCells count="30">
    <mergeCell ref="B3:K3"/>
    <mergeCell ref="C90:J90"/>
    <mergeCell ref="C57:J57"/>
    <mergeCell ref="C60:J60"/>
    <mergeCell ref="C63:J63"/>
    <mergeCell ref="C66:J66"/>
    <mergeCell ref="C69:J69"/>
    <mergeCell ref="C72:J72"/>
    <mergeCell ref="C75:J75"/>
    <mergeCell ref="C78:J78"/>
    <mergeCell ref="C81:J81"/>
    <mergeCell ref="C84:J84"/>
    <mergeCell ref="C87:J87"/>
    <mergeCell ref="C54:J54"/>
    <mergeCell ref="C21:J21"/>
    <mergeCell ref="C24:J24"/>
    <mergeCell ref="C45:J45"/>
    <mergeCell ref="C48:J48"/>
    <mergeCell ref="C51:J51"/>
    <mergeCell ref="C18:J18"/>
    <mergeCell ref="C27:J27"/>
    <mergeCell ref="C30:J30"/>
    <mergeCell ref="C33:J33"/>
    <mergeCell ref="C36:J36"/>
    <mergeCell ref="C39:J39"/>
    <mergeCell ref="M5:O5"/>
    <mergeCell ref="C9:J9"/>
    <mergeCell ref="C12:J12"/>
    <mergeCell ref="C15:J15"/>
    <mergeCell ref="C42:J42"/>
  </mergeCells>
  <dataValidations count="1">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B72:J72 B84:J84 B78:J78 B66:J66 B60:J60 B54:J54 B48:J48 B90:J90 B42:J43 B36:J37 B30:J31 B24:J25 B12:J13 B18:J19" xr:uid="{00000000-0002-0000-0500-000000000000}">
      <formula1>500</formula1>
    </dataValidation>
  </dataValidations>
  <hyperlinks>
    <hyperlink ref="M5:O5" location="'Aloita tästä'!A1" display="PALAA TÄSTÄ KANSISIVULLE" xr:uid="{00000000-0004-0000-0500-000000000000}"/>
  </hyperlinks>
  <pageMargins left="0.39370078740157483" right="0.39370078740157483" top="0.78740157480314965" bottom="0.78740157480314965" header="0.39370078740157483" footer="0.31496062992125984"/>
  <pageSetup paperSize="9" orientation="portrait" r:id="rId1"/>
  <headerFooter>
    <oddHeader>&amp;L&amp;A&amp;R&amp;P(&amp;N)</oddHeader>
  </headerFooter>
  <rowBreaks count="2" manualBreakCount="2">
    <brk id="55" max="16383" man="1"/>
    <brk id="79" max="16383"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W171"/>
  <sheetViews>
    <sheetView showGridLines="0" zoomScaleNormal="100" workbookViewId="0">
      <selection activeCell="N3" sqref="N3:P3"/>
    </sheetView>
  </sheetViews>
  <sheetFormatPr defaultColWidth="9.23046875" defaultRowHeight="15.5" x14ac:dyDescent="0.35"/>
  <cols>
    <col min="1" max="1" width="3.765625" style="3" customWidth="1"/>
    <col min="2" max="2" width="2.07421875" style="3" customWidth="1"/>
    <col min="3" max="3" width="5.23046875" style="16" customWidth="1"/>
    <col min="4" max="4" width="9.23046875" style="16"/>
    <col min="5" max="5" width="4.765625" style="16" customWidth="1"/>
    <col min="6" max="6" width="8.765625" style="16" customWidth="1"/>
    <col min="7" max="7" width="9.23046875" style="16" customWidth="1"/>
    <col min="8" max="9" width="8.765625" style="16" customWidth="1"/>
    <col min="10" max="10" width="9.23046875" style="16" customWidth="1"/>
    <col min="11" max="11" width="10.4609375" style="16" customWidth="1"/>
    <col min="12" max="12" width="2.23046875" style="16" customWidth="1"/>
    <col min="13" max="13" width="5.23046875" style="141" customWidth="1"/>
    <col min="14" max="19" width="9.23046875" style="272"/>
    <col min="20" max="20" width="9.23046875" style="272" customWidth="1"/>
    <col min="21" max="21" width="9.23046875" style="272"/>
    <col min="22" max="22" width="6.4609375" style="272" customWidth="1"/>
    <col min="23" max="23" width="9.23046875" style="272"/>
    <col min="24" max="16384" width="9.23046875" style="3"/>
  </cols>
  <sheetData>
    <row r="1" spans="1:22" ht="16.149999999999999" customHeight="1" x14ac:dyDescent="0.35">
      <c r="A1" s="3" t="s">
        <v>129</v>
      </c>
      <c r="G1" s="99"/>
    </row>
    <row r="2" spans="1:22" x14ac:dyDescent="0.35">
      <c r="B2" s="338"/>
      <c r="C2" s="265"/>
      <c r="D2" s="265"/>
      <c r="E2" s="265"/>
      <c r="F2" s="265"/>
      <c r="G2" s="265"/>
      <c r="H2" s="265"/>
      <c r="I2" s="265"/>
      <c r="J2" s="265"/>
      <c r="K2" s="265"/>
      <c r="L2" s="266"/>
      <c r="M2" s="243"/>
    </row>
    <row r="3" spans="1:22" x14ac:dyDescent="0.35">
      <c r="B3" s="339"/>
      <c r="C3" s="263" t="s">
        <v>110</v>
      </c>
      <c r="D3" s="263"/>
      <c r="E3" s="263"/>
      <c r="F3" s="263"/>
      <c r="G3" s="263"/>
      <c r="H3" s="263"/>
      <c r="I3" s="263"/>
      <c r="J3" s="263"/>
      <c r="K3" s="263"/>
      <c r="L3" s="264"/>
      <c r="M3" s="243"/>
      <c r="N3" s="554" t="s">
        <v>89</v>
      </c>
      <c r="O3" s="555"/>
      <c r="P3" s="556"/>
    </row>
    <row r="4" spans="1:22" ht="16.149999999999999" customHeight="1" x14ac:dyDescent="0.35">
      <c r="B4" s="339"/>
      <c r="C4" s="263"/>
      <c r="D4" s="263"/>
      <c r="E4" s="263"/>
      <c r="F4" s="263"/>
      <c r="G4" s="263"/>
      <c r="H4" s="263"/>
      <c r="I4" s="263"/>
      <c r="J4" s="263"/>
      <c r="K4" s="263"/>
      <c r="L4" s="264"/>
      <c r="M4" s="243"/>
    </row>
    <row r="5" spans="1:22" ht="16.149999999999999" customHeight="1" x14ac:dyDescent="0.35">
      <c r="B5" s="339"/>
      <c r="C5" s="290"/>
      <c r="D5" s="98"/>
      <c r="E5" s="98"/>
      <c r="F5" s="100" t="s">
        <v>54</v>
      </c>
      <c r="G5" s="98"/>
      <c r="H5" s="98"/>
      <c r="I5" s="98"/>
      <c r="J5" s="98"/>
      <c r="K5" s="290"/>
      <c r="L5" s="358"/>
      <c r="M5" s="149"/>
      <c r="N5" s="273"/>
      <c r="O5" s="273"/>
      <c r="P5" s="273"/>
      <c r="Q5" s="273"/>
      <c r="R5" s="273"/>
      <c r="S5" s="273"/>
      <c r="T5" s="273"/>
      <c r="U5" s="273"/>
      <c r="V5" s="273"/>
    </row>
    <row r="6" spans="1:22" ht="15.75" customHeight="1" x14ac:dyDescent="0.35">
      <c r="B6" s="339"/>
      <c r="C6" s="347"/>
      <c r="D6" s="347" t="s">
        <v>91</v>
      </c>
      <c r="E6" s="347"/>
      <c r="F6" s="654"/>
      <c r="G6" s="655"/>
      <c r="H6" s="655"/>
      <c r="I6" s="655"/>
      <c r="J6" s="656"/>
      <c r="K6" s="347"/>
      <c r="L6" s="358"/>
      <c r="M6" s="261"/>
      <c r="N6" s="261"/>
      <c r="O6" s="261"/>
      <c r="P6" s="261"/>
      <c r="Q6" s="261"/>
      <c r="R6" s="273"/>
      <c r="S6" s="273"/>
      <c r="T6" s="273"/>
      <c r="U6" s="273"/>
      <c r="V6" s="273"/>
    </row>
    <row r="7" spans="1:22" ht="16.149999999999999" customHeight="1" x14ac:dyDescent="0.35">
      <c r="B7" s="339"/>
      <c r="C7" s="86"/>
      <c r="D7" s="86"/>
      <c r="E7" s="86"/>
      <c r="F7" s="86"/>
      <c r="G7" s="86"/>
      <c r="H7" s="86"/>
      <c r="I7" s="86"/>
      <c r="J7" s="86"/>
      <c r="K7" s="86"/>
      <c r="L7" s="341"/>
      <c r="M7" s="261"/>
      <c r="N7" s="261"/>
      <c r="O7" s="261"/>
      <c r="P7" s="261"/>
      <c r="Q7" s="261"/>
      <c r="R7" s="273"/>
      <c r="S7" s="273"/>
      <c r="T7" s="273"/>
      <c r="U7" s="273"/>
      <c r="V7" s="273"/>
    </row>
    <row r="8" spans="1:22" ht="16.149999999999999" customHeight="1" x14ac:dyDescent="0.35">
      <c r="B8" s="339"/>
      <c r="C8" s="86"/>
      <c r="D8" s="86"/>
      <c r="E8" s="86"/>
      <c r="F8" s="86"/>
      <c r="G8" s="86"/>
      <c r="H8" s="86"/>
      <c r="I8" s="86"/>
      <c r="J8" s="86"/>
      <c r="K8" s="86"/>
      <c r="L8" s="341"/>
      <c r="M8" s="261"/>
      <c r="N8" s="261"/>
      <c r="O8" s="261"/>
      <c r="P8" s="261"/>
      <c r="Q8" s="261"/>
    </row>
    <row r="9" spans="1:22" ht="16.149999999999999" customHeight="1" x14ac:dyDescent="0.35">
      <c r="B9" s="339"/>
      <c r="C9" s="35" t="s">
        <v>197</v>
      </c>
      <c r="D9" s="262"/>
      <c r="E9" s="262"/>
      <c r="F9" s="262"/>
      <c r="G9" s="262"/>
      <c r="H9" s="262"/>
      <c r="I9" s="262"/>
      <c r="J9" s="262"/>
      <c r="K9" s="262"/>
      <c r="L9" s="342"/>
      <c r="M9" s="269"/>
    </row>
    <row r="10" spans="1:22" ht="16.149999999999999" customHeight="1" x14ac:dyDescent="0.35">
      <c r="B10" s="339"/>
      <c r="C10" s="22"/>
      <c r="D10" s="102"/>
      <c r="E10" s="102"/>
      <c r="F10" s="102"/>
      <c r="G10" s="102"/>
      <c r="H10" s="102"/>
      <c r="I10" s="102"/>
      <c r="J10" s="102"/>
      <c r="K10" s="102"/>
      <c r="L10" s="267"/>
      <c r="M10" s="149"/>
      <c r="N10" s="581" t="s">
        <v>198</v>
      </c>
      <c r="O10" s="581"/>
      <c r="P10" s="581"/>
      <c r="Q10" s="581"/>
      <c r="R10" s="581"/>
    </row>
    <row r="11" spans="1:22" ht="27.75" customHeight="1" x14ac:dyDescent="0.35">
      <c r="B11" s="339"/>
      <c r="C11" s="22"/>
      <c r="D11" s="647" t="s">
        <v>494</v>
      </c>
      <c r="E11" s="647"/>
      <c r="F11" s="647"/>
      <c r="G11" s="647"/>
      <c r="H11" s="647"/>
      <c r="I11" s="647"/>
      <c r="J11" s="647"/>
      <c r="K11" s="647"/>
      <c r="L11" s="297"/>
      <c r="M11" s="149"/>
      <c r="N11" s="581"/>
      <c r="O11" s="581"/>
      <c r="P11" s="581"/>
      <c r="Q11" s="581"/>
      <c r="R11" s="581"/>
    </row>
    <row r="12" spans="1:22" ht="48" customHeight="1" x14ac:dyDescent="0.35">
      <c r="B12" s="339"/>
      <c r="C12" s="22"/>
      <c r="D12" s="647" t="s">
        <v>495</v>
      </c>
      <c r="E12" s="647"/>
      <c r="F12" s="647"/>
      <c r="G12" s="647"/>
      <c r="H12" s="647"/>
      <c r="I12" s="647"/>
      <c r="J12" s="647"/>
      <c r="K12" s="647"/>
      <c r="L12" s="358"/>
      <c r="M12" s="149"/>
      <c r="N12" s="581"/>
      <c r="O12" s="581"/>
      <c r="P12" s="581"/>
      <c r="Q12" s="581"/>
      <c r="R12" s="581"/>
    </row>
    <row r="13" spans="1:22" ht="16.149999999999999" customHeight="1" x14ac:dyDescent="0.35">
      <c r="B13" s="339"/>
      <c r="C13" s="22"/>
      <c r="D13" s="98"/>
      <c r="E13" s="98"/>
      <c r="F13" s="98"/>
      <c r="G13" s="98"/>
      <c r="H13" s="98"/>
      <c r="I13" s="98"/>
      <c r="J13" s="98"/>
      <c r="K13" s="290"/>
      <c r="L13" s="358"/>
      <c r="M13" s="149"/>
      <c r="N13" s="149"/>
      <c r="O13" s="149"/>
      <c r="P13" s="149"/>
      <c r="Q13" s="149"/>
      <c r="R13" s="149"/>
    </row>
    <row r="14" spans="1:22" ht="47.5" customHeight="1" x14ac:dyDescent="0.35">
      <c r="B14" s="339"/>
      <c r="C14" s="22"/>
      <c r="D14" s="647" t="s">
        <v>496</v>
      </c>
      <c r="E14" s="647"/>
      <c r="F14" s="647"/>
      <c r="G14" s="647"/>
      <c r="H14" s="647"/>
      <c r="I14" s="647"/>
      <c r="J14" s="647"/>
      <c r="K14" s="647"/>
      <c r="L14" s="358"/>
      <c r="M14" s="149"/>
      <c r="N14" s="149"/>
      <c r="O14" s="149"/>
      <c r="P14" s="149"/>
      <c r="Q14" s="149"/>
      <c r="R14" s="149"/>
    </row>
    <row r="15" spans="1:22" ht="16.149999999999999" customHeight="1" x14ac:dyDescent="0.35">
      <c r="B15" s="339"/>
      <c r="C15" s="22"/>
      <c r="D15" s="98"/>
      <c r="E15" s="98"/>
      <c r="F15" s="98"/>
      <c r="G15" s="98"/>
      <c r="H15" s="98"/>
      <c r="I15" s="98"/>
      <c r="J15" s="98"/>
      <c r="K15" s="290"/>
      <c r="L15" s="358"/>
      <c r="M15" s="149"/>
      <c r="N15" s="149"/>
      <c r="O15" s="149"/>
      <c r="P15" s="149"/>
      <c r="Q15" s="149"/>
      <c r="R15" s="149"/>
    </row>
    <row r="16" spans="1:22" ht="50.5" customHeight="1" x14ac:dyDescent="0.35">
      <c r="B16" s="339"/>
      <c r="C16" s="335"/>
      <c r="D16" s="647" t="s">
        <v>497</v>
      </c>
      <c r="E16" s="647"/>
      <c r="F16" s="647"/>
      <c r="G16" s="647"/>
      <c r="H16" s="647"/>
      <c r="I16" s="647"/>
      <c r="J16" s="647"/>
      <c r="K16" s="647"/>
      <c r="L16" s="296"/>
      <c r="M16" s="261"/>
    </row>
    <row r="17" spans="2:23" ht="16.149999999999999" customHeight="1" x14ac:dyDescent="0.35">
      <c r="B17" s="339"/>
      <c r="C17" s="22"/>
      <c r="D17" s="98"/>
      <c r="E17" s="98"/>
      <c r="F17" s="98"/>
      <c r="G17" s="98"/>
      <c r="H17" s="98"/>
      <c r="I17" s="98"/>
      <c r="J17" s="98"/>
      <c r="K17" s="290"/>
      <c r="L17" s="358"/>
      <c r="M17" s="149"/>
    </row>
    <row r="18" spans="2:23" ht="16.149999999999999" customHeight="1" x14ac:dyDescent="0.35">
      <c r="B18" s="339"/>
      <c r="C18" s="22"/>
      <c r="D18" s="647" t="s">
        <v>498</v>
      </c>
      <c r="E18" s="647"/>
      <c r="F18" s="647"/>
      <c r="G18" s="647"/>
      <c r="H18" s="647"/>
      <c r="I18" s="647"/>
      <c r="J18" s="647"/>
      <c r="K18" s="647"/>
      <c r="L18" s="445"/>
      <c r="M18" s="149"/>
    </row>
    <row r="19" spans="2:23" s="450" customFormat="1" ht="16.149999999999999" customHeight="1" x14ac:dyDescent="0.35">
      <c r="B19" s="484"/>
      <c r="C19" s="458"/>
      <c r="D19" s="647"/>
      <c r="E19" s="647"/>
      <c r="F19" s="647"/>
      <c r="G19" s="647"/>
      <c r="H19" s="647"/>
      <c r="I19" s="647"/>
      <c r="J19" s="647"/>
      <c r="K19" s="647"/>
      <c r="L19" s="538"/>
      <c r="M19" s="149"/>
      <c r="N19" s="272"/>
      <c r="O19" s="272"/>
      <c r="P19" s="272"/>
      <c r="Q19" s="272"/>
      <c r="R19" s="272"/>
      <c r="S19" s="272"/>
      <c r="T19" s="272"/>
      <c r="U19" s="272"/>
      <c r="V19" s="272"/>
      <c r="W19" s="272"/>
    </row>
    <row r="20" spans="2:23" ht="16.149999999999999" customHeight="1" x14ac:dyDescent="0.35">
      <c r="B20" s="339"/>
      <c r="C20" s="22"/>
      <c r="D20" s="598"/>
      <c r="E20" s="598"/>
      <c r="F20" s="598"/>
      <c r="G20" s="598"/>
      <c r="H20" s="598"/>
      <c r="I20" s="598"/>
      <c r="J20" s="598"/>
      <c r="K20" s="598"/>
      <c r="L20" s="445"/>
      <c r="M20" s="149"/>
    </row>
    <row r="21" spans="2:23" ht="16.149999999999999" customHeight="1" x14ac:dyDescent="0.35">
      <c r="B21" s="339"/>
      <c r="C21" s="22"/>
      <c r="D21" s="22" t="s">
        <v>150</v>
      </c>
      <c r="E21" s="102"/>
      <c r="F21" s="102"/>
      <c r="G21" s="102"/>
      <c r="H21" s="102"/>
      <c r="I21" s="102"/>
      <c r="J21" s="102"/>
      <c r="K21" s="102"/>
      <c r="L21" s="267"/>
      <c r="M21" s="149"/>
    </row>
    <row r="22" spans="2:23" ht="18.649999999999999" customHeight="1" x14ac:dyDescent="0.35">
      <c r="B22" s="339"/>
      <c r="C22" s="33"/>
      <c r="D22" s="33"/>
      <c r="E22" s="30"/>
      <c r="F22" s="33"/>
      <c r="G22" s="30"/>
      <c r="H22" s="30"/>
      <c r="I22" s="30"/>
      <c r="J22" s="30"/>
      <c r="K22" s="30"/>
      <c r="L22" s="358"/>
      <c r="M22" s="149"/>
    </row>
    <row r="23" spans="2:23" ht="40.15" customHeight="1" x14ac:dyDescent="0.35">
      <c r="B23" s="339"/>
      <c r="C23" s="646" t="s">
        <v>342</v>
      </c>
      <c r="D23" s="646"/>
      <c r="E23" s="646"/>
      <c r="F23" s="646"/>
      <c r="G23" s="646"/>
      <c r="H23" s="646"/>
      <c r="I23" s="646"/>
      <c r="J23" s="646"/>
      <c r="K23" s="646"/>
      <c r="L23" s="343"/>
      <c r="M23" s="149"/>
    </row>
    <row r="24" spans="2:23" s="6" customFormat="1" ht="16.149999999999999" customHeight="1" x14ac:dyDescent="0.35">
      <c r="B24" s="339"/>
      <c r="C24" s="22"/>
      <c r="D24" s="290"/>
      <c r="E24" s="290"/>
      <c r="F24" s="290"/>
      <c r="G24" s="290"/>
      <c r="H24" s="290"/>
      <c r="I24" s="290"/>
      <c r="J24" s="100" t="str">
        <f>"500 merkkiä 
("&amp;TEXT(LEN(C25),"0")&amp;" käytetty)"</f>
        <v>500 merkkiä 
(0 käytetty)</v>
      </c>
      <c r="K24" s="290"/>
      <c r="L24" s="358"/>
      <c r="M24" s="149"/>
      <c r="N24" s="276"/>
      <c r="O24" s="276"/>
      <c r="P24" s="276"/>
      <c r="Q24" s="276"/>
      <c r="R24" s="276"/>
      <c r="S24" s="276"/>
      <c r="T24" s="276"/>
      <c r="U24" s="276"/>
      <c r="V24" s="276"/>
      <c r="W24" s="276"/>
    </row>
    <row r="25" spans="2:23" ht="113.15" customHeight="1" x14ac:dyDescent="0.35">
      <c r="B25" s="339"/>
      <c r="C25" s="644"/>
      <c r="D25" s="644"/>
      <c r="E25" s="644"/>
      <c r="F25" s="644"/>
      <c r="G25" s="644"/>
      <c r="H25" s="644"/>
      <c r="I25" s="644"/>
      <c r="J25" s="644"/>
      <c r="K25" s="644"/>
      <c r="L25" s="296"/>
      <c r="M25" s="106"/>
      <c r="N25" s="648"/>
      <c r="O25" s="648"/>
      <c r="P25" s="648"/>
      <c r="Q25" s="648"/>
      <c r="R25" s="648"/>
      <c r="S25" s="648"/>
      <c r="T25" s="648"/>
    </row>
    <row r="26" spans="2:23" ht="16.899999999999999" customHeight="1" x14ac:dyDescent="0.35">
      <c r="B26" s="339"/>
      <c r="C26" s="30"/>
      <c r="D26" s="30"/>
      <c r="E26" s="30"/>
      <c r="F26" s="30"/>
      <c r="G26" s="30"/>
      <c r="H26" s="30"/>
      <c r="I26" s="30"/>
      <c r="J26" s="30"/>
      <c r="K26" s="30"/>
      <c r="L26" s="358"/>
      <c r="M26" s="149"/>
    </row>
    <row r="27" spans="2:23" ht="16.149999999999999" customHeight="1" x14ac:dyDescent="0.35">
      <c r="B27" s="339"/>
      <c r="C27" s="33"/>
      <c r="D27" s="30"/>
      <c r="E27" s="30"/>
      <c r="F27" s="109"/>
      <c r="G27" s="109"/>
      <c r="H27" s="109"/>
      <c r="I27" s="109"/>
      <c r="J27" s="109"/>
      <c r="K27" s="295"/>
      <c r="L27" s="296"/>
      <c r="M27" s="149"/>
    </row>
    <row r="28" spans="2:23" ht="16.149999999999999" customHeight="1" x14ac:dyDescent="0.35">
      <c r="B28" s="339"/>
      <c r="C28" s="410" t="s">
        <v>52</v>
      </c>
      <c r="D28" s="30"/>
      <c r="E28" s="30"/>
      <c r="F28" s="33"/>
      <c r="G28" s="30"/>
      <c r="H28" s="30"/>
      <c r="I28" s="30"/>
      <c r="J28" s="33" t="str">
        <f>"90 merkkiä 
 ("&amp;TEXT(LEN(C29),"0")&amp;" käytetty)"</f>
        <v>90 merkkiä 
 (0 käytetty)</v>
      </c>
      <c r="K28" s="33"/>
      <c r="L28" s="344"/>
      <c r="M28" s="149"/>
    </row>
    <row r="29" spans="2:23" ht="16.149999999999999" customHeight="1" x14ac:dyDescent="0.35">
      <c r="B29" s="339"/>
      <c r="C29" s="644"/>
      <c r="D29" s="644"/>
      <c r="E29" s="644"/>
      <c r="F29" s="644"/>
      <c r="G29" s="644"/>
      <c r="H29" s="644"/>
      <c r="I29" s="644"/>
      <c r="J29" s="644"/>
      <c r="K29" s="644"/>
      <c r="L29" s="296"/>
      <c r="M29" s="106"/>
      <c r="N29" s="661" t="s">
        <v>432</v>
      </c>
      <c r="O29" s="661"/>
      <c r="P29" s="661"/>
      <c r="Q29" s="661"/>
      <c r="R29" s="661"/>
      <c r="S29" s="661"/>
    </row>
    <row r="30" spans="2:23" ht="21" customHeight="1" x14ac:dyDescent="0.35">
      <c r="B30" s="339"/>
      <c r="C30" s="33"/>
      <c r="D30" s="30"/>
      <c r="E30" s="30"/>
      <c r="F30" s="33"/>
      <c r="G30" s="30"/>
      <c r="H30" s="30"/>
      <c r="I30" s="30"/>
      <c r="J30" s="33"/>
      <c r="K30" s="33"/>
      <c r="L30" s="344"/>
      <c r="M30" s="106"/>
      <c r="N30" s="661"/>
      <c r="O30" s="661"/>
      <c r="P30" s="661"/>
      <c r="Q30" s="661"/>
      <c r="R30" s="661"/>
      <c r="S30" s="661"/>
    </row>
    <row r="31" spans="2:23" ht="21" customHeight="1" x14ac:dyDescent="0.35">
      <c r="B31" s="339"/>
      <c r="C31" s="410" t="s">
        <v>16</v>
      </c>
      <c r="D31" s="30"/>
      <c r="E31" s="30"/>
      <c r="F31" s="33"/>
      <c r="G31" s="30"/>
      <c r="H31" s="30"/>
      <c r="I31" s="30"/>
      <c r="J31" s="33" t="str">
        <f>"90 merkkiä 
 ("&amp;TEXT(LEN(C32),"0")&amp;" käytetty)"</f>
        <v>90 merkkiä 
 (0 käytetty)</v>
      </c>
      <c r="K31" s="33"/>
      <c r="L31" s="344"/>
      <c r="M31" s="106"/>
      <c r="N31" s="661"/>
      <c r="O31" s="661"/>
      <c r="P31" s="661"/>
      <c r="Q31" s="661"/>
      <c r="R31" s="661"/>
      <c r="S31" s="661"/>
    </row>
    <row r="32" spans="2:23" ht="16.149999999999999" customHeight="1" x14ac:dyDescent="0.35">
      <c r="B32" s="339"/>
      <c r="C32" s="644"/>
      <c r="D32" s="644"/>
      <c r="E32" s="644"/>
      <c r="F32" s="644"/>
      <c r="G32" s="644"/>
      <c r="H32" s="644"/>
      <c r="I32" s="644"/>
      <c r="J32" s="644"/>
      <c r="K32" s="644"/>
      <c r="L32" s="296"/>
      <c r="M32" s="270"/>
      <c r="N32" s="661"/>
      <c r="O32" s="661"/>
      <c r="P32" s="661"/>
      <c r="Q32" s="661"/>
      <c r="R32" s="661"/>
      <c r="S32" s="661"/>
    </row>
    <row r="33" spans="2:19" ht="24.75" customHeight="1" x14ac:dyDescent="0.35">
      <c r="B33" s="339"/>
      <c r="C33" s="295"/>
      <c r="D33" s="109"/>
      <c r="E33" s="109"/>
      <c r="F33" s="109"/>
      <c r="G33" s="109"/>
      <c r="H33" s="109"/>
      <c r="I33" s="109"/>
      <c r="J33" s="109"/>
      <c r="K33" s="295"/>
      <c r="L33" s="296"/>
      <c r="M33" s="106"/>
      <c r="N33" s="661"/>
      <c r="O33" s="661"/>
      <c r="P33" s="661"/>
      <c r="Q33" s="661"/>
      <c r="R33" s="661"/>
      <c r="S33" s="661"/>
    </row>
    <row r="34" spans="2:19" ht="16.149999999999999" customHeight="1" x14ac:dyDescent="0.35">
      <c r="B34" s="339"/>
      <c r="C34" s="33" t="s">
        <v>113</v>
      </c>
      <c r="D34" s="30"/>
      <c r="E34" s="30"/>
      <c r="F34" s="33"/>
      <c r="G34" s="33"/>
      <c r="H34" s="30"/>
      <c r="I34" s="30"/>
      <c r="J34" s="30"/>
      <c r="K34" s="30"/>
      <c r="L34" s="358"/>
      <c r="M34" s="149"/>
    </row>
    <row r="35" spans="2:19" ht="16.149999999999999" customHeight="1" x14ac:dyDescent="0.35">
      <c r="B35" s="339"/>
      <c r="C35" s="649"/>
      <c r="D35" s="644"/>
      <c r="E35" s="644"/>
      <c r="F35" s="30"/>
      <c r="G35" s="30"/>
      <c r="H35" s="30"/>
      <c r="I35" s="30"/>
      <c r="J35" s="30"/>
      <c r="K35" s="30"/>
      <c r="L35" s="358"/>
      <c r="M35" s="149"/>
    </row>
    <row r="36" spans="2:19" ht="16.149999999999999" customHeight="1" x14ac:dyDescent="0.35">
      <c r="B36" s="339"/>
      <c r="C36" s="30"/>
      <c r="D36" s="30"/>
      <c r="E36" s="30"/>
      <c r="F36" s="30"/>
      <c r="G36" s="30"/>
      <c r="H36" s="30"/>
      <c r="I36" s="30"/>
      <c r="J36" s="30"/>
      <c r="K36" s="30"/>
      <c r="L36" s="358"/>
      <c r="M36" s="149"/>
      <c r="N36" s="658" t="s">
        <v>433</v>
      </c>
      <c r="O36" s="659"/>
      <c r="P36" s="659"/>
      <c r="Q36" s="659"/>
      <c r="R36" s="659"/>
      <c r="S36" s="659"/>
    </row>
    <row r="37" spans="2:19" ht="16.149999999999999" customHeight="1" x14ac:dyDescent="0.35">
      <c r="B37" s="339"/>
      <c r="C37" s="33" t="s">
        <v>114</v>
      </c>
      <c r="D37" s="30"/>
      <c r="E37" s="30"/>
      <c r="F37" s="30"/>
      <c r="G37" s="30"/>
      <c r="H37" s="30"/>
      <c r="I37" s="30"/>
      <c r="J37" s="30"/>
      <c r="K37" s="30"/>
      <c r="L37" s="358"/>
      <c r="M37" s="149"/>
      <c r="N37" s="659"/>
      <c r="O37" s="659"/>
      <c r="P37" s="659"/>
      <c r="Q37" s="659"/>
      <c r="R37" s="659"/>
      <c r="S37" s="659"/>
    </row>
    <row r="38" spans="2:19" ht="16.149999999999999" customHeight="1" x14ac:dyDescent="0.35">
      <c r="B38" s="339"/>
      <c r="C38" s="649"/>
      <c r="D38" s="644"/>
      <c r="E38" s="644"/>
      <c r="F38" s="30"/>
      <c r="G38" s="30"/>
      <c r="H38" s="30"/>
      <c r="I38" s="30"/>
      <c r="J38" s="30"/>
      <c r="K38" s="30"/>
      <c r="L38" s="358"/>
      <c r="M38" s="149"/>
      <c r="N38" s="659"/>
      <c r="O38" s="659"/>
      <c r="P38" s="659"/>
      <c r="Q38" s="659"/>
      <c r="R38" s="659"/>
      <c r="S38" s="659"/>
    </row>
    <row r="39" spans="2:19" x14ac:dyDescent="0.35">
      <c r="B39" s="339"/>
      <c r="C39" s="30"/>
      <c r="D39" s="30"/>
      <c r="E39" s="30"/>
      <c r="F39" s="30"/>
      <c r="G39" s="30"/>
      <c r="H39" s="30"/>
      <c r="I39" s="30"/>
      <c r="J39" s="30"/>
      <c r="K39" s="30"/>
      <c r="L39" s="358"/>
      <c r="M39" s="149"/>
      <c r="N39" s="659"/>
      <c r="O39" s="659"/>
      <c r="P39" s="659"/>
      <c r="Q39" s="659"/>
      <c r="R39" s="659"/>
      <c r="S39" s="659"/>
    </row>
    <row r="40" spans="2:19" x14ac:dyDescent="0.35">
      <c r="B40" s="339"/>
      <c r="C40" s="33" t="s">
        <v>137</v>
      </c>
      <c r="D40" s="30"/>
      <c r="E40" s="30"/>
      <c r="F40" s="30"/>
      <c r="G40" s="30"/>
      <c r="H40" s="30"/>
      <c r="I40" s="30"/>
      <c r="J40" s="30"/>
      <c r="K40" s="30"/>
      <c r="L40" s="358"/>
      <c r="M40" s="149"/>
      <c r="N40" s="659"/>
      <c r="O40" s="659"/>
      <c r="P40" s="659"/>
      <c r="Q40" s="659"/>
      <c r="R40" s="659"/>
      <c r="S40" s="659"/>
    </row>
    <row r="41" spans="2:19" ht="29.25" customHeight="1" x14ac:dyDescent="0.35">
      <c r="B41" s="339"/>
      <c r="C41" s="33"/>
      <c r="D41" s="30"/>
      <c r="E41" s="30"/>
      <c r="F41" s="30"/>
      <c r="G41" s="30"/>
      <c r="H41" s="30"/>
      <c r="I41" s="30"/>
      <c r="J41" s="33" t="str">
        <f>"500 merkkiä ("&amp;TEXT(LEN(C42),"0")&amp;" käytetty)"</f>
        <v>500 merkkiä (0 käytetty)</v>
      </c>
      <c r="K41" s="30"/>
      <c r="L41" s="358"/>
      <c r="M41" s="149"/>
      <c r="N41" s="659"/>
      <c r="O41" s="659"/>
      <c r="P41" s="659"/>
      <c r="Q41" s="659"/>
      <c r="R41" s="659"/>
      <c r="S41" s="659"/>
    </row>
    <row r="42" spans="2:19" ht="113.15" customHeight="1" x14ac:dyDescent="0.35">
      <c r="B42" s="339"/>
      <c r="C42" s="644"/>
      <c r="D42" s="644"/>
      <c r="E42" s="644"/>
      <c r="F42" s="644"/>
      <c r="G42" s="644"/>
      <c r="H42" s="644"/>
      <c r="I42" s="644"/>
      <c r="J42" s="644"/>
      <c r="K42" s="644"/>
      <c r="L42" s="296"/>
      <c r="M42" s="294"/>
      <c r="N42" s="581" t="s">
        <v>384</v>
      </c>
      <c r="O42" s="581"/>
      <c r="P42" s="581"/>
      <c r="Q42" s="581"/>
      <c r="R42" s="581"/>
      <c r="S42" s="581"/>
    </row>
    <row r="43" spans="2:19" ht="16.149999999999999" customHeight="1" x14ac:dyDescent="0.35">
      <c r="B43" s="339"/>
      <c r="C43" s="30"/>
      <c r="D43" s="30"/>
      <c r="E43" s="30"/>
      <c r="F43" s="30"/>
      <c r="G43" s="30"/>
      <c r="H43" s="30"/>
      <c r="I43" s="30"/>
      <c r="J43" s="30"/>
      <c r="K43" s="30"/>
      <c r="L43" s="358"/>
      <c r="M43" s="149"/>
      <c r="N43" s="650"/>
      <c r="O43" s="650"/>
      <c r="P43" s="650"/>
      <c r="Q43" s="650"/>
      <c r="R43" s="650"/>
      <c r="S43" s="650"/>
    </row>
    <row r="44" spans="2:19" ht="16.149999999999999" customHeight="1" x14ac:dyDescent="0.35">
      <c r="B44" s="340"/>
      <c r="C44" s="59"/>
      <c r="D44" s="59"/>
      <c r="E44" s="59"/>
      <c r="F44" s="59"/>
      <c r="G44" s="59"/>
      <c r="H44" s="59"/>
      <c r="I44" s="59"/>
      <c r="J44" s="59"/>
      <c r="K44" s="59"/>
      <c r="L44" s="132"/>
      <c r="N44" s="650"/>
      <c r="O44" s="650"/>
      <c r="P44" s="650"/>
      <c r="Q44" s="650"/>
      <c r="R44" s="650"/>
      <c r="S44" s="650"/>
    </row>
    <row r="45" spans="2:19" ht="16.149999999999999" customHeight="1" x14ac:dyDescent="0.35">
      <c r="B45" s="339"/>
      <c r="C45" s="30"/>
      <c r="D45" s="30"/>
      <c r="E45" s="30"/>
      <c r="F45" s="30"/>
      <c r="G45" s="30"/>
      <c r="H45" s="30"/>
      <c r="I45" s="30"/>
      <c r="J45" s="30"/>
      <c r="K45" s="30"/>
      <c r="L45" s="358"/>
      <c r="M45" s="149"/>
    </row>
    <row r="46" spans="2:19" ht="16.149999999999999" customHeight="1" x14ac:dyDescent="0.35">
      <c r="B46" s="339"/>
      <c r="C46" s="30" t="s">
        <v>185</v>
      </c>
      <c r="D46" s="30"/>
      <c r="E46" s="30"/>
      <c r="F46" s="30"/>
      <c r="G46" s="30"/>
      <c r="H46" s="30"/>
      <c r="I46" s="30"/>
      <c r="J46" s="30"/>
      <c r="K46" s="30"/>
      <c r="L46" s="358"/>
      <c r="M46" s="149"/>
    </row>
    <row r="47" spans="2:19" ht="82.5" customHeight="1" x14ac:dyDescent="0.35">
      <c r="B47" s="339"/>
      <c r="C47" s="600" t="s">
        <v>326</v>
      </c>
      <c r="D47" s="600"/>
      <c r="E47" s="600"/>
      <c r="F47" s="600"/>
      <c r="G47" s="600"/>
      <c r="H47" s="600"/>
      <c r="I47" s="600"/>
      <c r="J47" s="600"/>
      <c r="K47" s="600"/>
      <c r="L47" s="296"/>
      <c r="M47" s="149"/>
    </row>
    <row r="48" spans="2:19" ht="15.75" customHeight="1" x14ac:dyDescent="0.35">
      <c r="B48" s="339"/>
      <c r="C48" s="30"/>
      <c r="D48" s="30"/>
      <c r="E48" s="30"/>
      <c r="F48" s="30"/>
      <c r="G48" s="30"/>
      <c r="H48" s="30"/>
      <c r="I48" s="33" t="str">
        <f>"2400 merkkiä ("&amp;TEXT(LEN(C49),"0")&amp;" käytetty)"</f>
        <v>2400 merkkiä (0 käytetty)</v>
      </c>
      <c r="J48" s="30"/>
      <c r="K48" s="348"/>
      <c r="L48" s="358"/>
      <c r="M48" s="149"/>
    </row>
    <row r="49" spans="2:23" ht="409.15" customHeight="1" x14ac:dyDescent="0.35">
      <c r="B49" s="339"/>
      <c r="C49" s="644"/>
      <c r="D49" s="644"/>
      <c r="E49" s="644"/>
      <c r="F49" s="644"/>
      <c r="G49" s="644"/>
      <c r="H49" s="644"/>
      <c r="I49" s="644"/>
      <c r="J49" s="644"/>
      <c r="K49" s="644"/>
      <c r="L49" s="296"/>
      <c r="M49" s="106"/>
      <c r="N49" s="52"/>
    </row>
    <row r="50" spans="2:23" s="8" customFormat="1" ht="16.149999999999999" customHeight="1" x14ac:dyDescent="0.35">
      <c r="B50" s="339"/>
      <c r="C50" s="103"/>
      <c r="D50" s="103"/>
      <c r="E50" s="103"/>
      <c r="F50" s="103"/>
      <c r="G50" s="103"/>
      <c r="H50" s="103"/>
      <c r="I50" s="103"/>
      <c r="J50" s="103"/>
      <c r="K50" s="103"/>
      <c r="L50" s="345"/>
      <c r="M50" s="106"/>
      <c r="N50" s="660"/>
      <c r="O50" s="660"/>
      <c r="P50" s="660"/>
      <c r="Q50" s="660"/>
      <c r="R50" s="660"/>
      <c r="S50" s="660"/>
      <c r="T50" s="660"/>
      <c r="U50" s="660"/>
      <c r="V50" s="274"/>
      <c r="W50" s="274"/>
    </row>
    <row r="51" spans="2:23" s="8" customFormat="1" ht="16.149999999999999" customHeight="1" x14ac:dyDescent="0.35">
      <c r="B51" s="339"/>
      <c r="C51" s="336" t="s">
        <v>152</v>
      </c>
      <c r="D51" s="104"/>
      <c r="E51" s="104"/>
      <c r="F51" s="104"/>
      <c r="G51" s="104"/>
      <c r="H51" s="104"/>
      <c r="I51" s="104"/>
      <c r="J51" s="104"/>
      <c r="K51" s="104"/>
      <c r="L51" s="345"/>
      <c r="M51" s="106"/>
      <c r="N51" s="581" t="s">
        <v>434</v>
      </c>
      <c r="O51" s="657"/>
      <c r="P51" s="657"/>
      <c r="Q51" s="657"/>
      <c r="R51" s="657"/>
      <c r="S51" s="275"/>
      <c r="T51" s="275"/>
      <c r="U51" s="275"/>
      <c r="V51" s="274"/>
      <c r="W51" s="274"/>
    </row>
    <row r="52" spans="2:23" ht="33" customHeight="1" x14ac:dyDescent="0.35">
      <c r="B52" s="339"/>
      <c r="C52" s="600" t="s">
        <v>328</v>
      </c>
      <c r="D52" s="600"/>
      <c r="E52" s="600"/>
      <c r="F52" s="600"/>
      <c r="G52" s="600"/>
      <c r="H52" s="600"/>
      <c r="I52" s="600"/>
      <c r="J52" s="600"/>
      <c r="K52" s="600"/>
      <c r="L52" s="296"/>
      <c r="M52" s="149"/>
      <c r="N52" s="657"/>
      <c r="O52" s="657"/>
      <c r="P52" s="657"/>
      <c r="Q52" s="657"/>
      <c r="R52" s="657"/>
      <c r="S52" s="275"/>
      <c r="T52" s="275"/>
      <c r="U52" s="275"/>
    </row>
    <row r="53" spans="2:23" s="8" customFormat="1" ht="16.149999999999999" customHeight="1" x14ac:dyDescent="0.35">
      <c r="B53" s="339"/>
      <c r="C53" s="104"/>
      <c r="D53" s="104"/>
      <c r="E53" s="104"/>
      <c r="F53" s="104"/>
      <c r="G53" s="104"/>
      <c r="H53" s="104"/>
      <c r="I53" s="104"/>
      <c r="J53" s="33" t="str">
        <f>"250 merkkiä 
("&amp;TEXT(LEN(C54),"0")&amp;" käytetty)"</f>
        <v>250 merkkiä 
(0 käytetty)</v>
      </c>
      <c r="K53" s="104"/>
      <c r="L53" s="345"/>
      <c r="M53" s="294"/>
      <c r="N53" s="657"/>
      <c r="O53" s="657"/>
      <c r="P53" s="657"/>
      <c r="Q53" s="657"/>
      <c r="R53" s="657"/>
      <c r="S53" s="293"/>
      <c r="T53" s="293"/>
      <c r="U53" s="293"/>
      <c r="V53" s="274"/>
      <c r="W53" s="274"/>
    </row>
    <row r="54" spans="2:23" ht="74.25" customHeight="1" x14ac:dyDescent="0.35">
      <c r="B54" s="339"/>
      <c r="C54" s="644"/>
      <c r="D54" s="644"/>
      <c r="E54" s="644"/>
      <c r="F54" s="644"/>
      <c r="G54" s="644"/>
      <c r="H54" s="644"/>
      <c r="I54" s="644"/>
      <c r="J54" s="644"/>
      <c r="K54" s="644"/>
      <c r="L54" s="296"/>
      <c r="M54" s="106"/>
      <c r="N54" s="657"/>
      <c r="O54" s="657"/>
      <c r="P54" s="657"/>
      <c r="Q54" s="657"/>
      <c r="R54" s="657"/>
    </row>
    <row r="55" spans="2:23" ht="16.149999999999999" customHeight="1" x14ac:dyDescent="0.35">
      <c r="B55" s="339"/>
      <c r="C55" s="33"/>
      <c r="D55" s="33"/>
      <c r="E55" s="30"/>
      <c r="F55" s="35"/>
      <c r="G55" s="30"/>
      <c r="H55" s="30"/>
      <c r="I55" s="30"/>
      <c r="J55" s="30"/>
      <c r="K55" s="30"/>
      <c r="L55" s="358"/>
      <c r="M55" s="271"/>
    </row>
    <row r="56" spans="2:23" ht="24.75" customHeight="1" x14ac:dyDescent="0.35">
      <c r="B56" s="338"/>
      <c r="C56" s="653" t="s">
        <v>275</v>
      </c>
      <c r="D56" s="653"/>
      <c r="E56" s="653"/>
      <c r="F56" s="653"/>
      <c r="G56" s="653"/>
      <c r="H56" s="653"/>
      <c r="I56" s="653"/>
      <c r="J56" s="653"/>
      <c r="K56" s="653"/>
      <c r="L56" s="346"/>
      <c r="M56" s="149"/>
    </row>
    <row r="57" spans="2:23" ht="41.25" customHeight="1" x14ac:dyDescent="0.35">
      <c r="B57" s="339"/>
      <c r="C57" s="647" t="s">
        <v>199</v>
      </c>
      <c r="D57" s="647"/>
      <c r="E57" s="647"/>
      <c r="F57" s="647"/>
      <c r="G57" s="647"/>
      <c r="H57" s="647"/>
      <c r="I57" s="647"/>
      <c r="J57" s="647"/>
      <c r="K57" s="647"/>
      <c r="L57" s="296"/>
      <c r="M57" s="149"/>
    </row>
    <row r="58" spans="2:23" ht="21" customHeight="1" x14ac:dyDescent="0.35">
      <c r="B58" s="339"/>
      <c r="C58" s="47" t="s">
        <v>17</v>
      </c>
      <c r="D58" s="47"/>
      <c r="E58" s="47"/>
      <c r="F58" s="47"/>
      <c r="G58" s="47"/>
      <c r="H58" s="47"/>
      <c r="I58" s="47"/>
      <c r="J58" s="47" t="str">
        <f>"300 merkkiä 
("&amp;TEXT(LEN(C59),"0")&amp;" käytetty)"</f>
        <v>300 merkkiä 
(0 käytetty)</v>
      </c>
      <c r="K58" s="47"/>
      <c r="L58" s="23"/>
      <c r="N58" s="596" t="s">
        <v>437</v>
      </c>
      <c r="O58" s="596"/>
      <c r="P58" s="596"/>
      <c r="Q58" s="596"/>
      <c r="R58" s="596"/>
      <c r="S58" s="424"/>
      <c r="T58" s="424"/>
      <c r="U58" s="424"/>
    </row>
    <row r="59" spans="2:23" ht="63" customHeight="1" x14ac:dyDescent="0.35">
      <c r="B59" s="339"/>
      <c r="C59" s="588"/>
      <c r="D59" s="589"/>
      <c r="E59" s="589"/>
      <c r="F59" s="589"/>
      <c r="G59" s="589"/>
      <c r="H59" s="589"/>
      <c r="I59" s="589"/>
      <c r="J59" s="589"/>
      <c r="K59" s="590"/>
      <c r="L59" s="296"/>
      <c r="M59" s="106"/>
      <c r="N59" s="596"/>
      <c r="O59" s="596"/>
      <c r="P59" s="596"/>
      <c r="Q59" s="596"/>
      <c r="R59" s="596"/>
      <c r="S59" s="424"/>
      <c r="T59" s="424"/>
      <c r="U59" s="424"/>
    </row>
    <row r="60" spans="2:23" ht="21" customHeight="1" x14ac:dyDescent="0.35">
      <c r="B60" s="339"/>
      <c r="C60" s="47" t="s">
        <v>286</v>
      </c>
      <c r="D60" s="47"/>
      <c r="E60" s="107"/>
      <c r="F60" s="47"/>
      <c r="G60" s="47"/>
      <c r="H60" s="47"/>
      <c r="I60" s="47"/>
      <c r="J60" s="47"/>
      <c r="K60" s="47"/>
      <c r="L60" s="23"/>
      <c r="N60" s="141"/>
      <c r="O60" s="141"/>
      <c r="P60" s="141"/>
      <c r="Q60" s="141"/>
      <c r="R60" s="141"/>
      <c r="S60" s="141"/>
      <c r="T60" s="141"/>
      <c r="U60" s="141"/>
    </row>
    <row r="61" spans="2:23" ht="21" customHeight="1" x14ac:dyDescent="0.35">
      <c r="B61" s="339"/>
      <c r="C61" s="47" t="s">
        <v>383</v>
      </c>
      <c r="D61" s="47"/>
      <c r="E61" s="107"/>
      <c r="F61" s="47"/>
      <c r="G61" s="47"/>
      <c r="H61" s="47"/>
      <c r="I61" s="47"/>
      <c r="J61" s="47" t="str">
        <f>"200 merkkiä 
("&amp;TEXT(LEN(C62),"0")&amp;" käytetty)"</f>
        <v>200 merkkiä 
(0 käytetty)</v>
      </c>
      <c r="K61" s="47"/>
      <c r="L61" s="23"/>
      <c r="N61" s="596" t="s">
        <v>436</v>
      </c>
      <c r="O61" s="596"/>
      <c r="P61" s="596"/>
      <c r="Q61" s="596"/>
      <c r="R61" s="596"/>
      <c r="S61" s="141"/>
      <c r="T61" s="141"/>
      <c r="U61" s="141"/>
    </row>
    <row r="62" spans="2:23" ht="45" customHeight="1" x14ac:dyDescent="0.35">
      <c r="B62" s="339"/>
      <c r="C62" s="644"/>
      <c r="D62" s="644"/>
      <c r="E62" s="644"/>
      <c r="F62" s="644"/>
      <c r="G62" s="644"/>
      <c r="H62" s="644"/>
      <c r="I62" s="644"/>
      <c r="J62" s="644"/>
      <c r="K62" s="644"/>
      <c r="L62" s="357"/>
      <c r="M62" s="106"/>
      <c r="N62" s="596"/>
      <c r="O62" s="596"/>
      <c r="P62" s="596"/>
      <c r="Q62" s="596"/>
      <c r="R62" s="596"/>
      <c r="S62" s="141"/>
      <c r="T62" s="141"/>
    </row>
    <row r="63" spans="2:23" ht="21" customHeight="1" x14ac:dyDescent="0.35">
      <c r="B63" s="339"/>
      <c r="C63" s="47" t="s">
        <v>287</v>
      </c>
      <c r="D63" s="47"/>
      <c r="E63" s="47"/>
      <c r="F63" s="107"/>
      <c r="G63" s="47"/>
      <c r="H63" s="47"/>
      <c r="I63" s="47"/>
      <c r="J63" s="47"/>
      <c r="K63" s="47"/>
      <c r="L63" s="23"/>
    </row>
    <row r="64" spans="2:23" ht="21" customHeight="1" x14ac:dyDescent="0.35">
      <c r="B64" s="339"/>
      <c r="C64" s="47" t="s">
        <v>228</v>
      </c>
      <c r="D64" s="47"/>
      <c r="E64" s="47"/>
      <c r="F64" s="107"/>
      <c r="G64" s="47"/>
      <c r="H64" s="47"/>
      <c r="I64" s="47"/>
      <c r="J64" s="47" t="str">
        <f>"1500 merkkiä 
("&amp;TEXT(LEN(C65),"0")&amp;" käytetty)"</f>
        <v>1500 merkkiä 
(0 käytetty)</v>
      </c>
      <c r="K64" s="47"/>
      <c r="L64" s="23"/>
    </row>
    <row r="65" spans="2:21" ht="272.25" customHeight="1" x14ac:dyDescent="0.35">
      <c r="B65" s="339"/>
      <c r="C65" s="644"/>
      <c r="D65" s="644"/>
      <c r="E65" s="644"/>
      <c r="F65" s="644"/>
      <c r="G65" s="644"/>
      <c r="H65" s="644"/>
      <c r="I65" s="644"/>
      <c r="J65" s="644"/>
      <c r="K65" s="644"/>
      <c r="L65" s="296"/>
      <c r="M65" s="294"/>
      <c r="N65" s="596" t="s">
        <v>435</v>
      </c>
      <c r="O65" s="596"/>
      <c r="P65" s="596"/>
      <c r="Q65" s="596"/>
      <c r="R65" s="596"/>
    </row>
    <row r="66" spans="2:21" ht="21" customHeight="1" x14ac:dyDescent="0.35">
      <c r="B66" s="339"/>
      <c r="C66" s="47" t="s">
        <v>288</v>
      </c>
      <c r="D66" s="47"/>
      <c r="E66" s="47"/>
      <c r="F66" s="47"/>
      <c r="G66" s="47"/>
      <c r="H66" s="47"/>
      <c r="I66" s="47"/>
      <c r="J66" s="47" t="str">
        <f>"500 merkkiä 
("&amp;TEXT(LEN(C68),"0")&amp;" käytetty)"</f>
        <v>500 merkkiä 
(0 käytetty)</v>
      </c>
      <c r="K66" s="47"/>
      <c r="L66" s="23"/>
    </row>
    <row r="67" spans="2:21" ht="34.5" customHeight="1" x14ac:dyDescent="0.35">
      <c r="B67" s="339"/>
      <c r="C67" s="651" t="s">
        <v>340</v>
      </c>
      <c r="D67" s="651"/>
      <c r="E67" s="651"/>
      <c r="F67" s="651"/>
      <c r="G67" s="651"/>
      <c r="H67" s="651"/>
      <c r="I67" s="651"/>
      <c r="J67" s="651"/>
      <c r="K67" s="651"/>
      <c r="L67" s="23"/>
    </row>
    <row r="68" spans="2:21" ht="113.15" customHeight="1" x14ac:dyDescent="0.35">
      <c r="B68" s="339"/>
      <c r="C68" s="644"/>
      <c r="D68" s="644"/>
      <c r="E68" s="644"/>
      <c r="F68" s="644"/>
      <c r="G68" s="644"/>
      <c r="H68" s="644"/>
      <c r="I68" s="644"/>
      <c r="J68" s="644"/>
      <c r="K68" s="644"/>
      <c r="L68" s="296"/>
      <c r="M68" s="106"/>
      <c r="N68" s="581" t="s">
        <v>438</v>
      </c>
      <c r="O68" s="581"/>
      <c r="P68" s="581"/>
      <c r="Q68" s="581"/>
      <c r="R68" s="581"/>
    </row>
    <row r="69" spans="2:21" ht="21" customHeight="1" x14ac:dyDescent="0.35">
      <c r="B69" s="339"/>
      <c r="C69" s="47" t="s">
        <v>289</v>
      </c>
      <c r="D69" s="47"/>
      <c r="E69" s="47"/>
      <c r="F69" s="47"/>
      <c r="G69" s="47"/>
      <c r="H69" s="47"/>
      <c r="I69" s="47"/>
      <c r="J69" s="47"/>
      <c r="K69" s="47"/>
      <c r="L69" s="23"/>
    </row>
    <row r="70" spans="2:21" ht="21" customHeight="1" x14ac:dyDescent="0.35">
      <c r="B70" s="339"/>
      <c r="C70" s="47" t="s">
        <v>383</v>
      </c>
      <c r="D70" s="47"/>
      <c r="E70" s="47"/>
      <c r="F70" s="47"/>
      <c r="G70" s="47"/>
      <c r="H70" s="47"/>
      <c r="I70" s="47"/>
      <c r="J70" s="47" t="str">
        <f>"200 merkkiä 
("&amp;TEXT(LEN(C71),"0")&amp;" käytetty)"</f>
        <v>200 merkkiä 
(0 käytetty)</v>
      </c>
      <c r="K70" s="47"/>
      <c r="L70" s="23"/>
    </row>
    <row r="71" spans="2:21" ht="45" customHeight="1" x14ac:dyDescent="0.35">
      <c r="B71" s="339"/>
      <c r="C71" s="644"/>
      <c r="D71" s="644"/>
      <c r="E71" s="644"/>
      <c r="F71" s="644"/>
      <c r="G71" s="644"/>
      <c r="H71" s="644"/>
      <c r="I71" s="644"/>
      <c r="J71" s="644"/>
      <c r="K71" s="644"/>
      <c r="L71" s="357"/>
      <c r="M71" s="294"/>
      <c r="N71" s="638"/>
      <c r="O71" s="638"/>
      <c r="P71" s="638"/>
      <c r="Q71" s="638"/>
      <c r="R71" s="638"/>
      <c r="S71" s="638"/>
      <c r="T71" s="638"/>
      <c r="U71" s="274"/>
    </row>
    <row r="72" spans="2:21" ht="21" customHeight="1" x14ac:dyDescent="0.35">
      <c r="B72" s="339"/>
      <c r="C72" s="47" t="s">
        <v>290</v>
      </c>
      <c r="D72" s="47"/>
      <c r="E72" s="47"/>
      <c r="F72" s="107"/>
      <c r="G72" s="47"/>
      <c r="H72" s="47"/>
      <c r="I72" s="47"/>
      <c r="J72" s="47"/>
      <c r="K72" s="47"/>
      <c r="L72" s="23"/>
      <c r="N72" s="274"/>
      <c r="O72" s="274"/>
      <c r="P72" s="274"/>
      <c r="Q72" s="274"/>
      <c r="R72" s="274"/>
      <c r="S72" s="274"/>
      <c r="T72" s="274"/>
      <c r="U72" s="274"/>
    </row>
    <row r="73" spans="2:21" ht="21" customHeight="1" x14ac:dyDescent="0.35">
      <c r="B73" s="339"/>
      <c r="C73" s="47" t="s">
        <v>228</v>
      </c>
      <c r="D73" s="47"/>
      <c r="E73" s="47"/>
      <c r="F73" s="107"/>
      <c r="G73" s="47"/>
      <c r="H73" s="47"/>
      <c r="I73" s="47"/>
      <c r="J73" s="47" t="str">
        <f>"1500 merkkiä 
("&amp;TEXT(LEN(C74),"0")&amp;" käytetty)"</f>
        <v>1500 merkkiä 
(0 käytetty)</v>
      </c>
      <c r="K73" s="47"/>
      <c r="L73" s="23"/>
      <c r="N73" s="274"/>
      <c r="O73" s="274"/>
      <c r="P73" s="274"/>
      <c r="Q73" s="274"/>
      <c r="R73" s="274"/>
      <c r="S73" s="274"/>
      <c r="T73" s="274"/>
      <c r="U73" s="274"/>
    </row>
    <row r="74" spans="2:21" ht="272.25" customHeight="1" x14ac:dyDescent="0.35">
      <c r="B74" s="339"/>
      <c r="C74" s="644"/>
      <c r="D74" s="644"/>
      <c r="E74" s="644"/>
      <c r="F74" s="644"/>
      <c r="G74" s="644"/>
      <c r="H74" s="644"/>
      <c r="I74" s="644"/>
      <c r="J74" s="644"/>
      <c r="K74" s="644"/>
      <c r="L74" s="296"/>
      <c r="M74" s="294"/>
      <c r="N74" s="274"/>
      <c r="O74" s="274"/>
      <c r="P74" s="274"/>
      <c r="Q74" s="274"/>
      <c r="R74" s="274"/>
      <c r="S74" s="274"/>
      <c r="T74" s="274"/>
      <c r="U74" s="274"/>
    </row>
    <row r="75" spans="2:21" ht="21" customHeight="1" x14ac:dyDescent="0.35">
      <c r="B75" s="339"/>
      <c r="C75" s="47" t="s">
        <v>291</v>
      </c>
      <c r="D75" s="47"/>
      <c r="E75" s="47"/>
      <c r="F75" s="47"/>
      <c r="G75" s="47"/>
      <c r="H75" s="47"/>
      <c r="I75" s="47"/>
      <c r="J75" s="47" t="str">
        <f>"500 merkkiä 
("&amp;TEXT(LEN(C77),"0")&amp;" käytetty)"</f>
        <v>500 merkkiä 
(0 käytetty)</v>
      </c>
      <c r="K75" s="47"/>
      <c r="L75" s="23"/>
      <c r="N75" s="274"/>
      <c r="O75" s="274"/>
      <c r="P75" s="274"/>
      <c r="Q75" s="274"/>
      <c r="R75" s="274"/>
      <c r="S75" s="274"/>
      <c r="T75" s="274"/>
      <c r="U75" s="274"/>
    </row>
    <row r="76" spans="2:21" ht="34.5" customHeight="1" x14ac:dyDescent="0.35">
      <c r="B76" s="339"/>
      <c r="C76" s="651" t="s">
        <v>340</v>
      </c>
      <c r="D76" s="651"/>
      <c r="E76" s="651"/>
      <c r="F76" s="651"/>
      <c r="G76" s="651"/>
      <c r="H76" s="651"/>
      <c r="I76" s="651"/>
      <c r="J76" s="651"/>
      <c r="K76" s="651"/>
      <c r="L76" s="23"/>
    </row>
    <row r="77" spans="2:21" ht="113.15" customHeight="1" x14ac:dyDescent="0.35">
      <c r="B77" s="339"/>
      <c r="C77" s="588"/>
      <c r="D77" s="589"/>
      <c r="E77" s="589"/>
      <c r="F77" s="589"/>
      <c r="G77" s="589"/>
      <c r="H77" s="589"/>
      <c r="I77" s="589"/>
      <c r="J77" s="589"/>
      <c r="K77" s="590"/>
      <c r="L77" s="296"/>
      <c r="M77" s="106"/>
      <c r="N77" s="645"/>
      <c r="O77" s="645"/>
      <c r="P77" s="645"/>
      <c r="Q77" s="645"/>
      <c r="R77" s="645"/>
      <c r="S77" s="645"/>
      <c r="T77" s="274"/>
      <c r="U77" s="274"/>
    </row>
    <row r="78" spans="2:21" ht="21" customHeight="1" x14ac:dyDescent="0.35">
      <c r="B78" s="339"/>
      <c r="C78" s="47" t="s">
        <v>115</v>
      </c>
      <c r="D78" s="47"/>
      <c r="E78" s="47"/>
      <c r="F78" s="47"/>
      <c r="G78" s="47"/>
      <c r="H78" s="47"/>
      <c r="I78" s="47"/>
      <c r="J78" s="47"/>
      <c r="K78" s="47"/>
      <c r="L78" s="23"/>
      <c r="N78" s="274"/>
      <c r="O78" s="274"/>
      <c r="P78" s="274"/>
      <c r="Q78" s="274"/>
      <c r="R78" s="274"/>
      <c r="S78" s="274"/>
      <c r="T78" s="274"/>
      <c r="U78" s="274"/>
    </row>
    <row r="79" spans="2:21" ht="21" customHeight="1" x14ac:dyDescent="0.35">
      <c r="B79" s="339"/>
      <c r="C79" s="47" t="s">
        <v>337</v>
      </c>
      <c r="D79" s="47"/>
      <c r="E79" s="47"/>
      <c r="F79" s="47"/>
      <c r="G79" s="47"/>
      <c r="H79" s="47"/>
      <c r="I79" s="47"/>
      <c r="J79" s="47" t="str">
        <f>"200 merkkiä 
("&amp;TEXT(LEN(C80),"0")&amp;" käytetty)"</f>
        <v>200 merkkiä 
(0 käytetty)</v>
      </c>
      <c r="K79" s="47"/>
      <c r="L79" s="23"/>
      <c r="N79" s="274"/>
      <c r="O79" s="274"/>
      <c r="P79" s="274"/>
      <c r="Q79" s="274"/>
      <c r="R79" s="274"/>
      <c r="S79" s="274"/>
      <c r="T79" s="274"/>
      <c r="U79" s="274"/>
    </row>
    <row r="80" spans="2:21" ht="45" customHeight="1" x14ac:dyDescent="0.35">
      <c r="B80" s="339"/>
      <c r="C80" s="644"/>
      <c r="D80" s="644"/>
      <c r="E80" s="644"/>
      <c r="F80" s="644"/>
      <c r="G80" s="644"/>
      <c r="H80" s="644"/>
      <c r="I80" s="644"/>
      <c r="J80" s="644"/>
      <c r="K80" s="644"/>
      <c r="L80" s="357"/>
      <c r="M80" s="294"/>
      <c r="N80" s="638"/>
      <c r="O80" s="638"/>
      <c r="P80" s="638"/>
      <c r="Q80" s="638"/>
      <c r="R80" s="638"/>
      <c r="S80" s="638"/>
      <c r="T80" s="638"/>
      <c r="U80" s="274"/>
    </row>
    <row r="81" spans="2:21" ht="21" customHeight="1" x14ac:dyDescent="0.35">
      <c r="B81" s="339"/>
      <c r="C81" s="47" t="s">
        <v>292</v>
      </c>
      <c r="D81" s="47"/>
      <c r="E81" s="47"/>
      <c r="F81" s="107"/>
      <c r="G81" s="47"/>
      <c r="H81" s="47"/>
      <c r="I81" s="47"/>
      <c r="J81" s="47"/>
      <c r="K81" s="47"/>
      <c r="L81" s="23"/>
      <c r="N81" s="274"/>
      <c r="O81" s="274"/>
      <c r="P81" s="274"/>
      <c r="Q81" s="274"/>
      <c r="R81" s="274"/>
      <c r="S81" s="274"/>
      <c r="T81" s="274"/>
      <c r="U81" s="274"/>
    </row>
    <row r="82" spans="2:21" ht="21" customHeight="1" x14ac:dyDescent="0.35">
      <c r="B82" s="339"/>
      <c r="C82" s="47" t="s">
        <v>228</v>
      </c>
      <c r="D82" s="47"/>
      <c r="E82" s="47"/>
      <c r="F82" s="107"/>
      <c r="G82" s="47"/>
      <c r="H82" s="47"/>
      <c r="I82" s="47"/>
      <c r="J82" s="47" t="str">
        <f>"1500 merkkiä 
("&amp;TEXT(LEN(C83),"0")&amp;" käytetty)"</f>
        <v>1500 merkkiä 
(0 käytetty)</v>
      </c>
      <c r="K82" s="47"/>
      <c r="L82" s="23"/>
      <c r="N82" s="274"/>
      <c r="O82" s="274"/>
      <c r="P82" s="274"/>
      <c r="Q82" s="274"/>
      <c r="R82" s="274"/>
      <c r="S82" s="274"/>
      <c r="T82" s="274"/>
      <c r="U82" s="274"/>
    </row>
    <row r="83" spans="2:21" ht="272.25" customHeight="1" x14ac:dyDescent="0.35">
      <c r="B83" s="339"/>
      <c r="C83" s="644"/>
      <c r="D83" s="644"/>
      <c r="E83" s="644"/>
      <c r="F83" s="644"/>
      <c r="G83" s="644"/>
      <c r="H83" s="644"/>
      <c r="I83" s="644"/>
      <c r="J83" s="644"/>
      <c r="K83" s="644"/>
      <c r="L83" s="296"/>
      <c r="M83" s="294"/>
      <c r="N83" s="274"/>
      <c r="O83" s="274"/>
      <c r="P83" s="274"/>
      <c r="Q83" s="274"/>
      <c r="R83" s="274"/>
      <c r="S83" s="274"/>
      <c r="T83" s="274"/>
      <c r="U83" s="274"/>
    </row>
    <row r="84" spans="2:21" ht="21" customHeight="1" x14ac:dyDescent="0.35">
      <c r="B84" s="339"/>
      <c r="C84" s="47" t="s">
        <v>293</v>
      </c>
      <c r="D84" s="47"/>
      <c r="E84" s="47"/>
      <c r="F84" s="47"/>
      <c r="G84" s="47"/>
      <c r="H84" s="47"/>
      <c r="I84" s="47"/>
      <c r="J84" s="47" t="str">
        <f>"500 merkkiä 
("&amp;TEXT(LEN(C86),"0")&amp;" käytetty)"</f>
        <v>500 merkkiä 
(0 käytetty)</v>
      </c>
      <c r="K84" s="47"/>
      <c r="L84" s="23"/>
      <c r="N84" s="274"/>
      <c r="O84" s="274"/>
      <c r="P84" s="274"/>
      <c r="Q84" s="274"/>
      <c r="R84" s="274"/>
      <c r="S84" s="274"/>
      <c r="T84" s="274"/>
      <c r="U84" s="274"/>
    </row>
    <row r="85" spans="2:21" ht="34.5" customHeight="1" x14ac:dyDescent="0.35">
      <c r="B85" s="339"/>
      <c r="C85" s="651" t="s">
        <v>340</v>
      </c>
      <c r="D85" s="651"/>
      <c r="E85" s="651"/>
      <c r="F85" s="651"/>
      <c r="G85" s="651"/>
      <c r="H85" s="651"/>
      <c r="I85" s="651"/>
      <c r="J85" s="651"/>
      <c r="K85" s="651"/>
      <c r="L85" s="23"/>
    </row>
    <row r="86" spans="2:21" ht="113.15" customHeight="1" x14ac:dyDescent="0.35">
      <c r="B86" s="339"/>
      <c r="C86" s="588"/>
      <c r="D86" s="589"/>
      <c r="E86" s="589"/>
      <c r="F86" s="589"/>
      <c r="G86" s="589"/>
      <c r="H86" s="589"/>
      <c r="I86" s="589"/>
      <c r="J86" s="589"/>
      <c r="K86" s="590"/>
      <c r="L86" s="296"/>
      <c r="M86" s="294"/>
      <c r="N86" s="645"/>
      <c r="O86" s="645"/>
      <c r="P86" s="645"/>
      <c r="Q86" s="645"/>
      <c r="R86" s="645"/>
      <c r="S86" s="645"/>
      <c r="T86" s="274"/>
      <c r="U86" s="274"/>
    </row>
    <row r="87" spans="2:21" ht="21" customHeight="1" x14ac:dyDescent="0.35">
      <c r="B87" s="339"/>
      <c r="C87" s="47" t="s">
        <v>18</v>
      </c>
      <c r="D87" s="47"/>
      <c r="E87" s="47"/>
      <c r="F87" s="47"/>
      <c r="G87" s="47"/>
      <c r="H87" s="47"/>
      <c r="I87" s="47"/>
      <c r="J87" s="47" t="str">
        <f>"300 merkkiä 
("&amp;TEXT(LEN(C88),"0")&amp;" käytetty)"</f>
        <v>300 merkkiä 
(0 käytetty)</v>
      </c>
      <c r="K87" s="47"/>
      <c r="L87" s="23"/>
      <c r="N87" s="186"/>
      <c r="O87" s="274"/>
      <c r="P87" s="274"/>
      <c r="Q87" s="274"/>
      <c r="R87" s="274"/>
      <c r="S87" s="274"/>
      <c r="T87" s="274"/>
      <c r="U87" s="274"/>
    </row>
    <row r="88" spans="2:21" ht="63" customHeight="1" x14ac:dyDescent="0.35">
      <c r="B88" s="339"/>
      <c r="C88" s="588"/>
      <c r="D88" s="589"/>
      <c r="E88" s="589"/>
      <c r="F88" s="589"/>
      <c r="G88" s="589"/>
      <c r="H88" s="589"/>
      <c r="I88" s="589"/>
      <c r="J88" s="589"/>
      <c r="K88" s="590"/>
      <c r="L88" s="296"/>
      <c r="M88" s="294"/>
      <c r="N88" s="638"/>
      <c r="O88" s="638"/>
      <c r="P88" s="638"/>
      <c r="Q88" s="638"/>
      <c r="R88" s="638"/>
      <c r="S88" s="638"/>
      <c r="T88" s="638"/>
      <c r="U88" s="638"/>
    </row>
    <row r="89" spans="2:21" ht="21" customHeight="1" x14ac:dyDescent="0.35">
      <c r="B89" s="339"/>
      <c r="C89" s="47" t="s">
        <v>294</v>
      </c>
      <c r="D89" s="47"/>
      <c r="E89" s="107"/>
      <c r="F89" s="47"/>
      <c r="G89" s="47"/>
      <c r="H89" s="47"/>
      <c r="I89" s="47"/>
      <c r="J89" s="47"/>
      <c r="K89" s="47"/>
      <c r="L89" s="23"/>
      <c r="N89" s="175"/>
      <c r="O89" s="175"/>
      <c r="P89" s="175"/>
      <c r="Q89" s="175"/>
      <c r="R89" s="175"/>
      <c r="S89" s="175"/>
      <c r="T89" s="175"/>
      <c r="U89" s="175"/>
    </row>
    <row r="90" spans="2:21" ht="21" customHeight="1" x14ac:dyDescent="0.35">
      <c r="B90" s="339"/>
      <c r="C90" s="47" t="s">
        <v>184</v>
      </c>
      <c r="D90" s="47"/>
      <c r="E90" s="107"/>
      <c r="F90" s="47"/>
      <c r="G90" s="47"/>
      <c r="H90" s="47"/>
      <c r="I90" s="47"/>
      <c r="J90" s="47" t="str">
        <f>"200 merkkiä 
("&amp;TEXT(LEN(C91),"0")&amp;" käytetty)"</f>
        <v>200 merkkiä 
(0 käytetty)</v>
      </c>
      <c r="K90" s="47"/>
      <c r="L90" s="23"/>
      <c r="N90" s="175"/>
      <c r="O90" s="175"/>
      <c r="P90" s="175"/>
      <c r="Q90" s="175"/>
      <c r="R90" s="175"/>
      <c r="S90" s="175"/>
      <c r="T90" s="175"/>
      <c r="U90" s="175"/>
    </row>
    <row r="91" spans="2:21" ht="45" customHeight="1" x14ac:dyDescent="0.35">
      <c r="B91" s="339"/>
      <c r="C91" s="644"/>
      <c r="D91" s="644"/>
      <c r="E91" s="644"/>
      <c r="F91" s="644"/>
      <c r="G91" s="644"/>
      <c r="H91" s="644"/>
      <c r="I91" s="644"/>
      <c r="J91" s="644"/>
      <c r="K91" s="644"/>
      <c r="L91" s="357"/>
      <c r="M91" s="294"/>
      <c r="N91" s="638"/>
      <c r="O91" s="638"/>
      <c r="P91" s="638"/>
      <c r="Q91" s="638"/>
      <c r="R91" s="638"/>
      <c r="S91" s="638"/>
      <c r="T91" s="638"/>
      <c r="U91" s="274"/>
    </row>
    <row r="92" spans="2:21" ht="21" customHeight="1" x14ac:dyDescent="0.35">
      <c r="B92" s="339"/>
      <c r="C92" s="47" t="s">
        <v>295</v>
      </c>
      <c r="D92" s="47"/>
      <c r="E92" s="47"/>
      <c r="F92" s="107"/>
      <c r="G92" s="47"/>
      <c r="H92" s="47"/>
      <c r="I92" s="47"/>
      <c r="J92" s="47"/>
      <c r="K92" s="47"/>
      <c r="L92" s="23"/>
      <c r="N92" s="274"/>
      <c r="O92" s="274"/>
      <c r="P92" s="274"/>
      <c r="Q92" s="274"/>
      <c r="R92" s="274"/>
      <c r="S92" s="274"/>
      <c r="T92" s="274"/>
      <c r="U92" s="274"/>
    </row>
    <row r="93" spans="2:21" ht="21" customHeight="1" x14ac:dyDescent="0.35">
      <c r="B93" s="339"/>
      <c r="C93" s="47" t="s">
        <v>228</v>
      </c>
      <c r="D93" s="47"/>
      <c r="E93" s="47"/>
      <c r="F93" s="107"/>
      <c r="G93" s="47"/>
      <c r="H93" s="47"/>
      <c r="I93" s="47"/>
      <c r="J93" s="47" t="str">
        <f>"1500 merkkiä 
("&amp;TEXT(LEN(C94),"0")&amp;" käytetty)"</f>
        <v>1500 merkkiä 
(0 käytetty)</v>
      </c>
      <c r="K93" s="47"/>
      <c r="L93" s="23"/>
      <c r="N93" s="274"/>
      <c r="O93" s="274"/>
      <c r="P93" s="274"/>
      <c r="Q93" s="274"/>
      <c r="R93" s="274"/>
      <c r="S93" s="274"/>
      <c r="T93" s="274"/>
      <c r="U93" s="274"/>
    </row>
    <row r="94" spans="2:21" ht="272.25" customHeight="1" x14ac:dyDescent="0.35">
      <c r="B94" s="339"/>
      <c r="C94" s="644"/>
      <c r="D94" s="644"/>
      <c r="E94" s="644"/>
      <c r="F94" s="644"/>
      <c r="G94" s="644"/>
      <c r="H94" s="644"/>
      <c r="I94" s="644"/>
      <c r="J94" s="644"/>
      <c r="K94" s="644"/>
      <c r="L94" s="296"/>
      <c r="M94" s="294"/>
      <c r="N94" s="274"/>
      <c r="O94" s="274"/>
      <c r="P94" s="274"/>
      <c r="Q94" s="274"/>
      <c r="R94" s="274"/>
      <c r="S94" s="274"/>
      <c r="T94" s="274"/>
      <c r="U94" s="274"/>
    </row>
    <row r="95" spans="2:21" ht="21" customHeight="1" x14ac:dyDescent="0.35">
      <c r="B95" s="339"/>
      <c r="C95" s="47" t="s">
        <v>296</v>
      </c>
      <c r="D95" s="47"/>
      <c r="E95" s="47"/>
      <c r="F95" s="47"/>
      <c r="G95" s="47"/>
      <c r="H95" s="47"/>
      <c r="I95" s="47"/>
      <c r="J95" s="47" t="str">
        <f>"500 merkkiä 
("&amp;TEXT(LEN(C97),"0")&amp;" käytetty)"</f>
        <v>500 merkkiä 
(0 käytetty)</v>
      </c>
      <c r="K95" s="47"/>
      <c r="L95" s="23"/>
      <c r="N95" s="274"/>
      <c r="O95" s="274"/>
      <c r="P95" s="274"/>
      <c r="Q95" s="274"/>
      <c r="R95" s="274"/>
      <c r="S95" s="274"/>
      <c r="T95" s="274"/>
      <c r="U95" s="274"/>
    </row>
    <row r="96" spans="2:21" ht="34.5" customHeight="1" x14ac:dyDescent="0.35">
      <c r="B96" s="339"/>
      <c r="C96" s="651" t="s">
        <v>340</v>
      </c>
      <c r="D96" s="651"/>
      <c r="E96" s="651"/>
      <c r="F96" s="651"/>
      <c r="G96" s="651"/>
      <c r="H96" s="651"/>
      <c r="I96" s="651"/>
      <c r="J96" s="651"/>
      <c r="K96" s="651"/>
      <c r="L96" s="23"/>
    </row>
    <row r="97" spans="2:21" ht="113.15" customHeight="1" x14ac:dyDescent="0.35">
      <c r="B97" s="339"/>
      <c r="C97" s="644"/>
      <c r="D97" s="644"/>
      <c r="E97" s="644"/>
      <c r="F97" s="644"/>
      <c r="G97" s="644"/>
      <c r="H97" s="644"/>
      <c r="I97" s="644"/>
      <c r="J97" s="644"/>
      <c r="K97" s="644"/>
      <c r="L97" s="296"/>
      <c r="M97" s="294"/>
      <c r="N97" s="645"/>
      <c r="O97" s="645"/>
      <c r="P97" s="645"/>
      <c r="Q97" s="645"/>
      <c r="R97" s="645"/>
      <c r="S97" s="645"/>
      <c r="T97" s="274"/>
      <c r="U97" s="274"/>
    </row>
    <row r="98" spans="2:21" ht="21" customHeight="1" x14ac:dyDescent="0.35">
      <c r="B98" s="339"/>
      <c r="C98" s="47" t="s">
        <v>297</v>
      </c>
      <c r="D98" s="47"/>
      <c r="E98" s="47"/>
      <c r="F98" s="47"/>
      <c r="G98" s="47"/>
      <c r="H98" s="47"/>
      <c r="I98" s="47"/>
      <c r="J98" s="47"/>
      <c r="K98" s="47"/>
      <c r="L98" s="23"/>
      <c r="N98" s="274"/>
      <c r="O98" s="274"/>
      <c r="P98" s="274"/>
      <c r="Q98" s="274"/>
      <c r="R98" s="274"/>
      <c r="S98" s="274"/>
      <c r="T98" s="274"/>
      <c r="U98" s="274"/>
    </row>
    <row r="99" spans="2:21" ht="21" customHeight="1" x14ac:dyDescent="0.35">
      <c r="B99" s="339"/>
      <c r="C99" s="47" t="s">
        <v>337</v>
      </c>
      <c r="D99" s="47"/>
      <c r="E99" s="47"/>
      <c r="F99" s="47"/>
      <c r="G99" s="47"/>
      <c r="H99" s="47"/>
      <c r="I99" s="47"/>
      <c r="J99" s="47" t="str">
        <f>"200 merkkiä 
("&amp;TEXT(LEN(C100),"0")&amp;" käytetty)"</f>
        <v>200 merkkiä 
(0 käytetty)</v>
      </c>
      <c r="K99" s="47"/>
      <c r="L99" s="23"/>
      <c r="N99" s="274"/>
      <c r="O99" s="274"/>
      <c r="P99" s="274"/>
      <c r="Q99" s="274"/>
      <c r="R99" s="274"/>
      <c r="S99" s="274"/>
      <c r="T99" s="274"/>
      <c r="U99" s="274"/>
    </row>
    <row r="100" spans="2:21" ht="45" customHeight="1" x14ac:dyDescent="0.35">
      <c r="B100" s="339"/>
      <c r="C100" s="644"/>
      <c r="D100" s="644"/>
      <c r="E100" s="644"/>
      <c r="F100" s="644"/>
      <c r="G100" s="644"/>
      <c r="H100" s="644"/>
      <c r="I100" s="644"/>
      <c r="J100" s="644"/>
      <c r="K100" s="644"/>
      <c r="L100" s="357"/>
      <c r="M100" s="294"/>
      <c r="N100" s="638"/>
      <c r="O100" s="638"/>
      <c r="P100" s="638"/>
      <c r="Q100" s="638"/>
      <c r="R100" s="638"/>
      <c r="S100" s="638"/>
      <c r="T100" s="638"/>
      <c r="U100" s="274"/>
    </row>
    <row r="101" spans="2:21" ht="21" customHeight="1" x14ac:dyDescent="0.35">
      <c r="B101" s="339"/>
      <c r="C101" s="47" t="s">
        <v>298</v>
      </c>
      <c r="D101" s="47"/>
      <c r="E101" s="47"/>
      <c r="F101" s="107"/>
      <c r="G101" s="47"/>
      <c r="H101" s="47"/>
      <c r="I101" s="47"/>
      <c r="J101" s="47"/>
      <c r="K101" s="47"/>
      <c r="L101" s="23"/>
      <c r="N101" s="274"/>
      <c r="O101" s="274"/>
      <c r="P101" s="274"/>
      <c r="Q101" s="274"/>
      <c r="R101" s="274"/>
      <c r="S101" s="274"/>
      <c r="T101" s="274"/>
      <c r="U101" s="274"/>
    </row>
    <row r="102" spans="2:21" ht="21" customHeight="1" x14ac:dyDescent="0.35">
      <c r="B102" s="339"/>
      <c r="C102" s="47" t="s">
        <v>228</v>
      </c>
      <c r="D102" s="47"/>
      <c r="E102" s="47"/>
      <c r="F102" s="107"/>
      <c r="G102" s="47"/>
      <c r="H102" s="47"/>
      <c r="I102" s="47"/>
      <c r="J102" s="47" t="str">
        <f>"1500 merkkiä 
("&amp;TEXT(LEN(C103),"0")&amp;" käytetty)"</f>
        <v>1500 merkkiä 
(0 käytetty)</v>
      </c>
      <c r="K102" s="47"/>
      <c r="L102" s="23"/>
      <c r="N102" s="274"/>
      <c r="O102" s="274"/>
      <c r="P102" s="274"/>
      <c r="Q102" s="274"/>
      <c r="R102" s="274"/>
      <c r="S102" s="274"/>
      <c r="T102" s="274"/>
      <c r="U102" s="274"/>
    </row>
    <row r="103" spans="2:21" ht="272.25" customHeight="1" x14ac:dyDescent="0.35">
      <c r="B103" s="339"/>
      <c r="C103" s="644"/>
      <c r="D103" s="644"/>
      <c r="E103" s="644"/>
      <c r="F103" s="644"/>
      <c r="G103" s="644"/>
      <c r="H103" s="644"/>
      <c r="I103" s="644"/>
      <c r="J103" s="644"/>
      <c r="K103" s="644"/>
      <c r="L103" s="296"/>
      <c r="M103" s="294"/>
      <c r="N103" s="274"/>
      <c r="O103" s="274"/>
      <c r="P103" s="274"/>
      <c r="Q103" s="274"/>
      <c r="R103" s="274"/>
      <c r="S103" s="274"/>
      <c r="T103" s="274"/>
      <c r="U103" s="274"/>
    </row>
    <row r="104" spans="2:21" ht="21" customHeight="1" x14ac:dyDescent="0.35">
      <c r="B104" s="339"/>
      <c r="C104" s="47" t="s">
        <v>299</v>
      </c>
      <c r="D104" s="47"/>
      <c r="E104" s="47"/>
      <c r="F104" s="47"/>
      <c r="G104" s="47"/>
      <c r="H104" s="47"/>
      <c r="I104" s="47"/>
      <c r="J104" s="47" t="str">
        <f>"500 merkkiä 
("&amp;TEXT(LEN(C106),"0")&amp;" käytetty)"</f>
        <v>500 merkkiä 
(0 käytetty)</v>
      </c>
      <c r="K104" s="47"/>
      <c r="L104" s="23"/>
      <c r="N104" s="274"/>
      <c r="O104" s="274"/>
      <c r="P104" s="274"/>
      <c r="Q104" s="274"/>
      <c r="R104" s="274"/>
      <c r="S104" s="274"/>
      <c r="T104" s="274"/>
      <c r="U104" s="274"/>
    </row>
    <row r="105" spans="2:21" ht="34.5" customHeight="1" x14ac:dyDescent="0.35">
      <c r="B105" s="339"/>
      <c r="C105" s="651" t="s">
        <v>340</v>
      </c>
      <c r="D105" s="651"/>
      <c r="E105" s="651"/>
      <c r="F105" s="651"/>
      <c r="G105" s="651"/>
      <c r="H105" s="651"/>
      <c r="I105" s="651"/>
      <c r="J105" s="651"/>
      <c r="K105" s="651"/>
      <c r="L105" s="23"/>
    </row>
    <row r="106" spans="2:21" ht="113.15" customHeight="1" x14ac:dyDescent="0.35">
      <c r="B106" s="339"/>
      <c r="C106" s="588"/>
      <c r="D106" s="589"/>
      <c r="E106" s="589"/>
      <c r="F106" s="589"/>
      <c r="G106" s="589"/>
      <c r="H106" s="589"/>
      <c r="I106" s="589"/>
      <c r="J106" s="589"/>
      <c r="K106" s="590"/>
      <c r="L106" s="296"/>
      <c r="M106" s="294"/>
      <c r="N106" s="645"/>
      <c r="O106" s="645"/>
      <c r="P106" s="645"/>
      <c r="Q106" s="645"/>
      <c r="R106" s="645"/>
      <c r="S106" s="645"/>
      <c r="T106" s="274"/>
      <c r="U106" s="274"/>
    </row>
    <row r="107" spans="2:21" ht="21" customHeight="1" x14ac:dyDescent="0.35">
      <c r="B107" s="339"/>
      <c r="C107" s="47" t="s">
        <v>300</v>
      </c>
      <c r="D107" s="47"/>
      <c r="E107" s="47"/>
      <c r="F107" s="47"/>
      <c r="G107" s="47"/>
      <c r="H107" s="47"/>
      <c r="I107" s="47"/>
      <c r="J107" s="47"/>
      <c r="K107" s="47"/>
      <c r="L107" s="23"/>
      <c r="N107" s="274"/>
      <c r="O107" s="274"/>
      <c r="P107" s="274"/>
      <c r="Q107" s="274"/>
      <c r="R107" s="274"/>
      <c r="S107" s="274"/>
      <c r="T107" s="274"/>
      <c r="U107" s="274"/>
    </row>
    <row r="108" spans="2:21" ht="21" customHeight="1" x14ac:dyDescent="0.35">
      <c r="B108" s="339"/>
      <c r="C108" s="47" t="s">
        <v>337</v>
      </c>
      <c r="D108" s="47"/>
      <c r="E108" s="47"/>
      <c r="F108" s="47"/>
      <c r="G108" s="47"/>
      <c r="H108" s="47"/>
      <c r="I108" s="47"/>
      <c r="J108" s="47" t="str">
        <f>"200 merkkiä 
("&amp;TEXT(LEN(C109),"0")&amp;" käytetty)"</f>
        <v>200 merkkiä 
(0 käytetty)</v>
      </c>
      <c r="K108" s="47"/>
      <c r="L108" s="23"/>
      <c r="N108" s="274"/>
      <c r="O108" s="274"/>
      <c r="P108" s="274"/>
      <c r="Q108" s="274"/>
      <c r="R108" s="274"/>
      <c r="S108" s="274"/>
      <c r="T108" s="274"/>
      <c r="U108" s="274"/>
    </row>
    <row r="109" spans="2:21" ht="45" customHeight="1" x14ac:dyDescent="0.35">
      <c r="B109" s="339"/>
      <c r="C109" s="644"/>
      <c r="D109" s="644"/>
      <c r="E109" s="644"/>
      <c r="F109" s="644"/>
      <c r="G109" s="644"/>
      <c r="H109" s="644"/>
      <c r="I109" s="644"/>
      <c r="J109" s="644"/>
      <c r="K109" s="644"/>
      <c r="L109" s="357"/>
      <c r="M109" s="294"/>
      <c r="N109" s="638"/>
      <c r="O109" s="638"/>
      <c r="P109" s="638"/>
      <c r="Q109" s="638"/>
      <c r="R109" s="638"/>
      <c r="S109" s="638"/>
      <c r="T109" s="638"/>
      <c r="U109" s="274"/>
    </row>
    <row r="110" spans="2:21" ht="21" customHeight="1" x14ac:dyDescent="0.35">
      <c r="B110" s="339"/>
      <c r="C110" s="47" t="s">
        <v>301</v>
      </c>
      <c r="D110" s="47"/>
      <c r="E110" s="47"/>
      <c r="F110" s="107"/>
      <c r="G110" s="47"/>
      <c r="H110" s="47"/>
      <c r="I110" s="47"/>
      <c r="J110" s="47"/>
      <c r="K110" s="47"/>
      <c r="L110" s="23"/>
      <c r="N110" s="274"/>
      <c r="O110" s="274"/>
      <c r="P110" s="274"/>
      <c r="Q110" s="274"/>
      <c r="R110" s="274"/>
      <c r="S110" s="274"/>
      <c r="T110" s="274"/>
      <c r="U110" s="274"/>
    </row>
    <row r="111" spans="2:21" ht="21" customHeight="1" x14ac:dyDescent="0.35">
      <c r="B111" s="339"/>
      <c r="C111" s="47" t="s">
        <v>228</v>
      </c>
      <c r="D111" s="47"/>
      <c r="E111" s="47"/>
      <c r="F111" s="107"/>
      <c r="G111" s="47"/>
      <c r="H111" s="47"/>
      <c r="I111" s="47"/>
      <c r="J111" s="47" t="str">
        <f>"1500 merkkiä 
("&amp;TEXT(LEN(C112),"0")&amp;" käytetty)"</f>
        <v>1500 merkkiä 
(0 käytetty)</v>
      </c>
      <c r="K111" s="47"/>
      <c r="L111" s="23"/>
      <c r="N111" s="274"/>
      <c r="O111" s="274"/>
      <c r="P111" s="274"/>
      <c r="Q111" s="274"/>
      <c r="R111" s="274"/>
      <c r="S111" s="274"/>
      <c r="T111" s="274"/>
      <c r="U111" s="274"/>
    </row>
    <row r="112" spans="2:21" ht="272.25" customHeight="1" x14ac:dyDescent="0.35">
      <c r="B112" s="339"/>
      <c r="C112" s="644"/>
      <c r="D112" s="644"/>
      <c r="E112" s="644"/>
      <c r="F112" s="644"/>
      <c r="G112" s="644"/>
      <c r="H112" s="644"/>
      <c r="I112" s="644"/>
      <c r="J112" s="644"/>
      <c r="K112" s="644"/>
      <c r="L112" s="296"/>
      <c r="M112" s="294"/>
      <c r="N112" s="274"/>
      <c r="O112" s="274"/>
      <c r="P112" s="274"/>
      <c r="Q112" s="274"/>
      <c r="R112" s="274"/>
      <c r="S112" s="274"/>
      <c r="T112" s="274"/>
      <c r="U112" s="274"/>
    </row>
    <row r="113" spans="2:21" ht="21" customHeight="1" x14ac:dyDescent="0.35">
      <c r="B113" s="339"/>
      <c r="C113" s="47" t="s">
        <v>302</v>
      </c>
      <c r="D113" s="47"/>
      <c r="E113" s="47"/>
      <c r="F113" s="47"/>
      <c r="G113" s="47"/>
      <c r="H113" s="47"/>
      <c r="I113" s="47"/>
      <c r="J113" s="47" t="str">
        <f>"500 merkkiä 
("&amp;TEXT(LEN(C115),"0")&amp;" käytetty)"</f>
        <v>500 merkkiä 
(0 käytetty)</v>
      </c>
      <c r="K113" s="47"/>
      <c r="L113" s="23"/>
      <c r="N113" s="274"/>
      <c r="O113" s="274"/>
      <c r="P113" s="274"/>
      <c r="Q113" s="274"/>
      <c r="R113" s="274"/>
      <c r="S113" s="274"/>
      <c r="T113" s="274"/>
      <c r="U113" s="274"/>
    </row>
    <row r="114" spans="2:21" ht="34.5" customHeight="1" x14ac:dyDescent="0.35">
      <c r="B114" s="339"/>
      <c r="C114" s="651" t="s">
        <v>340</v>
      </c>
      <c r="D114" s="651"/>
      <c r="E114" s="651"/>
      <c r="F114" s="651"/>
      <c r="G114" s="651"/>
      <c r="H114" s="651"/>
      <c r="I114" s="651"/>
      <c r="J114" s="651"/>
      <c r="K114" s="651"/>
      <c r="L114" s="23"/>
    </row>
    <row r="115" spans="2:21" ht="113.15" customHeight="1" x14ac:dyDescent="0.35">
      <c r="B115" s="339"/>
      <c r="C115" s="588"/>
      <c r="D115" s="589"/>
      <c r="E115" s="589"/>
      <c r="F115" s="589"/>
      <c r="G115" s="589"/>
      <c r="H115" s="589"/>
      <c r="I115" s="589"/>
      <c r="J115" s="589"/>
      <c r="K115" s="590"/>
      <c r="L115" s="296"/>
      <c r="M115" s="294"/>
      <c r="N115" s="645"/>
      <c r="O115" s="645"/>
      <c r="P115" s="645"/>
      <c r="Q115" s="645"/>
      <c r="R115" s="645"/>
      <c r="S115" s="645"/>
      <c r="T115" s="274"/>
      <c r="U115" s="274"/>
    </row>
    <row r="116" spans="2:21" ht="21" customHeight="1" x14ac:dyDescent="0.35">
      <c r="B116" s="339"/>
      <c r="C116" s="47" t="s">
        <v>19</v>
      </c>
      <c r="D116" s="47"/>
      <c r="E116" s="47"/>
      <c r="F116" s="47"/>
      <c r="G116" s="47"/>
      <c r="H116" s="47"/>
      <c r="I116" s="47"/>
      <c r="J116" s="47" t="str">
        <f>"300 merkkiä 
("&amp;TEXT(LEN(C117),"0")&amp;" käytetty)"</f>
        <v>300 merkkiä 
(0 käytetty)</v>
      </c>
      <c r="K116" s="47"/>
      <c r="L116" s="23"/>
      <c r="N116" s="186"/>
      <c r="O116" s="274"/>
      <c r="P116" s="274"/>
      <c r="Q116" s="274"/>
      <c r="R116" s="274"/>
      <c r="S116" s="274"/>
      <c r="T116" s="274"/>
      <c r="U116" s="274"/>
    </row>
    <row r="117" spans="2:21" ht="63" customHeight="1" x14ac:dyDescent="0.35">
      <c r="B117" s="339"/>
      <c r="C117" s="588"/>
      <c r="D117" s="589"/>
      <c r="E117" s="589"/>
      <c r="F117" s="589"/>
      <c r="G117" s="589"/>
      <c r="H117" s="589"/>
      <c r="I117" s="589"/>
      <c r="J117" s="589"/>
      <c r="K117" s="590"/>
      <c r="L117" s="296"/>
      <c r="M117" s="294"/>
      <c r="N117" s="638"/>
      <c r="O117" s="638"/>
      <c r="P117" s="638"/>
      <c r="Q117" s="638"/>
      <c r="R117" s="638"/>
      <c r="S117" s="638"/>
      <c r="T117" s="638"/>
      <c r="U117" s="638"/>
    </row>
    <row r="118" spans="2:21" ht="21" customHeight="1" x14ac:dyDescent="0.35">
      <c r="B118" s="339"/>
      <c r="C118" s="47" t="s">
        <v>303</v>
      </c>
      <c r="D118" s="47"/>
      <c r="E118" s="107"/>
      <c r="F118" s="47"/>
      <c r="G118" s="47"/>
      <c r="H118" s="47"/>
      <c r="I118" s="47"/>
      <c r="J118" s="47"/>
      <c r="K118" s="47"/>
      <c r="L118" s="23"/>
      <c r="N118" s="175"/>
      <c r="O118" s="175"/>
      <c r="P118" s="175"/>
      <c r="Q118" s="175"/>
      <c r="R118" s="175"/>
      <c r="S118" s="175"/>
      <c r="T118" s="175"/>
      <c r="U118" s="175"/>
    </row>
    <row r="119" spans="2:21" ht="21" customHeight="1" x14ac:dyDescent="0.35">
      <c r="B119" s="339"/>
      <c r="C119" s="47" t="s">
        <v>184</v>
      </c>
      <c r="D119" s="47"/>
      <c r="E119" s="107"/>
      <c r="F119" s="47"/>
      <c r="G119" s="47"/>
      <c r="H119" s="47"/>
      <c r="I119" s="47"/>
      <c r="J119" s="47" t="str">
        <f>"200 merkkiä 
("&amp;TEXT(LEN(C120),"0")&amp;" käytetty)"</f>
        <v>200 merkkiä 
(0 käytetty)</v>
      </c>
      <c r="K119" s="47"/>
      <c r="L119" s="23"/>
      <c r="N119" s="175"/>
      <c r="O119" s="175"/>
      <c r="P119" s="175"/>
      <c r="Q119" s="175"/>
      <c r="R119" s="175"/>
      <c r="S119" s="175"/>
      <c r="T119" s="175"/>
      <c r="U119" s="175"/>
    </row>
    <row r="120" spans="2:21" ht="45" customHeight="1" x14ac:dyDescent="0.35">
      <c r="B120" s="339"/>
      <c r="C120" s="644"/>
      <c r="D120" s="644"/>
      <c r="E120" s="644"/>
      <c r="F120" s="644"/>
      <c r="G120" s="644"/>
      <c r="H120" s="644"/>
      <c r="I120" s="644"/>
      <c r="J120" s="644"/>
      <c r="K120" s="644"/>
      <c r="L120" s="357"/>
      <c r="M120" s="294"/>
      <c r="N120" s="638"/>
      <c r="O120" s="638"/>
      <c r="P120" s="638"/>
      <c r="Q120" s="638"/>
      <c r="R120" s="638"/>
      <c r="S120" s="638"/>
      <c r="T120" s="638"/>
      <c r="U120" s="274"/>
    </row>
    <row r="121" spans="2:21" ht="21" customHeight="1" x14ac:dyDescent="0.35">
      <c r="B121" s="339"/>
      <c r="C121" s="47" t="s">
        <v>304</v>
      </c>
      <c r="D121" s="47"/>
      <c r="E121" s="47"/>
      <c r="F121" s="107"/>
      <c r="G121" s="47"/>
      <c r="H121" s="47"/>
      <c r="I121" s="47"/>
      <c r="J121" s="47"/>
      <c r="K121" s="47"/>
      <c r="L121" s="23"/>
      <c r="N121" s="274"/>
      <c r="O121" s="274"/>
      <c r="P121" s="274"/>
      <c r="Q121" s="274"/>
      <c r="R121" s="274"/>
      <c r="S121" s="274"/>
      <c r="T121" s="274"/>
      <c r="U121" s="274"/>
    </row>
    <row r="122" spans="2:21" ht="21" customHeight="1" x14ac:dyDescent="0.35">
      <c r="B122" s="339"/>
      <c r="C122" s="47" t="s">
        <v>228</v>
      </c>
      <c r="D122" s="47"/>
      <c r="E122" s="47"/>
      <c r="F122" s="107"/>
      <c r="G122" s="47"/>
      <c r="H122" s="47"/>
      <c r="I122" s="47"/>
      <c r="J122" s="47" t="str">
        <f>"1500 merkkiä 
("&amp;TEXT(LEN(C123),"0")&amp;" käytetty)"</f>
        <v>1500 merkkiä 
(0 käytetty)</v>
      </c>
      <c r="K122" s="47"/>
      <c r="L122" s="23"/>
      <c r="N122" s="274"/>
      <c r="O122" s="274"/>
      <c r="P122" s="274"/>
      <c r="Q122" s="274"/>
      <c r="R122" s="274"/>
      <c r="S122" s="274"/>
      <c r="T122" s="274"/>
      <c r="U122" s="274"/>
    </row>
    <row r="123" spans="2:21" ht="272.25" customHeight="1" x14ac:dyDescent="0.35">
      <c r="B123" s="339"/>
      <c r="C123" s="644"/>
      <c r="D123" s="644"/>
      <c r="E123" s="644"/>
      <c r="F123" s="644"/>
      <c r="G123" s="644"/>
      <c r="H123" s="644"/>
      <c r="I123" s="644"/>
      <c r="J123" s="644"/>
      <c r="K123" s="644"/>
      <c r="L123" s="296"/>
      <c r="M123" s="294"/>
      <c r="N123" s="274"/>
      <c r="O123" s="274"/>
      <c r="P123" s="274"/>
      <c r="Q123" s="274"/>
      <c r="R123" s="274"/>
      <c r="S123" s="274"/>
      <c r="T123" s="274"/>
      <c r="U123" s="274"/>
    </row>
    <row r="124" spans="2:21" ht="21" customHeight="1" x14ac:dyDescent="0.35">
      <c r="B124" s="339"/>
      <c r="C124" s="47" t="s">
        <v>305</v>
      </c>
      <c r="D124" s="47"/>
      <c r="E124" s="47"/>
      <c r="F124" s="47"/>
      <c r="G124" s="47"/>
      <c r="H124" s="47"/>
      <c r="I124" s="47"/>
      <c r="J124" s="47" t="str">
        <f>"500 merkkiä 
("&amp;TEXT(LEN(C126),"0")&amp;" käytetty)"</f>
        <v>500 merkkiä 
(0 käytetty)</v>
      </c>
      <c r="K124" s="47"/>
      <c r="L124" s="23"/>
      <c r="N124" s="274"/>
      <c r="O124" s="274"/>
      <c r="P124" s="274"/>
      <c r="Q124" s="274"/>
      <c r="R124" s="274"/>
      <c r="S124" s="274"/>
      <c r="T124" s="274"/>
      <c r="U124" s="274"/>
    </row>
    <row r="125" spans="2:21" ht="34.5" customHeight="1" x14ac:dyDescent="0.35">
      <c r="B125" s="339"/>
      <c r="C125" s="651" t="s">
        <v>340</v>
      </c>
      <c r="D125" s="651"/>
      <c r="E125" s="651"/>
      <c r="F125" s="651"/>
      <c r="G125" s="651"/>
      <c r="H125" s="651"/>
      <c r="I125" s="651"/>
      <c r="J125" s="651"/>
      <c r="K125" s="651"/>
      <c r="L125" s="23"/>
    </row>
    <row r="126" spans="2:21" ht="113.15" customHeight="1" x14ac:dyDescent="0.35">
      <c r="B126" s="339"/>
      <c r="C126" s="644"/>
      <c r="D126" s="644"/>
      <c r="E126" s="644"/>
      <c r="F126" s="644"/>
      <c r="G126" s="644"/>
      <c r="H126" s="644"/>
      <c r="I126" s="644"/>
      <c r="J126" s="644"/>
      <c r="K126" s="644"/>
      <c r="L126" s="296"/>
      <c r="M126" s="294"/>
      <c r="N126" s="645"/>
      <c r="O126" s="645"/>
      <c r="P126" s="645"/>
      <c r="Q126" s="645"/>
      <c r="R126" s="645"/>
      <c r="S126" s="645"/>
      <c r="T126" s="274"/>
      <c r="U126" s="274"/>
    </row>
    <row r="127" spans="2:21" ht="21" customHeight="1" x14ac:dyDescent="0.35">
      <c r="B127" s="339"/>
      <c r="C127" s="47" t="s">
        <v>306</v>
      </c>
      <c r="D127" s="47"/>
      <c r="E127" s="47"/>
      <c r="F127" s="47"/>
      <c r="G127" s="47"/>
      <c r="H127" s="47"/>
      <c r="I127" s="47"/>
      <c r="J127" s="47"/>
      <c r="K127" s="47"/>
      <c r="L127" s="23"/>
      <c r="N127" s="274"/>
      <c r="O127" s="274"/>
      <c r="P127" s="274"/>
      <c r="Q127" s="274"/>
      <c r="R127" s="274"/>
      <c r="S127" s="274"/>
      <c r="T127" s="274"/>
      <c r="U127" s="274"/>
    </row>
    <row r="128" spans="2:21" ht="21" customHeight="1" x14ac:dyDescent="0.35">
      <c r="B128" s="339"/>
      <c r="C128" s="47" t="s">
        <v>337</v>
      </c>
      <c r="D128" s="47"/>
      <c r="E128" s="47"/>
      <c r="F128" s="47"/>
      <c r="G128" s="47"/>
      <c r="H128" s="47"/>
      <c r="I128" s="47"/>
      <c r="J128" s="47" t="str">
        <f>"200 merkkiä 
("&amp;TEXT(LEN(C129),"0")&amp;" käytetty)"</f>
        <v>200 merkkiä 
(0 käytetty)</v>
      </c>
      <c r="K128" s="47"/>
      <c r="L128" s="23"/>
      <c r="N128" s="274"/>
      <c r="O128" s="274"/>
      <c r="P128" s="274"/>
      <c r="Q128" s="274"/>
      <c r="R128" s="274"/>
      <c r="S128" s="274"/>
      <c r="T128" s="274"/>
      <c r="U128" s="274"/>
    </row>
    <row r="129" spans="2:21" ht="45" customHeight="1" x14ac:dyDescent="0.35">
      <c r="B129" s="339"/>
      <c r="C129" s="644"/>
      <c r="D129" s="644"/>
      <c r="E129" s="644"/>
      <c r="F129" s="644"/>
      <c r="G129" s="644"/>
      <c r="H129" s="644"/>
      <c r="I129" s="644"/>
      <c r="J129" s="644"/>
      <c r="K129" s="644"/>
      <c r="L129" s="357"/>
      <c r="M129" s="294"/>
      <c r="N129" s="638"/>
      <c r="O129" s="638"/>
      <c r="P129" s="638"/>
      <c r="Q129" s="638"/>
      <c r="R129" s="638"/>
      <c r="S129" s="638"/>
      <c r="T129" s="638"/>
      <c r="U129" s="274"/>
    </row>
    <row r="130" spans="2:21" ht="21" customHeight="1" x14ac:dyDescent="0.35">
      <c r="B130" s="339"/>
      <c r="C130" s="47" t="s">
        <v>307</v>
      </c>
      <c r="D130" s="47"/>
      <c r="E130" s="47"/>
      <c r="F130" s="107"/>
      <c r="G130" s="47"/>
      <c r="H130" s="47"/>
      <c r="I130" s="47"/>
      <c r="J130" s="47"/>
      <c r="K130" s="47"/>
      <c r="L130" s="23"/>
      <c r="N130" s="274"/>
      <c r="O130" s="274"/>
      <c r="P130" s="274"/>
      <c r="Q130" s="274"/>
      <c r="R130" s="274"/>
      <c r="S130" s="274"/>
      <c r="T130" s="274"/>
      <c r="U130" s="274"/>
    </row>
    <row r="131" spans="2:21" ht="21" customHeight="1" x14ac:dyDescent="0.35">
      <c r="B131" s="339"/>
      <c r="C131" s="47" t="s">
        <v>228</v>
      </c>
      <c r="D131" s="47"/>
      <c r="E131" s="47"/>
      <c r="F131" s="107"/>
      <c r="G131" s="47"/>
      <c r="H131" s="47"/>
      <c r="I131" s="47"/>
      <c r="J131" s="47" t="str">
        <f>"1500 merkkiä 
("&amp;TEXT(LEN(C132),"0")&amp;" käytetty)"</f>
        <v>1500 merkkiä 
(0 käytetty)</v>
      </c>
      <c r="K131" s="47"/>
      <c r="L131" s="23"/>
      <c r="N131" s="274"/>
      <c r="O131" s="274"/>
      <c r="P131" s="274"/>
      <c r="Q131" s="274"/>
      <c r="R131" s="274"/>
      <c r="S131" s="274"/>
      <c r="T131" s="274"/>
      <c r="U131" s="274"/>
    </row>
    <row r="132" spans="2:21" ht="272.25" customHeight="1" x14ac:dyDescent="0.35">
      <c r="B132" s="339"/>
      <c r="C132" s="644"/>
      <c r="D132" s="644"/>
      <c r="E132" s="644"/>
      <c r="F132" s="644"/>
      <c r="G132" s="644"/>
      <c r="H132" s="644"/>
      <c r="I132" s="644"/>
      <c r="J132" s="644"/>
      <c r="K132" s="644"/>
      <c r="L132" s="296"/>
      <c r="M132" s="294"/>
      <c r="N132" s="274"/>
      <c r="O132" s="274"/>
      <c r="P132" s="274"/>
      <c r="Q132" s="274"/>
      <c r="R132" s="274"/>
      <c r="S132" s="274"/>
      <c r="T132" s="274"/>
      <c r="U132" s="274"/>
    </row>
    <row r="133" spans="2:21" ht="21" customHeight="1" x14ac:dyDescent="0.35">
      <c r="B133" s="339"/>
      <c r="C133" s="47" t="s">
        <v>308</v>
      </c>
      <c r="D133" s="47"/>
      <c r="E133" s="47"/>
      <c r="F133" s="47"/>
      <c r="G133" s="47"/>
      <c r="H133" s="47"/>
      <c r="I133" s="47"/>
      <c r="J133" s="47" t="str">
        <f>"500 merkkiä 
("&amp;TEXT(LEN(C135),"0")&amp;" käytetty)"</f>
        <v>500 merkkiä 
(0 käytetty)</v>
      </c>
      <c r="K133" s="47"/>
      <c r="L133" s="23"/>
      <c r="N133" s="274"/>
      <c r="O133" s="274"/>
      <c r="P133" s="274"/>
      <c r="Q133" s="274"/>
      <c r="R133" s="274"/>
      <c r="S133" s="274"/>
      <c r="T133" s="274"/>
      <c r="U133" s="274"/>
    </row>
    <row r="134" spans="2:21" ht="34.5" customHeight="1" x14ac:dyDescent="0.35">
      <c r="B134" s="339"/>
      <c r="C134" s="651" t="s">
        <v>340</v>
      </c>
      <c r="D134" s="651"/>
      <c r="E134" s="651"/>
      <c r="F134" s="651"/>
      <c r="G134" s="651"/>
      <c r="H134" s="651"/>
      <c r="I134" s="651"/>
      <c r="J134" s="651"/>
      <c r="K134" s="651"/>
      <c r="L134" s="23"/>
    </row>
    <row r="135" spans="2:21" ht="113.15" customHeight="1" x14ac:dyDescent="0.35">
      <c r="B135" s="339"/>
      <c r="C135" s="588"/>
      <c r="D135" s="589"/>
      <c r="E135" s="589"/>
      <c r="F135" s="589"/>
      <c r="G135" s="589"/>
      <c r="H135" s="589"/>
      <c r="I135" s="589"/>
      <c r="J135" s="589"/>
      <c r="K135" s="590"/>
      <c r="L135" s="296"/>
      <c r="M135" s="294"/>
      <c r="N135" s="645"/>
      <c r="O135" s="645"/>
      <c r="P135" s="645"/>
      <c r="Q135" s="645"/>
      <c r="R135" s="645"/>
      <c r="S135" s="645"/>
      <c r="T135" s="274"/>
      <c r="U135" s="274"/>
    </row>
    <row r="136" spans="2:21" ht="21" customHeight="1" x14ac:dyDescent="0.35">
      <c r="B136" s="339"/>
      <c r="C136" s="47" t="s">
        <v>309</v>
      </c>
      <c r="D136" s="47"/>
      <c r="E136" s="47"/>
      <c r="F136" s="47"/>
      <c r="G136" s="47"/>
      <c r="H136" s="47"/>
      <c r="I136" s="47"/>
      <c r="J136" s="47"/>
      <c r="K136" s="47"/>
      <c r="L136" s="23"/>
      <c r="N136" s="274"/>
      <c r="O136" s="274"/>
      <c r="P136" s="274"/>
      <c r="Q136" s="274"/>
      <c r="R136" s="274"/>
      <c r="S136" s="274"/>
      <c r="T136" s="274"/>
      <c r="U136" s="274"/>
    </row>
    <row r="137" spans="2:21" ht="21" customHeight="1" x14ac:dyDescent="0.35">
      <c r="B137" s="339"/>
      <c r="C137" s="47" t="s">
        <v>337</v>
      </c>
      <c r="D137" s="47"/>
      <c r="E137" s="47"/>
      <c r="F137" s="47"/>
      <c r="G137" s="47"/>
      <c r="H137" s="47"/>
      <c r="I137" s="47"/>
      <c r="J137" s="47" t="str">
        <f>"200 merkkiä 
("&amp;TEXT(LEN(C138),"0")&amp;" käytetty)"</f>
        <v>200 merkkiä 
(0 käytetty)</v>
      </c>
      <c r="K137" s="47"/>
      <c r="L137" s="23"/>
      <c r="N137" s="274"/>
      <c r="O137" s="274"/>
      <c r="P137" s="274"/>
      <c r="Q137" s="274"/>
      <c r="R137" s="274"/>
      <c r="S137" s="274"/>
      <c r="T137" s="274"/>
      <c r="U137" s="274"/>
    </row>
    <row r="138" spans="2:21" ht="45" customHeight="1" x14ac:dyDescent="0.35">
      <c r="B138" s="339"/>
      <c r="C138" s="644"/>
      <c r="D138" s="644"/>
      <c r="E138" s="644"/>
      <c r="F138" s="644"/>
      <c r="G138" s="644"/>
      <c r="H138" s="644"/>
      <c r="I138" s="644"/>
      <c r="J138" s="644"/>
      <c r="K138" s="644"/>
      <c r="L138" s="357"/>
      <c r="M138" s="294"/>
      <c r="N138" s="638"/>
      <c r="O138" s="638"/>
      <c r="P138" s="638"/>
      <c r="Q138" s="638"/>
      <c r="R138" s="638"/>
      <c r="S138" s="638"/>
      <c r="T138" s="638"/>
      <c r="U138" s="274"/>
    </row>
    <row r="139" spans="2:21" ht="21" customHeight="1" x14ac:dyDescent="0.35">
      <c r="B139" s="339"/>
      <c r="C139" s="47" t="s">
        <v>310</v>
      </c>
      <c r="D139" s="47"/>
      <c r="E139" s="47"/>
      <c r="F139" s="107"/>
      <c r="G139" s="47"/>
      <c r="H139" s="47"/>
      <c r="I139" s="47"/>
      <c r="J139" s="47"/>
      <c r="K139" s="47"/>
      <c r="L139" s="23"/>
      <c r="N139" s="274"/>
      <c r="O139" s="274"/>
      <c r="P139" s="274"/>
      <c r="Q139" s="274"/>
      <c r="R139" s="274"/>
      <c r="S139" s="274"/>
      <c r="T139" s="274"/>
      <c r="U139" s="274"/>
    </row>
    <row r="140" spans="2:21" ht="21" customHeight="1" x14ac:dyDescent="0.35">
      <c r="B140" s="339"/>
      <c r="C140" s="47" t="s">
        <v>228</v>
      </c>
      <c r="D140" s="47"/>
      <c r="E140" s="47"/>
      <c r="F140" s="107"/>
      <c r="G140" s="47"/>
      <c r="H140" s="47"/>
      <c r="I140" s="47"/>
      <c r="J140" s="47" t="str">
        <f>"1500 merkkiä 
("&amp;TEXT(LEN(C141),"0")&amp;" käytetty)"</f>
        <v>1500 merkkiä 
(0 käytetty)</v>
      </c>
      <c r="K140" s="47"/>
      <c r="L140" s="23"/>
      <c r="N140" s="274"/>
      <c r="O140" s="274"/>
      <c r="P140" s="274"/>
      <c r="Q140" s="274"/>
      <c r="R140" s="274"/>
      <c r="S140" s="274"/>
      <c r="T140" s="274"/>
      <c r="U140" s="274"/>
    </row>
    <row r="141" spans="2:21" ht="272.25" customHeight="1" x14ac:dyDescent="0.35">
      <c r="B141" s="339"/>
      <c r="C141" s="644"/>
      <c r="D141" s="644"/>
      <c r="E141" s="644"/>
      <c r="F141" s="644"/>
      <c r="G141" s="644"/>
      <c r="H141" s="644"/>
      <c r="I141" s="644"/>
      <c r="J141" s="644"/>
      <c r="K141" s="644"/>
      <c r="L141" s="296"/>
      <c r="M141" s="294"/>
      <c r="N141" s="274"/>
      <c r="O141" s="274"/>
      <c r="P141" s="274"/>
      <c r="Q141" s="274"/>
      <c r="R141" s="274"/>
      <c r="S141" s="274"/>
      <c r="T141" s="274"/>
      <c r="U141" s="274"/>
    </row>
    <row r="142" spans="2:21" ht="21" customHeight="1" x14ac:dyDescent="0.35">
      <c r="B142" s="339"/>
      <c r="C142" s="47" t="s">
        <v>311</v>
      </c>
      <c r="D142" s="47"/>
      <c r="E142" s="47"/>
      <c r="F142" s="47"/>
      <c r="G142" s="47"/>
      <c r="H142" s="47"/>
      <c r="I142" s="47"/>
      <c r="J142" s="47" t="str">
        <f>"500 merkkiä 
("&amp;TEXT(LEN(C144),"0")&amp;" käytetty)"</f>
        <v>500 merkkiä 
(0 käytetty)</v>
      </c>
      <c r="K142" s="47"/>
      <c r="L142" s="23"/>
      <c r="N142" s="274"/>
      <c r="O142" s="274"/>
      <c r="P142" s="274"/>
      <c r="Q142" s="274"/>
      <c r="R142" s="274"/>
      <c r="S142" s="274"/>
      <c r="T142" s="274"/>
      <c r="U142" s="274"/>
    </row>
    <row r="143" spans="2:21" ht="34.5" customHeight="1" x14ac:dyDescent="0.35">
      <c r="B143" s="339"/>
      <c r="C143" s="651" t="s">
        <v>340</v>
      </c>
      <c r="D143" s="651"/>
      <c r="E143" s="651"/>
      <c r="F143" s="651"/>
      <c r="G143" s="651"/>
      <c r="H143" s="651"/>
      <c r="I143" s="651"/>
      <c r="J143" s="651"/>
      <c r="K143" s="651"/>
      <c r="L143" s="23"/>
    </row>
    <row r="144" spans="2:21" ht="113.15" customHeight="1" x14ac:dyDescent="0.35">
      <c r="B144" s="339"/>
      <c r="C144" s="588"/>
      <c r="D144" s="589"/>
      <c r="E144" s="589"/>
      <c r="F144" s="589"/>
      <c r="G144" s="589"/>
      <c r="H144" s="589"/>
      <c r="I144" s="589"/>
      <c r="J144" s="589"/>
      <c r="K144" s="590"/>
      <c r="L144" s="296"/>
      <c r="M144" s="294"/>
      <c r="N144" s="645"/>
      <c r="O144" s="645"/>
      <c r="P144" s="645"/>
      <c r="Q144" s="645"/>
      <c r="R144" s="645"/>
      <c r="S144" s="645"/>
      <c r="T144" s="274"/>
      <c r="U144" s="274"/>
    </row>
    <row r="145" spans="2:21" ht="21" customHeight="1" x14ac:dyDescent="0.35">
      <c r="B145" s="339"/>
      <c r="C145" s="376"/>
      <c r="D145" s="376"/>
      <c r="E145" s="376"/>
      <c r="F145" s="376"/>
      <c r="G145" s="376"/>
      <c r="H145" s="376"/>
      <c r="I145" s="376"/>
      <c r="J145" s="376"/>
      <c r="K145" s="376"/>
      <c r="L145" s="296"/>
      <c r="M145" s="294"/>
      <c r="N145" s="275"/>
      <c r="O145" s="275"/>
      <c r="P145" s="275"/>
      <c r="Q145" s="275"/>
      <c r="R145" s="275"/>
      <c r="S145" s="275"/>
      <c r="T145" s="274"/>
      <c r="U145" s="274"/>
    </row>
    <row r="146" spans="2:21" ht="16.149999999999999" customHeight="1" x14ac:dyDescent="0.35">
      <c r="B146" s="339"/>
      <c r="C146" s="337" t="s">
        <v>165</v>
      </c>
      <c r="D146" s="47"/>
      <c r="E146" s="47"/>
      <c r="F146" s="47"/>
      <c r="G146" s="47"/>
      <c r="H146" s="47"/>
      <c r="I146" s="47"/>
      <c r="J146" s="47"/>
      <c r="K146" s="47"/>
      <c r="L146" s="23"/>
    </row>
    <row r="147" spans="2:21" ht="78" customHeight="1" x14ac:dyDescent="0.35">
      <c r="B147" s="339"/>
      <c r="C147" s="593" t="s">
        <v>334</v>
      </c>
      <c r="D147" s="593"/>
      <c r="E147" s="593"/>
      <c r="F147" s="593"/>
      <c r="G147" s="593"/>
      <c r="H147" s="593"/>
      <c r="I147" s="593"/>
      <c r="J147" s="593"/>
      <c r="K147" s="593"/>
      <c r="L147" s="297"/>
    </row>
    <row r="148" spans="2:21" ht="16.149999999999999" customHeight="1" x14ac:dyDescent="0.35">
      <c r="B148" s="339"/>
      <c r="C148" s="59"/>
      <c r="D148" s="59"/>
      <c r="E148" s="59"/>
      <c r="F148" s="59"/>
      <c r="G148" s="59"/>
      <c r="H148" s="59"/>
      <c r="I148" s="59"/>
      <c r="J148" s="59" t="str">
        <f>"1500 merkkiä ("&amp;TEXT(LEN(C149),"0")&amp;" käytetty)"</f>
        <v>1500 merkkiä (0 käytetty)</v>
      </c>
      <c r="K148" s="59"/>
      <c r="L148" s="23"/>
    </row>
    <row r="149" spans="2:21" ht="272.25" customHeight="1" x14ac:dyDescent="0.35">
      <c r="B149" s="339"/>
      <c r="C149" s="644"/>
      <c r="D149" s="644"/>
      <c r="E149" s="644"/>
      <c r="F149" s="644"/>
      <c r="G149" s="644"/>
      <c r="H149" s="644"/>
      <c r="I149" s="644"/>
      <c r="J149" s="644"/>
      <c r="K149" s="644"/>
      <c r="L149" s="296"/>
      <c r="M149" s="294"/>
    </row>
    <row r="150" spans="2:21" ht="16.149999999999999" customHeight="1" x14ac:dyDescent="0.35">
      <c r="B150" s="339"/>
      <c r="C150" s="400"/>
      <c r="D150" s="400"/>
      <c r="E150" s="400"/>
      <c r="F150" s="400"/>
      <c r="G150" s="400"/>
      <c r="H150" s="400"/>
      <c r="I150" s="400"/>
      <c r="J150" s="400"/>
      <c r="K150" s="400"/>
      <c r="L150" s="296"/>
      <c r="M150" s="294"/>
    </row>
    <row r="151" spans="2:21" ht="21" customHeight="1" x14ac:dyDescent="0.35">
      <c r="B151" s="339"/>
      <c r="C151" s="397" t="s">
        <v>321</v>
      </c>
      <c r="D151" s="376"/>
      <c r="E151" s="376"/>
      <c r="F151" s="376"/>
      <c r="G151" s="376"/>
      <c r="H151" s="376"/>
      <c r="I151" s="376"/>
      <c r="J151" s="376"/>
      <c r="K151" s="376"/>
      <c r="L151" s="296"/>
      <c r="M151" s="294"/>
      <c r="N151" s="391"/>
      <c r="O151" s="391"/>
      <c r="P151" s="391"/>
      <c r="Q151" s="391"/>
      <c r="R151" s="391"/>
      <c r="S151" s="391"/>
      <c r="T151" s="398"/>
      <c r="U151" s="398"/>
    </row>
    <row r="152" spans="2:21" ht="80.5" customHeight="1" x14ac:dyDescent="0.35">
      <c r="B152" s="339"/>
      <c r="C152" s="662" t="s">
        <v>439</v>
      </c>
      <c r="D152" s="662"/>
      <c r="E152" s="662"/>
      <c r="F152" s="662"/>
      <c r="G152" s="662"/>
      <c r="H152" s="662"/>
      <c r="I152" s="662"/>
      <c r="J152" s="662"/>
      <c r="K152" s="662"/>
      <c r="L152" s="296"/>
      <c r="M152" s="294"/>
      <c r="N152" s="391"/>
      <c r="O152" s="391"/>
      <c r="P152" s="391"/>
      <c r="Q152" s="391"/>
      <c r="R152" s="391"/>
      <c r="S152" s="391"/>
      <c r="T152" s="398"/>
      <c r="U152" s="398"/>
    </row>
    <row r="153" spans="2:21" ht="16.149999999999999" customHeight="1" x14ac:dyDescent="0.35">
      <c r="B153" s="339"/>
      <c r="C153" s="399"/>
      <c r="D153" s="399"/>
      <c r="E153" s="399"/>
      <c r="F153" s="399"/>
      <c r="G153" s="399"/>
      <c r="H153" s="399"/>
      <c r="I153" s="399"/>
      <c r="J153" s="59" t="str">
        <f>"1500 merkkiä ("&amp;TEXT(LEN(C154),"0")&amp;" käytetty)"</f>
        <v>1500 merkkiä (0 käytetty)</v>
      </c>
      <c r="K153" s="399"/>
      <c r="L153" s="296"/>
      <c r="M153" s="294"/>
      <c r="N153" s="391"/>
      <c r="O153" s="391"/>
      <c r="P153" s="391"/>
      <c r="Q153" s="391"/>
      <c r="R153" s="391"/>
      <c r="S153" s="391"/>
      <c r="T153" s="398"/>
      <c r="U153" s="398"/>
    </row>
    <row r="154" spans="2:21" ht="272.25" customHeight="1" x14ac:dyDescent="0.35">
      <c r="B154" s="339"/>
      <c r="C154" s="644"/>
      <c r="D154" s="644"/>
      <c r="E154" s="644"/>
      <c r="F154" s="644"/>
      <c r="G154" s="644"/>
      <c r="H154" s="644"/>
      <c r="I154" s="644"/>
      <c r="J154" s="644"/>
      <c r="K154" s="644"/>
      <c r="L154" s="296"/>
      <c r="M154" s="294"/>
    </row>
    <row r="155" spans="2:21" ht="16.149999999999999" customHeight="1" x14ac:dyDescent="0.35">
      <c r="B155" s="339"/>
      <c r="C155" s="47"/>
      <c r="D155" s="47"/>
      <c r="E155" s="47"/>
      <c r="F155" s="47"/>
      <c r="G155" s="47"/>
      <c r="H155" s="47"/>
      <c r="I155" s="47"/>
      <c r="J155" s="47"/>
      <c r="K155" s="47"/>
      <c r="L155" s="23"/>
    </row>
    <row r="156" spans="2:21" ht="16.149999999999999" customHeight="1" x14ac:dyDescent="0.35">
      <c r="B156" s="339"/>
      <c r="C156" s="47"/>
      <c r="D156" s="47"/>
      <c r="E156" s="47"/>
      <c r="F156" s="47"/>
      <c r="G156" s="47"/>
      <c r="H156" s="47"/>
      <c r="I156" s="47"/>
      <c r="J156" s="47"/>
      <c r="K156" s="47"/>
      <c r="L156" s="23"/>
      <c r="N156" s="660"/>
      <c r="O156" s="660"/>
      <c r="P156" s="660"/>
      <c r="Q156" s="660"/>
      <c r="R156" s="660"/>
      <c r="S156" s="660"/>
      <c r="T156" s="660"/>
      <c r="U156" s="660"/>
    </row>
    <row r="157" spans="2:21" ht="16.149999999999999" customHeight="1" x14ac:dyDescent="0.35">
      <c r="B157" s="339"/>
      <c r="C157" s="337" t="s">
        <v>166</v>
      </c>
      <c r="D157" s="47"/>
      <c r="E157" s="47"/>
      <c r="F157" s="47"/>
      <c r="G157" s="47"/>
      <c r="H157" s="47"/>
      <c r="I157" s="47"/>
      <c r="J157" s="47"/>
      <c r="K157" s="47"/>
      <c r="L157" s="23"/>
    </row>
    <row r="158" spans="2:21" ht="63" customHeight="1" x14ac:dyDescent="0.35">
      <c r="B158" s="339"/>
      <c r="C158" s="593" t="s">
        <v>339</v>
      </c>
      <c r="D158" s="593"/>
      <c r="E158" s="593"/>
      <c r="F158" s="593"/>
      <c r="G158" s="593"/>
      <c r="H158" s="593"/>
      <c r="I158" s="593"/>
      <c r="J158" s="593"/>
      <c r="K158" s="593"/>
      <c r="L158" s="297"/>
    </row>
    <row r="159" spans="2:21" ht="16.149999999999999" customHeight="1" x14ac:dyDescent="0.35">
      <c r="B159" s="339"/>
      <c r="C159" s="59"/>
      <c r="D159" s="59"/>
      <c r="E159" s="59"/>
      <c r="F159" s="59"/>
      <c r="G159" s="59"/>
      <c r="H159" s="59"/>
      <c r="I159" s="59"/>
      <c r="J159" s="59" t="str">
        <f>"1500 merkkiä ("&amp;TEXT(LEN(C160),"0")&amp;" käytetty)"</f>
        <v>1500 merkkiä (0 käytetty)</v>
      </c>
      <c r="K159" s="59"/>
      <c r="L159" s="23"/>
    </row>
    <row r="160" spans="2:21" ht="272.25" customHeight="1" x14ac:dyDescent="0.35">
      <c r="B160" s="339"/>
      <c r="C160" s="644"/>
      <c r="D160" s="644"/>
      <c r="E160" s="644"/>
      <c r="F160" s="644"/>
      <c r="G160" s="644"/>
      <c r="H160" s="644"/>
      <c r="I160" s="644"/>
      <c r="J160" s="644"/>
      <c r="K160" s="644"/>
      <c r="L160" s="296"/>
      <c r="M160" s="294"/>
    </row>
    <row r="161" spans="2:21" ht="16.149999999999999" customHeight="1" x14ac:dyDescent="0.35">
      <c r="B161" s="339"/>
      <c r="C161" s="47"/>
      <c r="D161" s="47"/>
      <c r="E161" s="47"/>
      <c r="F161" s="47"/>
      <c r="G161" s="47"/>
      <c r="H161" s="47"/>
      <c r="I161" s="47"/>
      <c r="J161" s="47"/>
      <c r="K161" s="47"/>
      <c r="L161" s="23"/>
    </row>
    <row r="162" spans="2:21" ht="16.149999999999999" customHeight="1" x14ac:dyDescent="0.35">
      <c r="B162" s="339"/>
      <c r="C162" s="337" t="s">
        <v>327</v>
      </c>
      <c r="D162" s="47"/>
      <c r="E162" s="47"/>
      <c r="F162" s="47"/>
      <c r="G162" s="47"/>
      <c r="H162" s="47"/>
      <c r="I162" s="47"/>
      <c r="J162" s="47"/>
      <c r="K162" s="47"/>
      <c r="L162" s="23"/>
    </row>
    <row r="163" spans="2:21" ht="109.5" customHeight="1" x14ac:dyDescent="0.35">
      <c r="B163" s="339"/>
      <c r="C163" s="600" t="s">
        <v>186</v>
      </c>
      <c r="D163" s="600"/>
      <c r="E163" s="600"/>
      <c r="F163" s="600"/>
      <c r="G163" s="600"/>
      <c r="H163" s="600"/>
      <c r="I163" s="600"/>
      <c r="J163" s="600"/>
      <c r="K163" s="600"/>
      <c r="L163" s="296"/>
    </row>
    <row r="164" spans="2:21" ht="16.149999999999999" customHeight="1" x14ac:dyDescent="0.35">
      <c r="B164" s="339"/>
      <c r="C164" s="59"/>
      <c r="D164" s="59"/>
      <c r="E164" s="59"/>
      <c r="F164" s="59"/>
      <c r="G164" s="59"/>
      <c r="H164" s="59"/>
      <c r="I164" s="59"/>
      <c r="J164" s="59" t="str">
        <f>"1500 merkkiä ("&amp;TEXT(LEN(C165),"0")&amp;" käytetty)"</f>
        <v>1500 merkkiä (0 käytetty)</v>
      </c>
      <c r="K164" s="59"/>
      <c r="L164" s="23"/>
    </row>
    <row r="165" spans="2:21" ht="272.25" customHeight="1" x14ac:dyDescent="0.35">
      <c r="B165" s="339"/>
      <c r="C165" s="588"/>
      <c r="D165" s="589"/>
      <c r="E165" s="589"/>
      <c r="F165" s="589"/>
      <c r="G165" s="589"/>
      <c r="H165" s="589"/>
      <c r="I165" s="589"/>
      <c r="J165" s="589"/>
      <c r="K165" s="590"/>
      <c r="L165" s="296"/>
      <c r="M165" s="294"/>
    </row>
    <row r="166" spans="2:21" ht="16.149999999999999" customHeight="1" x14ac:dyDescent="0.35">
      <c r="B166" s="339"/>
      <c r="C166" s="33"/>
      <c r="D166" s="33"/>
      <c r="E166" s="30"/>
      <c r="F166" s="35"/>
      <c r="G166" s="30"/>
      <c r="H166" s="30"/>
      <c r="I166" s="30"/>
      <c r="J166" s="30"/>
      <c r="K166" s="30"/>
      <c r="L166" s="358"/>
      <c r="M166" s="271"/>
      <c r="N166" s="660"/>
      <c r="O166" s="660"/>
      <c r="P166" s="660"/>
      <c r="Q166" s="660"/>
      <c r="R166" s="660"/>
      <c r="S166" s="660"/>
      <c r="T166" s="660"/>
      <c r="U166" s="660"/>
    </row>
    <row r="167" spans="2:21" ht="16.149999999999999" customHeight="1" x14ac:dyDescent="0.35">
      <c r="B167" s="339"/>
      <c r="C167" s="30" t="s">
        <v>151</v>
      </c>
      <c r="D167" s="33"/>
      <c r="E167" s="30"/>
      <c r="F167" s="35"/>
      <c r="G167" s="30"/>
      <c r="H167" s="30"/>
      <c r="I167" s="30"/>
      <c r="J167" s="30"/>
      <c r="K167" s="30"/>
      <c r="L167" s="358"/>
      <c r="M167" s="271"/>
    </row>
    <row r="168" spans="2:21" ht="103.9" customHeight="1" x14ac:dyDescent="0.35">
      <c r="B168" s="339"/>
      <c r="C168" s="600" t="s">
        <v>440</v>
      </c>
      <c r="D168" s="600"/>
      <c r="E168" s="600"/>
      <c r="F168" s="600"/>
      <c r="G168" s="600"/>
      <c r="H168" s="600"/>
      <c r="I168" s="600"/>
      <c r="J168" s="600"/>
      <c r="K168" s="600"/>
      <c r="L168" s="296"/>
      <c r="M168" s="271"/>
    </row>
    <row r="169" spans="2:21" ht="16.149999999999999" customHeight="1" x14ac:dyDescent="0.35">
      <c r="B169" s="339"/>
      <c r="C169" s="59"/>
      <c r="D169" s="59"/>
      <c r="E169" s="59"/>
      <c r="F169" s="59"/>
      <c r="G169" s="59"/>
      <c r="H169" s="59"/>
      <c r="I169" s="59"/>
      <c r="J169" s="59" t="str">
        <f>"1000 merkkiä ("&amp;TEXT(LEN(C170),"0")&amp;" käytetty)"</f>
        <v>1000 merkkiä (0 käytetty)</v>
      </c>
      <c r="K169" s="59"/>
      <c r="L169" s="23"/>
    </row>
    <row r="170" spans="2:21" ht="188.25" customHeight="1" x14ac:dyDescent="0.35">
      <c r="B170" s="339"/>
      <c r="C170" s="644"/>
      <c r="D170" s="644"/>
      <c r="E170" s="644"/>
      <c r="F170" s="644"/>
      <c r="G170" s="644"/>
      <c r="H170" s="644"/>
      <c r="I170" s="644"/>
      <c r="J170" s="644"/>
      <c r="K170" s="644"/>
      <c r="L170" s="296"/>
      <c r="M170" s="106"/>
      <c r="N170" s="99"/>
    </row>
    <row r="171" spans="2:21" ht="16.149999999999999" customHeight="1" x14ac:dyDescent="0.35">
      <c r="B171" s="340"/>
      <c r="C171" s="59"/>
      <c r="D171" s="59"/>
      <c r="E171" s="59"/>
      <c r="F171" s="59"/>
      <c r="G171" s="59"/>
      <c r="H171" s="59"/>
      <c r="I171" s="59"/>
      <c r="J171" s="59"/>
      <c r="K171" s="59"/>
      <c r="L171" s="132"/>
      <c r="N171" s="652"/>
      <c r="O171" s="652"/>
      <c r="P171" s="652"/>
      <c r="Q171" s="652"/>
      <c r="R171" s="652"/>
      <c r="S171" s="652"/>
      <c r="T171" s="652"/>
      <c r="U171" s="652"/>
    </row>
  </sheetData>
  <sheetProtection sheet="1" selectLockedCells="1"/>
  <dataConsolidate/>
  <customSheetViews>
    <customSheetView guid="{4B7031FE-A209-4425-A537-9C5805C2F335}" showPageBreaks="1" printArea="1" topLeftCell="A31">
      <selection activeCell="C57" sqref="C57:H61"/>
      <pageMargins left="0.39370078740157483" right="0.39370078740157483" top="0.39370078740157483" bottom="0.39370078740157483" header="0.51181102362204722" footer="0.51181102362204722"/>
      <pageSetup paperSize="9" orientation="portrait" r:id="rId1"/>
      <headerFooter alignWithMargins="0"/>
    </customSheetView>
  </customSheetViews>
  <mergeCells count="102">
    <mergeCell ref="N166:U166"/>
    <mergeCell ref="C165:K165"/>
    <mergeCell ref="C163:K163"/>
    <mergeCell ref="N156:U156"/>
    <mergeCell ref="C106:K106"/>
    <mergeCell ref="C97:K97"/>
    <mergeCell ref="N100:T100"/>
    <mergeCell ref="C103:K103"/>
    <mergeCell ref="C105:K105"/>
    <mergeCell ref="C114:K114"/>
    <mergeCell ref="C125:K125"/>
    <mergeCell ref="C134:K134"/>
    <mergeCell ref="C143:K143"/>
    <mergeCell ref="C152:K152"/>
    <mergeCell ref="C154:K154"/>
    <mergeCell ref="N144:S144"/>
    <mergeCell ref="C147:K147"/>
    <mergeCell ref="N115:S115"/>
    <mergeCell ref="N135:S135"/>
    <mergeCell ref="N138:T138"/>
    <mergeCell ref="C144:K144"/>
    <mergeCell ref="C132:K132"/>
    <mergeCell ref="N3:P3"/>
    <mergeCell ref="C54:K54"/>
    <mergeCell ref="C49:K49"/>
    <mergeCell ref="C56:K56"/>
    <mergeCell ref="C52:K52"/>
    <mergeCell ref="C59:K59"/>
    <mergeCell ref="C68:K68"/>
    <mergeCell ref="C62:K62"/>
    <mergeCell ref="F6:J6"/>
    <mergeCell ref="N51:R54"/>
    <mergeCell ref="N36:S41"/>
    <mergeCell ref="C65:K65"/>
    <mergeCell ref="N50:U50"/>
    <mergeCell ref="C57:K57"/>
    <mergeCell ref="C29:K29"/>
    <mergeCell ref="C32:K32"/>
    <mergeCell ref="N65:R65"/>
    <mergeCell ref="N68:R68"/>
    <mergeCell ref="N29:S33"/>
    <mergeCell ref="D12:K12"/>
    <mergeCell ref="D14:K14"/>
    <mergeCell ref="N10:R12"/>
    <mergeCell ref="N171:U171"/>
    <mergeCell ref="C129:K129"/>
    <mergeCell ref="C117:K117"/>
    <mergeCell ref="C123:K123"/>
    <mergeCell ref="C158:K158"/>
    <mergeCell ref="C160:K160"/>
    <mergeCell ref="C115:K115"/>
    <mergeCell ref="C71:K71"/>
    <mergeCell ref="C74:K74"/>
    <mergeCell ref="C170:K170"/>
    <mergeCell ref="C168:K168"/>
    <mergeCell ref="C149:K149"/>
    <mergeCell ref="C91:K91"/>
    <mergeCell ref="C126:K126"/>
    <mergeCell ref="C77:K77"/>
    <mergeCell ref="N129:T129"/>
    <mergeCell ref="C135:K135"/>
    <mergeCell ref="C94:K94"/>
    <mergeCell ref="C96:K96"/>
    <mergeCell ref="C80:K80"/>
    <mergeCell ref="C76:K76"/>
    <mergeCell ref="C85:K85"/>
    <mergeCell ref="C138:K138"/>
    <mergeCell ref="C86:K86"/>
    <mergeCell ref="N91:T91"/>
    <mergeCell ref="N117:U117"/>
    <mergeCell ref="C120:K120"/>
    <mergeCell ref="N120:T120"/>
    <mergeCell ref="N126:S126"/>
    <mergeCell ref="C100:K100"/>
    <mergeCell ref="C112:K112"/>
    <mergeCell ref="C141:K141"/>
    <mergeCell ref="C35:E35"/>
    <mergeCell ref="C38:E38"/>
    <mergeCell ref="C42:K42"/>
    <mergeCell ref="N42:S42"/>
    <mergeCell ref="N97:S97"/>
    <mergeCell ref="N106:S106"/>
    <mergeCell ref="N109:T109"/>
    <mergeCell ref="C109:K109"/>
    <mergeCell ref="N43:S44"/>
    <mergeCell ref="C47:K47"/>
    <mergeCell ref="N61:R62"/>
    <mergeCell ref="N58:R59"/>
    <mergeCell ref="N86:S86"/>
    <mergeCell ref="C88:K88"/>
    <mergeCell ref="N88:U88"/>
    <mergeCell ref="C67:K67"/>
    <mergeCell ref="C83:K83"/>
    <mergeCell ref="N77:S77"/>
    <mergeCell ref="N71:T71"/>
    <mergeCell ref="N80:T80"/>
    <mergeCell ref="C25:K25"/>
    <mergeCell ref="C23:K23"/>
    <mergeCell ref="D16:K16"/>
    <mergeCell ref="D11:K11"/>
    <mergeCell ref="N25:T25"/>
    <mergeCell ref="D18:K20"/>
  </mergeCells>
  <dataValidations count="10">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C68:L68 L59 L62 C42:L42 C77:L77 C25:L25 L29 L129 L71 L80 C86:L86 L109 C97:L97 L88 L91 C106:L106 L100 C115:L115 C144:L145 L138 C126:L126 L117 L120 C135:L135 L32:L33 C33:K33 D151:K151 C151:C152 L151:L153" xr:uid="{00000000-0002-0000-0600-000000000000}">
      <formula1>500</formula1>
    </dataValidation>
    <dataValidation type="textLength" operator="lessThanOrEqual" allowBlank="1" showInputMessage="1" showErrorMessage="1" errorTitle="Rajoitettu merkkimäärä" error="Tähän kenttään voi kirjoittaa vain 1500 merkkiä._x000a__x000a_Yritä uudelleen (Retry), vähennä merkkejä ja hyväksy teksti sitten uudelleen." sqref="C65:L65 C165:L165 C74:L74 C160:L160 C141:L141 C83:L83 C94:L94 C103:L103 C112:L112 C123:L123 C132:L132 C149:L150 C154:L154" xr:uid="{00000000-0002-0000-0600-000001000000}">
      <formula1>1500</formula1>
    </dataValidation>
    <dataValidation type="textLength" operator="lessThanOrEqual" allowBlank="1" showInputMessage="1" showErrorMessage="1" errorTitle="Rajoitettu merkkimäärä" error="Tähän kenttään voi kirjoittaa vain 3000 merkkiä._x000a__x000a_Yritä uudelleen (Retry), vähennä merkkejä ja hyväksy teksti sitten uudelleen." sqref="C50:C51 C53 L49" xr:uid="{00000000-0002-0000-0600-000002000000}">
      <formula1>3000</formula1>
    </dataValidation>
    <dataValidation type="textLength" operator="lessThanOrEqual" allowBlank="1" showInputMessage="1" showErrorMessage="1" errorTitle="Rajoitettu merkkimäärä" error="Tähän kenttään voi kirjoittaa vain 250 merkkiä._x000a__x000a_Yritä uudelleen (Retry), vähennä merkkejä ja hyväksy teksti sitten uudelleen." sqref="C54:L54" xr:uid="{00000000-0002-0000-0600-000003000000}">
      <formula1>250</formula1>
    </dataValidation>
    <dataValidation type="textLength" operator="lessThanOrEqual" allowBlank="1" showInputMessage="1" showErrorMessage="1" errorTitle="Rajoitettu merkkimäärä" error="Tähän kenttään voi kirjoittaa vain 1000 merkkiä._x000a__x000a_Yritä uudelleen (Retry), vähennä merkkejä ja hyväksy teksti sitten uudelleen." sqref="C170:L170" xr:uid="{00000000-0002-0000-0600-000004000000}">
      <formula1>1000</formula1>
    </dataValidation>
    <dataValidation type="date" operator="greaterThan" allowBlank="1" showInputMessage="1" showErrorMessage="1" errorTitle="Anna päivämäärä" error="Anna päivämäärä Excelin ymmärtämässä muodossa: esim. 1.1.2021." sqref="C35:E35 C38:E38" xr:uid="{00000000-0002-0000-0600-000005000000}">
      <formula1>43831</formula1>
    </dataValidation>
    <dataValidation type="textLength" operator="lessThanOrEqual" allowBlank="1" showInputMessage="1" showErrorMessage="1" errorTitle="Rajoitettu merkkimäärä" error="Tähän kenttään voi kirjoittaa vain 2400 merkkiä._x000a__x000a_Yritä uudelleen (Retry), vähennä merkkejä ja hyväksy teksti sitten uudelleen." sqref="C49:K49" xr:uid="{00000000-0002-0000-0600-000006000000}">
      <formula1>2400</formula1>
    </dataValidation>
    <dataValidation type="textLength" operator="lessThanOrEqual" allowBlank="1" showInputMessage="1" showErrorMessage="1" errorTitle="Rajoitettu merkkimäärä" error="Tähän kenttään voi kirjoittaa vain 300 merkkiä._x000a__x000a_Yritä uudelleen (Retry), vähennä merkkejä ja hyväksy teksti sitten uudelleen." sqref="C59:K59 C88:K88 C117:K117" xr:uid="{00000000-0002-0000-0600-000007000000}">
      <formula1>300</formula1>
    </dataValidation>
    <dataValidation type="textLength" operator="lessThanOrEqual" allowBlank="1" showInputMessage="1" showErrorMessage="1" errorTitle="Rajoitettu merkkimäärä" error="Tähän kenttään voi kirjoittaa vain 200 merkkiä._x000a__x000a_Yritä uudelleen (Retry), vähennä merkkejä ja hyväksy teksti sitten uudelleen." sqref="C62:K62 C71:K71 C80:K80 C91:K91 C100:K100 C109:K109 C120:K120 C129:K129 C138:K138" xr:uid="{00000000-0002-0000-0600-000008000000}">
      <formula1>200</formula1>
    </dataValidation>
    <dataValidation type="textLength" operator="lessThanOrEqual" allowBlank="1" showInputMessage="1" showErrorMessage="1" errorTitle="Rajoitettu merkkimäärä" error="Tähän kenttään voi kirjoittaa vain 90 merkkiä._x000a__x000a_Yritä uudelleen (Retry), vähennä merkkejä ja hyväksy teksti sitten uudelleen." sqref="C29:K29 C32:K32" xr:uid="{00000000-0002-0000-0600-000009000000}">
      <formula1>90</formula1>
    </dataValidation>
  </dataValidations>
  <hyperlinks>
    <hyperlink ref="N3:P3" location="'Aloita tästä'!A1" display="PALAA TÄSTÄ KANSISIVULLE" xr:uid="{23903775-8619-4590-80DB-57BB42A14916}"/>
  </hyperlinks>
  <pageMargins left="0.39370078740157483" right="0.39370078740157483" top="0.78740157480314965" bottom="0.78740157480314965" header="0.39370078740157483" footer="0.31496062992125984"/>
  <pageSetup paperSize="9" fitToHeight="0" orientation="portrait" r:id="rId2"/>
  <headerFooter>
    <oddHeader>&amp;L&amp;A&amp;R&amp;P(&amp;N)</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34821" r:id="rId5" name="Kotouttamistoimenpiteet">
              <controlPr defaultSize="0" autoFill="0" autoLine="0" autoPict="0">
                <anchor moveWithCells="1">
                  <from>
                    <xdr:col>2</xdr:col>
                    <xdr:colOff>146050</xdr:colOff>
                    <xdr:row>9</xdr:row>
                    <xdr:rowOff>190500</xdr:rowOff>
                  </from>
                  <to>
                    <xdr:col>3</xdr:col>
                    <xdr:colOff>0</xdr:colOff>
                    <xdr:row>10</xdr:row>
                    <xdr:rowOff>209550</xdr:rowOff>
                  </to>
                </anchor>
              </controlPr>
            </control>
          </mc:Choice>
        </mc:AlternateContent>
        <mc:AlternateContent xmlns:mc="http://schemas.openxmlformats.org/markup-compatibility/2006">
          <mc:Choice Requires="x14">
            <control shapeId="34847" r:id="rId6" name="Säilöönoton vaihtoehdot">
              <controlPr defaultSize="0" autoFill="0" autoLine="0" autoPict="0">
                <anchor moveWithCells="1">
                  <from>
                    <xdr:col>2</xdr:col>
                    <xdr:colOff>146050</xdr:colOff>
                    <xdr:row>11</xdr:row>
                    <xdr:rowOff>0</xdr:rowOff>
                  </from>
                  <to>
                    <xdr:col>3</xdr:col>
                    <xdr:colOff>0</xdr:colOff>
                    <xdr:row>11</xdr:row>
                    <xdr:rowOff>222250</xdr:rowOff>
                  </to>
                </anchor>
              </controlPr>
            </control>
          </mc:Choice>
        </mc:AlternateContent>
        <mc:AlternateContent xmlns:mc="http://schemas.openxmlformats.org/markup-compatibility/2006">
          <mc:Choice Requires="x14">
            <control shapeId="34848" r:id="rId7" name="Vapaaehtoinen paluu">
              <controlPr defaultSize="0" autoFill="0" autoLine="0" autoPict="0">
                <anchor moveWithCells="1">
                  <from>
                    <xdr:col>2</xdr:col>
                    <xdr:colOff>146050</xdr:colOff>
                    <xdr:row>12</xdr:row>
                    <xdr:rowOff>190500</xdr:rowOff>
                  </from>
                  <to>
                    <xdr:col>3</xdr:col>
                    <xdr:colOff>0</xdr:colOff>
                    <xdr:row>13</xdr:row>
                    <xdr:rowOff>209550</xdr:rowOff>
                  </to>
                </anchor>
              </controlPr>
            </control>
          </mc:Choice>
        </mc:AlternateContent>
        <mc:AlternateContent xmlns:mc="http://schemas.openxmlformats.org/markup-compatibility/2006">
          <mc:Choice Requires="x14">
            <control shapeId="34849" r:id="rId8" name="Haavoittuvassa asemassa">
              <controlPr defaultSize="0" autoFill="0" autoLine="0" autoPict="0">
                <anchor moveWithCells="1">
                  <from>
                    <xdr:col>2</xdr:col>
                    <xdr:colOff>146050</xdr:colOff>
                    <xdr:row>14</xdr:row>
                    <xdr:rowOff>190500</xdr:rowOff>
                  </from>
                  <to>
                    <xdr:col>3</xdr:col>
                    <xdr:colOff>0</xdr:colOff>
                    <xdr:row>15</xdr:row>
                    <xdr:rowOff>209550</xdr:rowOff>
                  </to>
                </anchor>
              </controlPr>
            </control>
          </mc:Choice>
        </mc:AlternateContent>
        <mc:AlternateContent xmlns:mc="http://schemas.openxmlformats.org/markup-compatibility/2006">
          <mc:Choice Requires="x14">
            <control shapeId="34851" r:id="rId9" name="Eivät liity mihinkään näistä">
              <controlPr defaultSize="0" autoFill="0" autoLine="0" autoPict="0">
                <anchor moveWithCells="1">
                  <from>
                    <xdr:col>2</xdr:col>
                    <xdr:colOff>127000</xdr:colOff>
                    <xdr:row>19</xdr:row>
                    <xdr:rowOff>184150</xdr:rowOff>
                  </from>
                  <to>
                    <xdr:col>2</xdr:col>
                    <xdr:colOff>431800</xdr:colOff>
                    <xdr:row>21</xdr:row>
                    <xdr:rowOff>19050</xdr:rowOff>
                  </to>
                </anchor>
              </controlPr>
            </control>
          </mc:Choice>
        </mc:AlternateContent>
        <mc:AlternateContent xmlns:mc="http://schemas.openxmlformats.org/markup-compatibility/2006">
          <mc:Choice Requires="x14">
            <control shapeId="34863" r:id="rId10" name="Check Box 47">
              <controlPr defaultSize="0" autoFill="0" autoLine="0" autoPict="0">
                <anchor moveWithCells="1">
                  <from>
                    <xdr:col>2</xdr:col>
                    <xdr:colOff>146050</xdr:colOff>
                    <xdr:row>17</xdr:row>
                    <xdr:rowOff>0</xdr:rowOff>
                  </from>
                  <to>
                    <xdr:col>3</xdr:col>
                    <xdr:colOff>69850</xdr:colOff>
                    <xdr:row>18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A000000}">
          <x14:formula1>
            <xm:f>'Metatiedot (piiloon)'!$F$3:$F$7</xm:f>
          </x14:formula1>
          <xm:sqref>F6:J6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W75"/>
  <sheetViews>
    <sheetView showGridLines="0" topLeftCell="A2" zoomScaleNormal="100" workbookViewId="0">
      <selection activeCell="M2" sqref="M2:O2"/>
    </sheetView>
  </sheetViews>
  <sheetFormatPr defaultColWidth="9.23046875" defaultRowHeight="15.5" x14ac:dyDescent="0.35"/>
  <cols>
    <col min="1" max="1" width="3.765625" style="110" customWidth="1"/>
    <col min="2" max="2" width="2.23046875" style="110" customWidth="1"/>
    <col min="3" max="3" width="9.23046875" style="110"/>
    <col min="4" max="4" width="4.53515625" style="110" customWidth="1"/>
    <col min="5" max="9" width="9.23046875" style="110"/>
    <col min="10" max="10" width="19" style="110" customWidth="1"/>
    <col min="11" max="11" width="3.23046875" style="280" customWidth="1"/>
    <col min="12" max="12" width="4.765625" style="280" customWidth="1"/>
    <col min="13" max="18" width="9.23046875" style="110"/>
    <col min="19" max="19" width="13.765625" style="110" customWidth="1"/>
    <col min="20" max="16384" width="9.23046875" style="110"/>
  </cols>
  <sheetData>
    <row r="1" spans="1:23" ht="16.149999999999999" customHeight="1" x14ac:dyDescent="0.35">
      <c r="A1" s="6" t="s">
        <v>130</v>
      </c>
    </row>
    <row r="2" spans="1:23" ht="24.75" customHeight="1" x14ac:dyDescent="0.35">
      <c r="B2" s="277"/>
      <c r="C2" s="278" t="s">
        <v>20</v>
      </c>
      <c r="D2" s="278"/>
      <c r="E2" s="278"/>
      <c r="F2" s="278"/>
      <c r="G2" s="278"/>
      <c r="H2" s="278"/>
      <c r="I2" s="278"/>
      <c r="J2" s="278"/>
      <c r="K2" s="279"/>
      <c r="L2" s="281"/>
      <c r="M2" s="671" t="s">
        <v>89</v>
      </c>
      <c r="N2" s="672"/>
      <c r="O2" s="673"/>
    </row>
    <row r="3" spans="1:23" ht="16.149999999999999" customHeight="1" x14ac:dyDescent="0.35">
      <c r="B3" s="111"/>
      <c r="C3" s="112"/>
      <c r="D3" s="112"/>
      <c r="E3" s="113" t="s">
        <v>229</v>
      </c>
      <c r="F3" s="112"/>
      <c r="G3" s="112"/>
      <c r="H3" s="112"/>
      <c r="I3" s="112"/>
      <c r="J3" s="112"/>
      <c r="K3" s="114"/>
    </row>
    <row r="4" spans="1:23" ht="16.149999999999999" customHeight="1" x14ac:dyDescent="0.35">
      <c r="B4" s="111"/>
      <c r="C4" s="115"/>
      <c r="D4" s="115"/>
      <c r="E4" s="115"/>
      <c r="F4" s="115"/>
      <c r="G4" s="115"/>
      <c r="H4" s="115"/>
      <c r="I4" s="115"/>
      <c r="J4" s="115"/>
      <c r="K4" s="114"/>
    </row>
    <row r="5" spans="1:23" ht="16.149999999999999" customHeight="1" x14ac:dyDescent="0.35">
      <c r="B5" s="314"/>
      <c r="C5" s="313" t="s">
        <v>21</v>
      </c>
      <c r="D5" s="115"/>
      <c r="E5" s="667"/>
      <c r="F5" s="667"/>
      <c r="G5" s="667"/>
      <c r="H5" s="667"/>
      <c r="I5" s="667"/>
      <c r="J5" s="667"/>
      <c r="K5" s="114"/>
      <c r="M5" s="674" t="s">
        <v>441</v>
      </c>
      <c r="N5" s="674"/>
      <c r="O5" s="674"/>
      <c r="P5" s="674"/>
      <c r="Q5" s="674"/>
    </row>
    <row r="6" spans="1:23" ht="16.149999999999999" customHeight="1" x14ac:dyDescent="0.35">
      <c r="B6" s="111"/>
      <c r="C6" s="115"/>
      <c r="D6" s="115"/>
      <c r="E6" s="116"/>
      <c r="F6" s="115"/>
      <c r="G6" s="115"/>
      <c r="H6" s="115"/>
      <c r="I6" s="115"/>
      <c r="J6" s="115"/>
      <c r="K6" s="114"/>
      <c r="M6" s="674"/>
      <c r="N6" s="674"/>
      <c r="O6" s="674"/>
      <c r="P6" s="674"/>
      <c r="Q6" s="674"/>
    </row>
    <row r="7" spans="1:23" ht="16.149999999999999" customHeight="1" x14ac:dyDescent="0.35">
      <c r="B7" s="111"/>
      <c r="C7" s="115"/>
      <c r="D7" s="115"/>
      <c r="E7" s="116"/>
      <c r="F7" s="115"/>
      <c r="G7" s="115"/>
      <c r="H7" s="115" t="str">
        <f>"500 merkkiä 
("&amp;TEXT(LEN(E8),"0")&amp;" käytetty)"</f>
        <v>500 merkkiä 
(0 käytetty)</v>
      </c>
      <c r="I7" s="115"/>
      <c r="J7" s="115"/>
      <c r="K7" s="114"/>
      <c r="M7" s="674"/>
      <c r="N7" s="674"/>
      <c r="O7" s="674"/>
      <c r="P7" s="674"/>
      <c r="Q7" s="674"/>
    </row>
    <row r="8" spans="1:23" ht="113.15" customHeight="1" x14ac:dyDescent="0.35">
      <c r="B8" s="111"/>
      <c r="C8" s="665" t="s">
        <v>22</v>
      </c>
      <c r="D8" s="665"/>
      <c r="E8" s="667"/>
      <c r="F8" s="667"/>
      <c r="G8" s="667"/>
      <c r="H8" s="667"/>
      <c r="I8" s="667"/>
      <c r="J8" s="667"/>
      <c r="K8" s="319"/>
      <c r="M8" s="674" t="s">
        <v>442</v>
      </c>
      <c r="N8" s="674"/>
      <c r="O8" s="674"/>
      <c r="P8" s="674"/>
      <c r="Q8" s="674"/>
      <c r="S8" s="118"/>
    </row>
    <row r="9" spans="1:23" ht="16.149999999999999" customHeight="1" x14ac:dyDescent="0.35">
      <c r="B9" s="315"/>
      <c r="C9" s="289"/>
      <c r="D9" s="117"/>
      <c r="E9" s="115"/>
      <c r="F9" s="115"/>
      <c r="G9" s="115"/>
      <c r="H9" s="115"/>
      <c r="I9" s="115"/>
      <c r="J9" s="115"/>
      <c r="K9" s="319"/>
      <c r="M9" s="280"/>
      <c r="N9" s="280"/>
      <c r="O9" s="280"/>
      <c r="P9" s="280"/>
      <c r="Q9" s="280"/>
      <c r="S9" s="119"/>
      <c r="T9" s="119"/>
      <c r="U9" s="119"/>
      <c r="V9" s="119"/>
      <c r="W9" s="119"/>
    </row>
    <row r="10" spans="1:23" ht="16.149999999999999" customHeight="1" x14ac:dyDescent="0.35">
      <c r="B10" s="317"/>
      <c r="C10" s="318"/>
      <c r="D10" s="318"/>
      <c r="E10" s="318"/>
      <c r="F10" s="318"/>
      <c r="G10" s="318"/>
      <c r="H10" s="318"/>
      <c r="I10" s="318"/>
      <c r="J10" s="318"/>
      <c r="K10" s="320"/>
      <c r="M10" s="119"/>
      <c r="N10" s="119"/>
      <c r="O10" s="119"/>
      <c r="P10" s="119"/>
      <c r="Q10" s="119"/>
      <c r="R10" s="119"/>
      <c r="S10" s="119"/>
      <c r="T10" s="119"/>
      <c r="U10" s="119"/>
      <c r="V10" s="119"/>
      <c r="W10" s="119"/>
    </row>
    <row r="11" spans="1:23" ht="16.149999999999999" customHeight="1" x14ac:dyDescent="0.35">
      <c r="B11" s="314"/>
      <c r="C11" s="313" t="s">
        <v>21</v>
      </c>
      <c r="D11" s="115"/>
      <c r="E11" s="668"/>
      <c r="F11" s="669"/>
      <c r="G11" s="669"/>
      <c r="H11" s="669"/>
      <c r="I11" s="669"/>
      <c r="J11" s="670"/>
      <c r="K11" s="114"/>
      <c r="M11" s="663"/>
      <c r="N11" s="664"/>
      <c r="O11" s="664"/>
      <c r="P11" s="664"/>
      <c r="Q11" s="664"/>
      <c r="R11" s="664"/>
      <c r="S11" s="664"/>
      <c r="T11" s="664"/>
      <c r="U11" s="664"/>
      <c r="V11" s="664"/>
      <c r="W11" s="664"/>
    </row>
    <row r="12" spans="1:23" ht="16.149999999999999" customHeight="1" x14ac:dyDescent="0.35">
      <c r="B12" s="111"/>
      <c r="C12" s="115"/>
      <c r="D12" s="115"/>
      <c r="E12" s="116"/>
      <c r="F12" s="115"/>
      <c r="G12" s="115"/>
      <c r="H12" s="115"/>
      <c r="I12" s="115"/>
      <c r="J12" s="115"/>
      <c r="K12" s="114"/>
      <c r="M12" s="120"/>
      <c r="N12" s="120"/>
      <c r="O12" s="120"/>
      <c r="P12" s="120"/>
      <c r="Q12" s="120"/>
      <c r="R12" s="120"/>
      <c r="S12" s="120"/>
      <c r="T12" s="120"/>
      <c r="U12" s="120"/>
      <c r="V12" s="120"/>
      <c r="W12" s="120"/>
    </row>
    <row r="13" spans="1:23" ht="16.149999999999999" customHeight="1" x14ac:dyDescent="0.35">
      <c r="B13" s="111"/>
      <c r="C13" s="115"/>
      <c r="D13" s="115"/>
      <c r="E13" s="116"/>
      <c r="F13" s="115"/>
      <c r="G13" s="115"/>
      <c r="H13" s="115" t="str">
        <f>"500 merkkiä 
("&amp;TEXT(LEN(E14),"0")&amp;" käytetty)"</f>
        <v>500 merkkiä 
(0 käytetty)</v>
      </c>
      <c r="I13" s="115"/>
      <c r="J13" s="115"/>
      <c r="K13" s="114"/>
      <c r="M13" s="120"/>
      <c r="N13" s="120"/>
      <c r="O13" s="120"/>
      <c r="P13" s="120"/>
      <c r="Q13" s="120"/>
      <c r="R13" s="120"/>
      <c r="S13" s="120"/>
      <c r="T13" s="120"/>
      <c r="U13" s="120"/>
      <c r="V13" s="120"/>
      <c r="W13" s="120"/>
    </row>
    <row r="14" spans="1:23" ht="113.15" customHeight="1" x14ac:dyDescent="0.35">
      <c r="B14" s="111"/>
      <c r="C14" s="665" t="s">
        <v>22</v>
      </c>
      <c r="D14" s="666"/>
      <c r="E14" s="667"/>
      <c r="F14" s="667"/>
      <c r="G14" s="667"/>
      <c r="H14" s="667"/>
      <c r="I14" s="667"/>
      <c r="J14" s="667"/>
      <c r="K14" s="319"/>
      <c r="M14" s="663"/>
      <c r="N14" s="664"/>
      <c r="O14" s="664"/>
      <c r="P14" s="664"/>
      <c r="Q14" s="664"/>
      <c r="R14" s="664"/>
      <c r="S14" s="664"/>
      <c r="T14" s="664"/>
      <c r="U14" s="664"/>
      <c r="V14" s="664"/>
      <c r="W14" s="664"/>
    </row>
    <row r="15" spans="1:23" ht="16.149999999999999" customHeight="1" x14ac:dyDescent="0.35">
      <c r="B15" s="315"/>
      <c r="C15" s="289"/>
      <c r="D15" s="289"/>
      <c r="E15" s="115"/>
      <c r="F15" s="115"/>
      <c r="G15" s="115"/>
      <c r="H15" s="115"/>
      <c r="I15" s="115"/>
      <c r="J15" s="115"/>
      <c r="K15" s="319"/>
      <c r="M15" s="120"/>
      <c r="N15" s="119"/>
      <c r="O15" s="119"/>
      <c r="P15" s="119"/>
      <c r="Q15" s="119"/>
      <c r="R15" s="119"/>
      <c r="S15" s="119"/>
      <c r="T15" s="119"/>
      <c r="U15" s="119"/>
      <c r="V15" s="119"/>
      <c r="W15" s="119"/>
    </row>
    <row r="16" spans="1:23" ht="16.149999999999999" customHeight="1" x14ac:dyDescent="0.35">
      <c r="B16" s="317"/>
      <c r="C16" s="318"/>
      <c r="D16" s="318"/>
      <c r="E16" s="318"/>
      <c r="F16" s="318"/>
      <c r="G16" s="318"/>
      <c r="H16" s="318"/>
      <c r="I16" s="318"/>
      <c r="J16" s="318"/>
      <c r="K16" s="320"/>
      <c r="M16" s="120"/>
      <c r="N16" s="120"/>
      <c r="O16" s="120"/>
      <c r="P16" s="120"/>
      <c r="Q16" s="120"/>
      <c r="R16" s="120"/>
      <c r="S16" s="120"/>
      <c r="T16" s="120"/>
      <c r="U16" s="120"/>
      <c r="V16" s="120"/>
      <c r="W16" s="120"/>
    </row>
    <row r="17" spans="2:23" ht="18" customHeight="1" x14ac:dyDescent="0.35">
      <c r="B17" s="314"/>
      <c r="C17" s="313" t="s">
        <v>21</v>
      </c>
      <c r="D17" s="115"/>
      <c r="E17" s="668"/>
      <c r="F17" s="669"/>
      <c r="G17" s="669"/>
      <c r="H17" s="669"/>
      <c r="I17" s="669"/>
      <c r="J17" s="670"/>
      <c r="K17" s="114"/>
      <c r="M17" s="663"/>
      <c r="N17" s="664"/>
      <c r="O17" s="664"/>
      <c r="P17" s="664"/>
      <c r="Q17" s="664"/>
      <c r="R17" s="664"/>
      <c r="S17" s="664"/>
      <c r="T17" s="664"/>
      <c r="U17" s="664"/>
      <c r="V17" s="664"/>
      <c r="W17" s="664"/>
    </row>
    <row r="18" spans="2:23" ht="16.149999999999999" customHeight="1" x14ac:dyDescent="0.35">
      <c r="B18" s="111"/>
      <c r="C18" s="115"/>
      <c r="D18" s="115"/>
      <c r="E18" s="116"/>
      <c r="F18" s="115"/>
      <c r="G18" s="115"/>
      <c r="H18" s="115"/>
      <c r="I18" s="115"/>
      <c r="J18" s="115"/>
      <c r="K18" s="114"/>
      <c r="M18" s="120"/>
      <c r="N18" s="120"/>
      <c r="O18" s="120"/>
      <c r="P18" s="120"/>
      <c r="Q18" s="120"/>
      <c r="R18" s="120"/>
      <c r="S18" s="120"/>
      <c r="T18" s="120"/>
      <c r="U18" s="120"/>
      <c r="V18" s="120"/>
      <c r="W18" s="120"/>
    </row>
    <row r="19" spans="2:23" ht="16.149999999999999" customHeight="1" x14ac:dyDescent="0.35">
      <c r="B19" s="111"/>
      <c r="C19" s="115"/>
      <c r="D19" s="115"/>
      <c r="E19" s="116"/>
      <c r="F19" s="115"/>
      <c r="G19" s="115"/>
      <c r="H19" s="115" t="str">
        <f>"500 merkkiä 
("&amp;TEXT(LEN(E20),"0")&amp;" käytetty)"</f>
        <v>500 merkkiä 
(0 käytetty)</v>
      </c>
      <c r="I19" s="115"/>
      <c r="J19" s="115"/>
      <c r="K19" s="114"/>
      <c r="M19" s="120"/>
      <c r="N19" s="120"/>
      <c r="O19" s="120"/>
      <c r="P19" s="120"/>
      <c r="Q19" s="120"/>
      <c r="R19" s="120"/>
      <c r="S19" s="120"/>
      <c r="T19" s="120"/>
      <c r="U19" s="120"/>
      <c r="V19" s="120"/>
      <c r="W19" s="120"/>
    </row>
    <row r="20" spans="2:23" ht="113.15" customHeight="1" x14ac:dyDescent="0.35">
      <c r="B20" s="111"/>
      <c r="C20" s="665" t="s">
        <v>22</v>
      </c>
      <c r="D20" s="666"/>
      <c r="E20" s="667"/>
      <c r="F20" s="667"/>
      <c r="G20" s="667"/>
      <c r="H20" s="667"/>
      <c r="I20" s="667"/>
      <c r="J20" s="667"/>
      <c r="K20" s="319"/>
      <c r="M20" s="663"/>
      <c r="N20" s="664"/>
      <c r="O20" s="664"/>
      <c r="P20" s="664"/>
      <c r="Q20" s="664"/>
      <c r="R20" s="664"/>
      <c r="S20" s="664"/>
      <c r="T20" s="664"/>
      <c r="U20" s="664"/>
      <c r="V20" s="664"/>
      <c r="W20" s="664"/>
    </row>
    <row r="21" spans="2:23" ht="16.149999999999999" customHeight="1" x14ac:dyDescent="0.35">
      <c r="B21" s="315"/>
      <c r="C21" s="289"/>
      <c r="D21" s="289"/>
      <c r="E21" s="115"/>
      <c r="F21" s="115"/>
      <c r="G21" s="115"/>
      <c r="H21" s="115"/>
      <c r="I21" s="115"/>
      <c r="J21" s="115"/>
      <c r="K21" s="319"/>
      <c r="M21" s="120"/>
      <c r="N21" s="119"/>
      <c r="O21" s="119"/>
      <c r="P21" s="119"/>
      <c r="Q21" s="119"/>
      <c r="R21" s="119"/>
      <c r="S21" s="119"/>
      <c r="T21" s="119"/>
      <c r="U21" s="119"/>
      <c r="V21" s="119"/>
      <c r="W21" s="119"/>
    </row>
    <row r="22" spans="2:23" ht="16.149999999999999" customHeight="1" x14ac:dyDescent="0.35">
      <c r="B22" s="317"/>
      <c r="C22" s="318"/>
      <c r="D22" s="318"/>
      <c r="E22" s="318"/>
      <c r="F22" s="318"/>
      <c r="G22" s="318"/>
      <c r="H22" s="318"/>
      <c r="I22" s="318"/>
      <c r="J22" s="318"/>
      <c r="K22" s="320"/>
      <c r="M22" s="120"/>
      <c r="N22" s="120"/>
      <c r="O22" s="120"/>
      <c r="P22" s="120"/>
      <c r="Q22" s="120"/>
      <c r="R22" s="120"/>
      <c r="S22" s="120"/>
      <c r="T22" s="120"/>
      <c r="U22" s="120"/>
      <c r="V22" s="120"/>
      <c r="W22" s="120"/>
    </row>
    <row r="23" spans="2:23" ht="16.149999999999999" customHeight="1" x14ac:dyDescent="0.35">
      <c r="B23" s="314"/>
      <c r="C23" s="313" t="s">
        <v>21</v>
      </c>
      <c r="D23" s="115"/>
      <c r="E23" s="668"/>
      <c r="F23" s="669"/>
      <c r="G23" s="669"/>
      <c r="H23" s="669"/>
      <c r="I23" s="669"/>
      <c r="J23" s="670"/>
      <c r="K23" s="114"/>
      <c r="M23" s="663"/>
      <c r="N23" s="664"/>
      <c r="O23" s="664"/>
      <c r="P23" s="664"/>
      <c r="Q23" s="664"/>
      <c r="R23" s="664"/>
      <c r="S23" s="664"/>
      <c r="T23" s="664"/>
      <c r="U23" s="664"/>
      <c r="V23" s="664"/>
      <c r="W23" s="664"/>
    </row>
    <row r="24" spans="2:23" ht="16.149999999999999" customHeight="1" x14ac:dyDescent="0.35">
      <c r="B24" s="111"/>
      <c r="C24" s="115"/>
      <c r="D24" s="115"/>
      <c r="E24" s="116"/>
      <c r="F24" s="115"/>
      <c r="G24" s="115"/>
      <c r="H24" s="115"/>
      <c r="I24" s="115"/>
      <c r="J24" s="115"/>
      <c r="K24" s="114"/>
      <c r="M24" s="120"/>
      <c r="N24" s="120"/>
      <c r="O24" s="120"/>
      <c r="P24" s="120"/>
      <c r="Q24" s="120"/>
      <c r="R24" s="120"/>
      <c r="S24" s="120"/>
      <c r="T24" s="120"/>
      <c r="U24" s="120"/>
      <c r="V24" s="120"/>
      <c r="W24" s="120"/>
    </row>
    <row r="25" spans="2:23" ht="16.149999999999999" customHeight="1" x14ac:dyDescent="0.35">
      <c r="B25" s="111"/>
      <c r="C25" s="115"/>
      <c r="D25" s="115"/>
      <c r="E25" s="116"/>
      <c r="F25" s="115"/>
      <c r="G25" s="115"/>
      <c r="H25" s="115" t="str">
        <f>"500 merkkiä 
("&amp;TEXT(LEN(E26),"0")&amp;" käytetty)"</f>
        <v>500 merkkiä 
(0 käytetty)</v>
      </c>
      <c r="I25" s="115"/>
      <c r="J25" s="115"/>
      <c r="K25" s="114"/>
      <c r="M25" s="120"/>
      <c r="N25" s="120"/>
      <c r="O25" s="120"/>
      <c r="P25" s="120"/>
      <c r="Q25" s="120"/>
      <c r="R25" s="120"/>
      <c r="S25" s="120"/>
      <c r="T25" s="120"/>
      <c r="U25" s="120"/>
      <c r="V25" s="120"/>
      <c r="W25" s="120"/>
    </row>
    <row r="26" spans="2:23" ht="113.15" customHeight="1" x14ac:dyDescent="0.35">
      <c r="B26" s="111"/>
      <c r="C26" s="665" t="s">
        <v>22</v>
      </c>
      <c r="D26" s="666"/>
      <c r="E26" s="667"/>
      <c r="F26" s="667"/>
      <c r="G26" s="667"/>
      <c r="H26" s="667"/>
      <c r="I26" s="667"/>
      <c r="J26" s="667"/>
      <c r="K26" s="319"/>
      <c r="M26" s="663"/>
      <c r="N26" s="664"/>
      <c r="O26" s="664"/>
      <c r="P26" s="664"/>
      <c r="Q26" s="664"/>
      <c r="R26" s="664"/>
      <c r="S26" s="664"/>
      <c r="T26" s="664"/>
      <c r="U26" s="664"/>
      <c r="V26" s="664"/>
      <c r="W26" s="664"/>
    </row>
    <row r="27" spans="2:23" ht="16.149999999999999" customHeight="1" x14ac:dyDescent="0.35">
      <c r="B27" s="315"/>
      <c r="C27" s="289"/>
      <c r="D27" s="289"/>
      <c r="E27" s="115"/>
      <c r="F27" s="115"/>
      <c r="G27" s="115"/>
      <c r="H27" s="115"/>
      <c r="I27" s="115"/>
      <c r="J27" s="115"/>
      <c r="K27" s="319"/>
      <c r="M27" s="120"/>
      <c r="N27" s="119"/>
      <c r="O27" s="119"/>
      <c r="P27" s="119"/>
      <c r="Q27" s="119"/>
      <c r="R27" s="119"/>
      <c r="S27" s="119"/>
      <c r="T27" s="119"/>
      <c r="U27" s="119"/>
      <c r="V27" s="119"/>
      <c r="W27" s="119"/>
    </row>
    <row r="28" spans="2:23" ht="16.149999999999999" customHeight="1" x14ac:dyDescent="0.35">
      <c r="B28" s="317"/>
      <c r="C28" s="318"/>
      <c r="D28" s="318"/>
      <c r="E28" s="318"/>
      <c r="F28" s="318"/>
      <c r="G28" s="318"/>
      <c r="H28" s="318"/>
      <c r="I28" s="318"/>
      <c r="J28" s="318"/>
      <c r="K28" s="320"/>
      <c r="M28" s="120"/>
      <c r="N28" s="120"/>
      <c r="O28" s="120"/>
      <c r="P28" s="120"/>
      <c r="Q28" s="120"/>
      <c r="R28" s="120"/>
      <c r="S28" s="120"/>
      <c r="T28" s="120"/>
      <c r="U28" s="120"/>
      <c r="V28" s="120"/>
      <c r="W28" s="120"/>
    </row>
    <row r="29" spans="2:23" ht="20.25" customHeight="1" x14ac:dyDescent="0.35">
      <c r="B29" s="314"/>
      <c r="C29" s="313" t="s">
        <v>21</v>
      </c>
      <c r="D29" s="115"/>
      <c r="E29" s="668"/>
      <c r="F29" s="669"/>
      <c r="G29" s="669"/>
      <c r="H29" s="669"/>
      <c r="I29" s="669"/>
      <c r="J29" s="670"/>
      <c r="K29" s="114"/>
      <c r="M29" s="663"/>
      <c r="N29" s="664"/>
      <c r="O29" s="664"/>
      <c r="P29" s="664"/>
      <c r="Q29" s="664"/>
      <c r="R29" s="664"/>
      <c r="S29" s="664"/>
      <c r="T29" s="664"/>
      <c r="U29" s="664"/>
      <c r="V29" s="664"/>
      <c r="W29" s="664"/>
    </row>
    <row r="30" spans="2:23" ht="16.149999999999999" customHeight="1" x14ac:dyDescent="0.35">
      <c r="B30" s="111"/>
      <c r="C30" s="115"/>
      <c r="D30" s="115"/>
      <c r="E30" s="116"/>
      <c r="F30" s="115"/>
      <c r="G30" s="115"/>
      <c r="H30" s="115"/>
      <c r="I30" s="115"/>
      <c r="J30" s="115"/>
      <c r="K30" s="114"/>
      <c r="M30" s="120"/>
      <c r="N30" s="120"/>
      <c r="O30" s="120"/>
      <c r="P30" s="120"/>
      <c r="Q30" s="120"/>
      <c r="R30" s="120"/>
      <c r="S30" s="120"/>
      <c r="T30" s="120"/>
      <c r="U30" s="120"/>
      <c r="V30" s="120"/>
      <c r="W30" s="120"/>
    </row>
    <row r="31" spans="2:23" ht="16.149999999999999" customHeight="1" x14ac:dyDescent="0.35">
      <c r="B31" s="111"/>
      <c r="C31" s="115"/>
      <c r="D31" s="115"/>
      <c r="E31" s="116"/>
      <c r="F31" s="115"/>
      <c r="G31" s="115"/>
      <c r="H31" s="115" t="str">
        <f>"500 merkkiä ("&amp;TEXT(LEN(E32),"0")&amp;" käytetty)"</f>
        <v>500 merkkiä (0 käytetty)</v>
      </c>
      <c r="I31" s="115"/>
      <c r="J31" s="115"/>
      <c r="K31" s="114"/>
      <c r="M31" s="120"/>
      <c r="N31" s="120"/>
      <c r="O31" s="120"/>
      <c r="P31" s="120"/>
      <c r="Q31" s="120"/>
      <c r="R31" s="120"/>
      <c r="S31" s="120"/>
      <c r="T31" s="120"/>
      <c r="U31" s="120"/>
      <c r="V31" s="120"/>
      <c r="W31" s="120"/>
    </row>
    <row r="32" spans="2:23" ht="113.15" customHeight="1" x14ac:dyDescent="0.35">
      <c r="B32" s="111"/>
      <c r="C32" s="665" t="s">
        <v>22</v>
      </c>
      <c r="D32" s="666"/>
      <c r="E32" s="667"/>
      <c r="F32" s="667"/>
      <c r="G32" s="667"/>
      <c r="H32" s="667"/>
      <c r="I32" s="667"/>
      <c r="J32" s="667"/>
      <c r="K32" s="319"/>
      <c r="M32" s="663"/>
      <c r="N32" s="664"/>
      <c r="O32" s="664"/>
      <c r="P32" s="664"/>
      <c r="Q32" s="664"/>
      <c r="R32" s="664"/>
      <c r="S32" s="664"/>
      <c r="T32" s="664"/>
      <c r="U32" s="664"/>
      <c r="V32" s="664"/>
      <c r="W32" s="664"/>
    </row>
    <row r="33" spans="2:23" ht="16.149999999999999" customHeight="1" x14ac:dyDescent="0.35">
      <c r="B33" s="315"/>
      <c r="C33" s="289"/>
      <c r="D33" s="289"/>
      <c r="E33" s="115"/>
      <c r="F33" s="115"/>
      <c r="G33" s="115"/>
      <c r="H33" s="115"/>
      <c r="I33" s="115"/>
      <c r="J33" s="115"/>
      <c r="K33" s="319"/>
      <c r="M33" s="120"/>
      <c r="N33" s="119"/>
      <c r="O33" s="119"/>
      <c r="P33" s="119"/>
      <c r="Q33" s="119"/>
      <c r="R33" s="119"/>
      <c r="S33" s="119"/>
      <c r="T33" s="119"/>
      <c r="U33" s="119"/>
      <c r="V33" s="119"/>
      <c r="W33" s="119"/>
    </row>
    <row r="34" spans="2:23" ht="16.149999999999999" customHeight="1" x14ac:dyDescent="0.35">
      <c r="B34" s="317"/>
      <c r="C34" s="318"/>
      <c r="D34" s="318"/>
      <c r="E34" s="318"/>
      <c r="F34" s="318"/>
      <c r="G34" s="318"/>
      <c r="H34" s="318"/>
      <c r="I34" s="318"/>
      <c r="J34" s="318"/>
      <c r="K34" s="320"/>
      <c r="M34" s="120"/>
      <c r="N34" s="120"/>
      <c r="O34" s="120"/>
      <c r="P34" s="120"/>
      <c r="Q34" s="120"/>
      <c r="R34" s="120"/>
      <c r="S34" s="120"/>
      <c r="T34" s="120"/>
      <c r="U34" s="120"/>
      <c r="V34" s="120"/>
      <c r="W34" s="120"/>
    </row>
    <row r="35" spans="2:23" ht="16.5" customHeight="1" x14ac:dyDescent="0.35">
      <c r="B35" s="314"/>
      <c r="C35" s="313" t="s">
        <v>21</v>
      </c>
      <c r="D35" s="115"/>
      <c r="E35" s="668"/>
      <c r="F35" s="669"/>
      <c r="G35" s="669"/>
      <c r="H35" s="669"/>
      <c r="I35" s="669"/>
      <c r="J35" s="670"/>
      <c r="K35" s="114"/>
      <c r="M35" s="663"/>
      <c r="N35" s="664"/>
      <c r="O35" s="664"/>
      <c r="P35" s="664"/>
      <c r="Q35" s="664"/>
      <c r="R35" s="664"/>
      <c r="S35" s="664"/>
      <c r="T35" s="664"/>
      <c r="U35" s="664"/>
      <c r="V35" s="664"/>
      <c r="W35" s="664"/>
    </row>
    <row r="36" spans="2:23" ht="16.149999999999999" customHeight="1" x14ac:dyDescent="0.35">
      <c r="B36" s="111"/>
      <c r="C36" s="115"/>
      <c r="D36" s="115"/>
      <c r="E36" s="116"/>
      <c r="F36" s="115"/>
      <c r="G36" s="115"/>
      <c r="H36" s="115"/>
      <c r="I36" s="115"/>
      <c r="J36" s="115"/>
      <c r="K36" s="114"/>
      <c r="M36" s="120"/>
      <c r="N36" s="120"/>
      <c r="O36" s="120"/>
      <c r="P36" s="120"/>
      <c r="Q36" s="120"/>
      <c r="R36" s="120"/>
      <c r="S36" s="120"/>
      <c r="T36" s="120"/>
      <c r="U36" s="120"/>
      <c r="V36" s="120"/>
      <c r="W36" s="120"/>
    </row>
    <row r="37" spans="2:23" ht="16.149999999999999" customHeight="1" x14ac:dyDescent="0.35">
      <c r="B37" s="111"/>
      <c r="C37" s="115"/>
      <c r="D37" s="115"/>
      <c r="E37" s="116"/>
      <c r="F37" s="115"/>
      <c r="G37" s="115"/>
      <c r="H37" s="115" t="str">
        <f>"500 merkkiä ("&amp;TEXT(LEN(E38),"0")&amp;" käytetty)"</f>
        <v>500 merkkiä (0 käytetty)</v>
      </c>
      <c r="I37" s="115"/>
      <c r="J37" s="115"/>
      <c r="K37" s="114"/>
      <c r="M37" s="120"/>
      <c r="N37" s="120"/>
      <c r="O37" s="120"/>
      <c r="P37" s="120"/>
      <c r="Q37" s="120"/>
      <c r="R37" s="120"/>
      <c r="S37" s="120"/>
      <c r="T37" s="120"/>
      <c r="U37" s="120"/>
      <c r="V37" s="120"/>
      <c r="W37" s="120"/>
    </row>
    <row r="38" spans="2:23" ht="113.15" customHeight="1" x14ac:dyDescent="0.35">
      <c r="B38" s="111"/>
      <c r="C38" s="665" t="s">
        <v>22</v>
      </c>
      <c r="D38" s="666"/>
      <c r="E38" s="667"/>
      <c r="F38" s="667"/>
      <c r="G38" s="667"/>
      <c r="H38" s="667"/>
      <c r="I38" s="667"/>
      <c r="J38" s="667"/>
      <c r="K38" s="319"/>
      <c r="M38" s="663"/>
      <c r="N38" s="664"/>
      <c r="O38" s="664"/>
      <c r="P38" s="664"/>
      <c r="Q38" s="664"/>
      <c r="R38" s="664"/>
      <c r="S38" s="664"/>
      <c r="T38" s="664"/>
      <c r="U38" s="664"/>
      <c r="V38" s="664"/>
      <c r="W38" s="664"/>
    </row>
    <row r="39" spans="2:23" ht="16.149999999999999" customHeight="1" x14ac:dyDescent="0.35">
      <c r="B39" s="315"/>
      <c r="C39" s="289"/>
      <c r="D39" s="289"/>
      <c r="E39" s="115"/>
      <c r="F39" s="115"/>
      <c r="G39" s="115"/>
      <c r="H39" s="115"/>
      <c r="I39" s="115"/>
      <c r="J39" s="115"/>
      <c r="K39" s="319"/>
      <c r="M39" s="120"/>
      <c r="N39" s="119"/>
      <c r="O39" s="119"/>
      <c r="P39" s="119"/>
      <c r="Q39" s="119"/>
      <c r="R39" s="119"/>
      <c r="S39" s="119"/>
      <c r="T39" s="119"/>
      <c r="U39" s="119"/>
      <c r="V39" s="119"/>
      <c r="W39" s="119"/>
    </row>
    <row r="40" spans="2:23" ht="16.149999999999999" customHeight="1" x14ac:dyDescent="0.35">
      <c r="B40" s="317"/>
      <c r="C40" s="318"/>
      <c r="D40" s="318"/>
      <c r="E40" s="318"/>
      <c r="F40" s="318"/>
      <c r="G40" s="318"/>
      <c r="H40" s="318"/>
      <c r="I40" s="318"/>
      <c r="J40" s="318"/>
      <c r="K40" s="320"/>
      <c r="M40" s="120"/>
      <c r="N40" s="120"/>
      <c r="O40" s="120"/>
      <c r="P40" s="120"/>
      <c r="Q40" s="120"/>
      <c r="R40" s="120"/>
      <c r="S40" s="120"/>
      <c r="T40" s="120"/>
      <c r="U40" s="120"/>
      <c r="V40" s="120"/>
      <c r="W40" s="120"/>
    </row>
    <row r="41" spans="2:23" ht="20.25" customHeight="1" x14ac:dyDescent="0.35">
      <c r="B41" s="314"/>
      <c r="C41" s="313" t="s">
        <v>21</v>
      </c>
      <c r="D41" s="115"/>
      <c r="E41" s="668"/>
      <c r="F41" s="669"/>
      <c r="G41" s="669"/>
      <c r="H41" s="669"/>
      <c r="I41" s="669"/>
      <c r="J41" s="670"/>
      <c r="K41" s="114"/>
      <c r="M41" s="663"/>
      <c r="N41" s="664"/>
      <c r="O41" s="664"/>
      <c r="P41" s="664"/>
      <c r="Q41" s="664"/>
      <c r="R41" s="664"/>
      <c r="S41" s="664"/>
      <c r="T41" s="664"/>
      <c r="U41" s="664"/>
      <c r="V41" s="664"/>
      <c r="W41" s="664"/>
    </row>
    <row r="42" spans="2:23" ht="16.149999999999999" customHeight="1" x14ac:dyDescent="0.35">
      <c r="B42" s="111"/>
      <c r="C42" s="115"/>
      <c r="D42" s="115"/>
      <c r="E42" s="116"/>
      <c r="F42" s="115"/>
      <c r="G42" s="115"/>
      <c r="H42" s="115"/>
      <c r="I42" s="115"/>
      <c r="J42" s="115"/>
      <c r="K42" s="114"/>
      <c r="M42" s="120"/>
      <c r="N42" s="120"/>
      <c r="O42" s="120"/>
      <c r="P42" s="120"/>
      <c r="Q42" s="120"/>
      <c r="R42" s="120"/>
      <c r="S42" s="120"/>
      <c r="T42" s="120"/>
      <c r="U42" s="120"/>
      <c r="V42" s="120"/>
      <c r="W42" s="120"/>
    </row>
    <row r="43" spans="2:23" ht="16.149999999999999" customHeight="1" x14ac:dyDescent="0.35">
      <c r="B43" s="111"/>
      <c r="C43" s="115"/>
      <c r="D43" s="115"/>
      <c r="E43" s="116"/>
      <c r="F43" s="115"/>
      <c r="G43" s="115"/>
      <c r="H43" s="115" t="str">
        <f>"500 merkkiä ("&amp;TEXT(LEN(E44),"0")&amp;" käytetty)"</f>
        <v>500 merkkiä (0 käytetty)</v>
      </c>
      <c r="I43" s="115"/>
      <c r="J43" s="115"/>
      <c r="K43" s="114"/>
      <c r="M43" s="120"/>
      <c r="N43" s="120"/>
      <c r="O43" s="120"/>
      <c r="P43" s="120"/>
      <c r="Q43" s="120"/>
      <c r="R43" s="120"/>
      <c r="S43" s="120"/>
      <c r="T43" s="120"/>
      <c r="U43" s="120"/>
      <c r="V43" s="120"/>
      <c r="W43" s="120"/>
    </row>
    <row r="44" spans="2:23" ht="113.15" customHeight="1" x14ac:dyDescent="0.35">
      <c r="B44" s="111"/>
      <c r="C44" s="665" t="s">
        <v>22</v>
      </c>
      <c r="D44" s="666"/>
      <c r="E44" s="667"/>
      <c r="F44" s="667"/>
      <c r="G44" s="667"/>
      <c r="H44" s="667"/>
      <c r="I44" s="667"/>
      <c r="J44" s="667"/>
      <c r="K44" s="319"/>
      <c r="M44" s="663"/>
      <c r="N44" s="664"/>
      <c r="O44" s="664"/>
      <c r="P44" s="664"/>
      <c r="Q44" s="664"/>
      <c r="R44" s="664"/>
      <c r="S44" s="664"/>
      <c r="T44" s="664"/>
      <c r="U44" s="664"/>
      <c r="V44" s="664"/>
      <c r="W44" s="664"/>
    </row>
    <row r="45" spans="2:23" ht="16.149999999999999" customHeight="1" x14ac:dyDescent="0.35">
      <c r="B45" s="315"/>
      <c r="C45" s="289"/>
      <c r="D45" s="289"/>
      <c r="E45" s="115"/>
      <c r="F45" s="115"/>
      <c r="G45" s="115"/>
      <c r="H45" s="115"/>
      <c r="I45" s="115"/>
      <c r="J45" s="115"/>
      <c r="K45" s="319"/>
      <c r="M45" s="120"/>
      <c r="N45" s="119"/>
      <c r="O45" s="119"/>
      <c r="P45" s="119"/>
      <c r="Q45" s="119"/>
      <c r="R45" s="119"/>
      <c r="S45" s="119"/>
      <c r="T45" s="119"/>
      <c r="U45" s="119"/>
      <c r="V45" s="119"/>
      <c r="W45" s="119"/>
    </row>
    <row r="46" spans="2:23" ht="16.149999999999999" customHeight="1" x14ac:dyDescent="0.35">
      <c r="B46" s="317"/>
      <c r="C46" s="318"/>
      <c r="D46" s="318"/>
      <c r="E46" s="318"/>
      <c r="F46" s="318"/>
      <c r="G46" s="318"/>
      <c r="H46" s="318"/>
      <c r="I46" s="318"/>
      <c r="J46" s="318"/>
      <c r="K46" s="320"/>
      <c r="M46" s="120"/>
      <c r="N46" s="120"/>
      <c r="O46" s="120"/>
      <c r="P46" s="120"/>
      <c r="Q46" s="120"/>
      <c r="R46" s="120"/>
      <c r="S46" s="120"/>
      <c r="T46" s="120"/>
      <c r="U46" s="120"/>
      <c r="V46" s="120"/>
      <c r="W46" s="120"/>
    </row>
    <row r="47" spans="2:23" ht="16.149999999999999" customHeight="1" x14ac:dyDescent="0.35">
      <c r="B47" s="314"/>
      <c r="C47" s="313" t="s">
        <v>21</v>
      </c>
      <c r="D47" s="115"/>
      <c r="E47" s="668"/>
      <c r="F47" s="669"/>
      <c r="G47" s="669"/>
      <c r="H47" s="669"/>
      <c r="I47" s="669"/>
      <c r="J47" s="670"/>
      <c r="K47" s="114"/>
      <c r="M47" s="663"/>
      <c r="N47" s="664"/>
      <c r="O47" s="664"/>
      <c r="P47" s="664"/>
      <c r="Q47" s="664"/>
      <c r="R47" s="664"/>
      <c r="S47" s="664"/>
      <c r="T47" s="664"/>
      <c r="U47" s="664"/>
      <c r="V47" s="664"/>
      <c r="W47" s="664"/>
    </row>
    <row r="48" spans="2:23" ht="16.149999999999999" customHeight="1" x14ac:dyDescent="0.35">
      <c r="B48" s="111"/>
      <c r="C48" s="115"/>
      <c r="D48" s="115"/>
      <c r="E48" s="116"/>
      <c r="F48" s="115"/>
      <c r="G48" s="115"/>
      <c r="H48" s="115"/>
      <c r="I48" s="115"/>
      <c r="J48" s="115"/>
      <c r="K48" s="114"/>
      <c r="M48" s="120"/>
      <c r="N48" s="120"/>
      <c r="O48" s="120"/>
      <c r="P48" s="120"/>
      <c r="Q48" s="120"/>
      <c r="R48" s="120"/>
      <c r="S48" s="120"/>
      <c r="T48" s="120"/>
      <c r="U48" s="120"/>
      <c r="V48" s="120"/>
      <c r="W48" s="120"/>
    </row>
    <row r="49" spans="2:23" ht="16.149999999999999" customHeight="1" x14ac:dyDescent="0.35">
      <c r="B49" s="111"/>
      <c r="C49" s="115"/>
      <c r="D49" s="115"/>
      <c r="E49" s="116"/>
      <c r="F49" s="115"/>
      <c r="G49" s="115"/>
      <c r="H49" s="115" t="str">
        <f>"500 merkkiä ("&amp;TEXT(LEN(E50),"0")&amp;" käytetty)"</f>
        <v>500 merkkiä (0 käytetty)</v>
      </c>
      <c r="I49" s="115"/>
      <c r="J49" s="115"/>
      <c r="K49" s="114"/>
      <c r="M49" s="120"/>
      <c r="N49" s="120"/>
      <c r="O49" s="120"/>
      <c r="P49" s="120"/>
      <c r="Q49" s="120"/>
      <c r="R49" s="120"/>
      <c r="S49" s="120"/>
      <c r="T49" s="120"/>
      <c r="U49" s="120"/>
      <c r="V49" s="120"/>
      <c r="W49" s="120"/>
    </row>
    <row r="50" spans="2:23" ht="113.15" customHeight="1" x14ac:dyDescent="0.35">
      <c r="B50" s="111"/>
      <c r="C50" s="665" t="s">
        <v>22</v>
      </c>
      <c r="D50" s="666"/>
      <c r="E50" s="667"/>
      <c r="F50" s="667"/>
      <c r="G50" s="667"/>
      <c r="H50" s="667"/>
      <c r="I50" s="667"/>
      <c r="J50" s="667"/>
      <c r="K50" s="319"/>
      <c r="M50" s="663"/>
      <c r="N50" s="664"/>
      <c r="O50" s="664"/>
      <c r="P50" s="664"/>
      <c r="Q50" s="664"/>
      <c r="R50" s="664"/>
      <c r="S50" s="664"/>
      <c r="T50" s="664"/>
      <c r="U50" s="664"/>
      <c r="V50" s="664"/>
      <c r="W50" s="664"/>
    </row>
    <row r="51" spans="2:23" ht="16.149999999999999" customHeight="1" x14ac:dyDescent="0.35">
      <c r="B51" s="315"/>
      <c r="C51" s="289"/>
      <c r="D51" s="289"/>
      <c r="E51" s="115"/>
      <c r="F51" s="115"/>
      <c r="G51" s="115"/>
      <c r="H51" s="115"/>
      <c r="I51" s="115"/>
      <c r="J51" s="115"/>
      <c r="K51" s="319"/>
      <c r="M51" s="120"/>
      <c r="N51" s="119"/>
      <c r="O51" s="119"/>
      <c r="P51" s="119"/>
      <c r="Q51" s="119"/>
      <c r="R51" s="119"/>
      <c r="S51" s="119"/>
      <c r="T51" s="119"/>
      <c r="U51" s="119"/>
      <c r="V51" s="119"/>
      <c r="W51" s="119"/>
    </row>
    <row r="52" spans="2:23" ht="16.149999999999999" customHeight="1" x14ac:dyDescent="0.35">
      <c r="B52" s="317"/>
      <c r="C52" s="318"/>
      <c r="D52" s="318"/>
      <c r="E52" s="318"/>
      <c r="F52" s="318"/>
      <c r="G52" s="318"/>
      <c r="H52" s="318"/>
      <c r="I52" s="318"/>
      <c r="J52" s="318"/>
      <c r="K52" s="320"/>
      <c r="M52" s="120"/>
      <c r="N52" s="120"/>
      <c r="O52" s="120"/>
      <c r="P52" s="120"/>
      <c r="Q52" s="120"/>
      <c r="R52" s="120"/>
      <c r="S52" s="120"/>
      <c r="T52" s="120"/>
      <c r="U52" s="120"/>
      <c r="V52" s="120"/>
      <c r="W52" s="120"/>
    </row>
    <row r="53" spans="2:23" ht="21.75" customHeight="1" x14ac:dyDescent="0.35">
      <c r="B53" s="314"/>
      <c r="C53" s="313" t="s">
        <v>21</v>
      </c>
      <c r="D53" s="115"/>
      <c r="E53" s="668"/>
      <c r="F53" s="669"/>
      <c r="G53" s="669"/>
      <c r="H53" s="669"/>
      <c r="I53" s="669"/>
      <c r="J53" s="670"/>
      <c r="K53" s="114"/>
      <c r="M53" s="663"/>
      <c r="N53" s="664"/>
      <c r="O53" s="664"/>
      <c r="P53" s="664"/>
      <c r="Q53" s="664"/>
      <c r="R53" s="664"/>
      <c r="S53" s="664"/>
      <c r="T53" s="664"/>
      <c r="U53" s="664"/>
      <c r="V53" s="664"/>
      <c r="W53" s="664"/>
    </row>
    <row r="54" spans="2:23" ht="16.149999999999999" customHeight="1" x14ac:dyDescent="0.35">
      <c r="B54" s="111"/>
      <c r="C54" s="115"/>
      <c r="D54" s="115"/>
      <c r="E54" s="116"/>
      <c r="F54" s="115"/>
      <c r="G54" s="115"/>
      <c r="H54" s="115"/>
      <c r="I54" s="115"/>
      <c r="J54" s="115"/>
      <c r="K54" s="114"/>
      <c r="M54" s="120"/>
      <c r="N54" s="120"/>
      <c r="O54" s="120"/>
      <c r="P54" s="120"/>
      <c r="Q54" s="120"/>
      <c r="R54" s="120"/>
      <c r="S54" s="120"/>
      <c r="T54" s="120"/>
      <c r="U54" s="120"/>
      <c r="V54" s="120"/>
      <c r="W54" s="120"/>
    </row>
    <row r="55" spans="2:23" ht="16.149999999999999" customHeight="1" x14ac:dyDescent="0.35">
      <c r="B55" s="111"/>
      <c r="C55" s="115"/>
      <c r="D55" s="115"/>
      <c r="E55" s="116"/>
      <c r="F55" s="115"/>
      <c r="G55" s="115"/>
      <c r="H55" s="115" t="str">
        <f>"500 merkkiä ("&amp;TEXT(LEN(E56),"0")&amp;" käytetty)"</f>
        <v>500 merkkiä (0 käytetty)</v>
      </c>
      <c r="I55" s="115"/>
      <c r="J55" s="115"/>
      <c r="K55" s="114"/>
      <c r="M55" s="120"/>
      <c r="N55" s="120"/>
      <c r="O55" s="120"/>
      <c r="P55" s="120"/>
      <c r="Q55" s="120"/>
      <c r="R55" s="120"/>
      <c r="S55" s="120"/>
      <c r="T55" s="120"/>
      <c r="U55" s="120"/>
      <c r="V55" s="120"/>
      <c r="W55" s="120"/>
    </row>
    <row r="56" spans="2:23" ht="113.15" customHeight="1" x14ac:dyDescent="0.35">
      <c r="B56" s="111"/>
      <c r="C56" s="665" t="s">
        <v>22</v>
      </c>
      <c r="D56" s="666"/>
      <c r="E56" s="667"/>
      <c r="F56" s="667"/>
      <c r="G56" s="667"/>
      <c r="H56" s="667"/>
      <c r="I56" s="667"/>
      <c r="J56" s="667"/>
      <c r="K56" s="319"/>
      <c r="M56" s="663"/>
      <c r="N56" s="664"/>
      <c r="O56" s="664"/>
      <c r="P56" s="664"/>
      <c r="Q56" s="664"/>
      <c r="R56" s="664"/>
      <c r="S56" s="664"/>
      <c r="T56" s="664"/>
      <c r="U56" s="664"/>
      <c r="V56" s="664"/>
      <c r="W56" s="664"/>
    </row>
    <row r="57" spans="2:23" ht="16.149999999999999" customHeight="1" x14ac:dyDescent="0.35">
      <c r="B57" s="315"/>
      <c r="C57" s="289"/>
      <c r="D57" s="289"/>
      <c r="E57" s="115"/>
      <c r="F57" s="115"/>
      <c r="G57" s="115"/>
      <c r="H57" s="115"/>
      <c r="I57" s="115"/>
      <c r="J57" s="115"/>
      <c r="K57" s="319"/>
      <c r="M57" s="119"/>
      <c r="N57" s="121"/>
      <c r="O57" s="121"/>
      <c r="P57" s="121"/>
      <c r="Q57" s="121"/>
      <c r="R57" s="121"/>
      <c r="S57" s="121"/>
      <c r="T57" s="121"/>
      <c r="U57" s="121"/>
      <c r="V57" s="121"/>
      <c r="W57" s="121"/>
    </row>
    <row r="58" spans="2:23" ht="16.149999999999999" customHeight="1" x14ac:dyDescent="0.35">
      <c r="B58" s="317"/>
      <c r="C58" s="318"/>
      <c r="D58" s="318"/>
      <c r="E58" s="318"/>
      <c r="F58" s="318"/>
      <c r="G58" s="318"/>
      <c r="H58" s="318"/>
      <c r="I58" s="318"/>
      <c r="J58" s="318"/>
      <c r="K58" s="320"/>
      <c r="M58" s="120"/>
      <c r="N58" s="119"/>
      <c r="O58" s="119"/>
      <c r="P58" s="119"/>
      <c r="Q58" s="119"/>
      <c r="R58" s="119"/>
      <c r="S58" s="119"/>
      <c r="T58" s="119"/>
      <c r="U58" s="119"/>
      <c r="V58" s="119"/>
      <c r="W58" s="119"/>
    </row>
    <row r="59" spans="2:23" ht="20.25" customHeight="1" x14ac:dyDescent="0.35">
      <c r="B59" s="314"/>
      <c r="C59" s="313" t="s">
        <v>21</v>
      </c>
      <c r="D59" s="115"/>
      <c r="E59" s="668"/>
      <c r="F59" s="669"/>
      <c r="G59" s="669"/>
      <c r="H59" s="669"/>
      <c r="I59" s="669"/>
      <c r="J59" s="670"/>
      <c r="K59" s="114"/>
      <c r="M59" s="663"/>
      <c r="N59" s="664"/>
      <c r="O59" s="664"/>
      <c r="P59" s="664"/>
      <c r="Q59" s="664"/>
      <c r="R59" s="664"/>
      <c r="S59" s="664"/>
      <c r="T59" s="664"/>
      <c r="U59" s="664"/>
      <c r="V59" s="664"/>
      <c r="W59" s="664"/>
    </row>
    <row r="60" spans="2:23" ht="16.149999999999999" customHeight="1" x14ac:dyDescent="0.35">
      <c r="B60" s="111"/>
      <c r="C60" s="115"/>
      <c r="D60" s="115"/>
      <c r="E60" s="116"/>
      <c r="F60" s="115"/>
      <c r="G60" s="115"/>
      <c r="H60" s="115"/>
      <c r="I60" s="115"/>
      <c r="J60" s="115"/>
      <c r="K60" s="114"/>
      <c r="M60" s="120"/>
      <c r="N60" s="120"/>
      <c r="O60" s="120"/>
      <c r="P60" s="120"/>
      <c r="Q60" s="120"/>
      <c r="R60" s="120"/>
      <c r="S60" s="120"/>
      <c r="T60" s="120"/>
      <c r="U60" s="120"/>
      <c r="V60" s="120"/>
      <c r="W60" s="120"/>
    </row>
    <row r="61" spans="2:23" ht="16.149999999999999" customHeight="1" x14ac:dyDescent="0.35">
      <c r="B61" s="111"/>
      <c r="C61" s="115"/>
      <c r="D61" s="115"/>
      <c r="E61" s="116"/>
      <c r="F61" s="115"/>
      <c r="G61" s="115"/>
      <c r="H61" s="115" t="str">
        <f>"500 merkkiä ("&amp;TEXT(LEN(E62),"0")&amp;" käytetty)"</f>
        <v>500 merkkiä (0 käytetty)</v>
      </c>
      <c r="I61" s="115"/>
      <c r="J61" s="115"/>
      <c r="K61" s="114"/>
      <c r="M61" s="120"/>
      <c r="N61" s="120"/>
      <c r="O61" s="120"/>
      <c r="P61" s="120"/>
      <c r="Q61" s="120"/>
      <c r="R61" s="120"/>
      <c r="S61" s="120"/>
      <c r="T61" s="120"/>
      <c r="U61" s="120"/>
      <c r="V61" s="120"/>
      <c r="W61" s="120"/>
    </row>
    <row r="62" spans="2:23" ht="113.15" customHeight="1" x14ac:dyDescent="0.35">
      <c r="B62" s="111"/>
      <c r="C62" s="665" t="s">
        <v>22</v>
      </c>
      <c r="D62" s="666"/>
      <c r="E62" s="667"/>
      <c r="F62" s="667"/>
      <c r="G62" s="667"/>
      <c r="H62" s="667"/>
      <c r="I62" s="667"/>
      <c r="J62" s="667"/>
      <c r="K62" s="319"/>
      <c r="M62" s="663"/>
      <c r="N62" s="664"/>
      <c r="O62" s="664"/>
      <c r="P62" s="664"/>
      <c r="Q62" s="664"/>
      <c r="R62" s="664"/>
      <c r="S62" s="664"/>
      <c r="T62" s="664"/>
      <c r="U62" s="664"/>
      <c r="V62" s="664"/>
      <c r="W62" s="664"/>
    </row>
    <row r="63" spans="2:23" ht="16.149999999999999" customHeight="1" x14ac:dyDescent="0.35">
      <c r="B63" s="315"/>
      <c r="C63" s="289"/>
      <c r="D63" s="289"/>
      <c r="E63" s="115"/>
      <c r="F63" s="115"/>
      <c r="G63" s="115"/>
      <c r="H63" s="115"/>
      <c r="I63" s="115"/>
      <c r="J63" s="115"/>
      <c r="K63" s="319"/>
      <c r="M63" s="120"/>
      <c r="N63" s="119"/>
      <c r="O63" s="119"/>
      <c r="P63" s="119"/>
      <c r="Q63" s="119"/>
      <c r="R63" s="119"/>
      <c r="S63" s="119"/>
      <c r="T63" s="119"/>
      <c r="U63" s="119"/>
      <c r="V63" s="119"/>
      <c r="W63" s="119"/>
    </row>
    <row r="64" spans="2:23" ht="16.149999999999999" customHeight="1" x14ac:dyDescent="0.35">
      <c r="B64" s="317"/>
      <c r="C64" s="318"/>
      <c r="D64" s="318"/>
      <c r="E64" s="318"/>
      <c r="F64" s="318"/>
      <c r="G64" s="318"/>
      <c r="H64" s="318"/>
      <c r="I64" s="318"/>
      <c r="J64" s="318"/>
      <c r="K64" s="320"/>
      <c r="M64" s="120"/>
      <c r="N64" s="120"/>
      <c r="O64" s="120"/>
      <c r="P64" s="120"/>
      <c r="Q64" s="120"/>
      <c r="R64" s="120"/>
      <c r="S64" s="120"/>
      <c r="T64" s="120"/>
      <c r="U64" s="120"/>
      <c r="V64" s="120"/>
      <c r="W64" s="120"/>
    </row>
    <row r="65" spans="2:23" ht="16.149999999999999" customHeight="1" x14ac:dyDescent="0.35">
      <c r="B65" s="314"/>
      <c r="C65" s="313" t="s">
        <v>21</v>
      </c>
      <c r="D65" s="115"/>
      <c r="E65" s="668"/>
      <c r="F65" s="669"/>
      <c r="G65" s="669"/>
      <c r="H65" s="669"/>
      <c r="I65" s="669"/>
      <c r="J65" s="670"/>
      <c r="K65" s="114"/>
      <c r="M65" s="663"/>
      <c r="N65" s="664"/>
      <c r="O65" s="664"/>
      <c r="P65" s="664"/>
      <c r="Q65" s="664"/>
      <c r="R65" s="664"/>
      <c r="S65" s="664"/>
      <c r="T65" s="664"/>
      <c r="U65" s="664"/>
      <c r="V65" s="664"/>
      <c r="W65" s="664"/>
    </row>
    <row r="66" spans="2:23" ht="16.149999999999999" customHeight="1" x14ac:dyDescent="0.35">
      <c r="B66" s="111"/>
      <c r="C66" s="115"/>
      <c r="D66" s="115"/>
      <c r="E66" s="116"/>
      <c r="F66" s="115"/>
      <c r="G66" s="115"/>
      <c r="H66" s="115"/>
      <c r="I66" s="115"/>
      <c r="J66" s="115"/>
      <c r="K66" s="114"/>
      <c r="M66" s="120"/>
      <c r="N66" s="120"/>
      <c r="O66" s="120"/>
      <c r="P66" s="120"/>
      <c r="Q66" s="120"/>
      <c r="R66" s="120"/>
      <c r="S66" s="120"/>
      <c r="T66" s="120"/>
      <c r="U66" s="120"/>
      <c r="V66" s="120"/>
      <c r="W66" s="120"/>
    </row>
    <row r="67" spans="2:23" ht="16.149999999999999" customHeight="1" x14ac:dyDescent="0.35">
      <c r="B67" s="111"/>
      <c r="C67" s="115"/>
      <c r="D67" s="115"/>
      <c r="E67" s="116"/>
      <c r="F67" s="115"/>
      <c r="G67" s="115"/>
      <c r="H67" s="115" t="str">
        <f>"500 merkkiä ("&amp;TEXT(LEN(E68),"0")&amp;" käytetty)"</f>
        <v>500 merkkiä (0 käytetty)</v>
      </c>
      <c r="I67" s="115"/>
      <c r="J67" s="115"/>
      <c r="K67" s="114"/>
      <c r="M67" s="120"/>
      <c r="N67" s="120"/>
      <c r="O67" s="120"/>
      <c r="P67" s="120"/>
      <c r="Q67" s="120"/>
      <c r="R67" s="120"/>
      <c r="S67" s="120"/>
      <c r="T67" s="120"/>
      <c r="U67" s="120"/>
      <c r="V67" s="120"/>
      <c r="W67" s="120"/>
    </row>
    <row r="68" spans="2:23" ht="113.15" customHeight="1" x14ac:dyDescent="0.35">
      <c r="B68" s="111"/>
      <c r="C68" s="665" t="s">
        <v>22</v>
      </c>
      <c r="D68" s="666"/>
      <c r="E68" s="667"/>
      <c r="F68" s="667"/>
      <c r="G68" s="667"/>
      <c r="H68" s="667"/>
      <c r="I68" s="667"/>
      <c r="J68" s="667"/>
      <c r="K68" s="319"/>
      <c r="M68" s="663"/>
      <c r="N68" s="664"/>
      <c r="O68" s="664"/>
      <c r="P68" s="664"/>
      <c r="Q68" s="664"/>
      <c r="R68" s="664"/>
      <c r="S68" s="664"/>
      <c r="T68" s="664"/>
      <c r="U68" s="664"/>
      <c r="V68" s="664"/>
      <c r="W68" s="664"/>
    </row>
    <row r="69" spans="2:23" ht="16.149999999999999" customHeight="1" x14ac:dyDescent="0.35">
      <c r="B69" s="315"/>
      <c r="C69" s="289"/>
      <c r="D69" s="289"/>
      <c r="E69" s="115"/>
      <c r="F69" s="115"/>
      <c r="G69" s="115"/>
      <c r="H69" s="115"/>
      <c r="I69" s="115"/>
      <c r="J69" s="115"/>
      <c r="K69" s="319"/>
      <c r="M69" s="120"/>
      <c r="N69" s="119"/>
      <c r="O69" s="119"/>
      <c r="P69" s="119"/>
      <c r="Q69" s="119"/>
      <c r="R69" s="119"/>
      <c r="S69" s="119"/>
      <c r="T69" s="119"/>
      <c r="U69" s="119"/>
      <c r="V69" s="119"/>
      <c r="W69" s="119"/>
    </row>
    <row r="70" spans="2:23" ht="16.149999999999999" customHeight="1" x14ac:dyDescent="0.35">
      <c r="B70" s="317"/>
      <c r="C70" s="318"/>
      <c r="D70" s="318"/>
      <c r="E70" s="318"/>
      <c r="F70" s="318"/>
      <c r="G70" s="318"/>
      <c r="H70" s="318"/>
      <c r="I70" s="318"/>
      <c r="J70" s="318"/>
      <c r="K70" s="320"/>
      <c r="M70" s="120"/>
      <c r="N70" s="120"/>
      <c r="O70" s="120"/>
      <c r="P70" s="120"/>
      <c r="Q70" s="120"/>
      <c r="R70" s="120"/>
      <c r="S70" s="120"/>
      <c r="T70" s="120"/>
      <c r="U70" s="120"/>
      <c r="V70" s="120"/>
      <c r="W70" s="120"/>
    </row>
    <row r="71" spans="2:23" ht="16.149999999999999" customHeight="1" x14ac:dyDescent="0.35">
      <c r="B71" s="314"/>
      <c r="C71" s="313" t="s">
        <v>21</v>
      </c>
      <c r="D71" s="115"/>
      <c r="E71" s="668"/>
      <c r="F71" s="669"/>
      <c r="G71" s="669"/>
      <c r="H71" s="669"/>
      <c r="I71" s="669"/>
      <c r="J71" s="670"/>
      <c r="K71" s="114"/>
      <c r="M71" s="663"/>
      <c r="N71" s="664"/>
      <c r="O71" s="664"/>
      <c r="P71" s="664"/>
      <c r="Q71" s="664"/>
      <c r="R71" s="664"/>
      <c r="S71" s="664"/>
      <c r="T71" s="664"/>
      <c r="U71" s="664"/>
      <c r="V71" s="664"/>
      <c r="W71" s="664"/>
    </row>
    <row r="72" spans="2:23" ht="16.149999999999999" customHeight="1" x14ac:dyDescent="0.35">
      <c r="B72" s="111"/>
      <c r="C72" s="115"/>
      <c r="D72" s="115"/>
      <c r="E72" s="116"/>
      <c r="F72" s="115"/>
      <c r="G72" s="115"/>
      <c r="H72" s="115"/>
      <c r="I72" s="115"/>
      <c r="J72" s="115"/>
      <c r="K72" s="114"/>
      <c r="M72" s="120"/>
      <c r="N72" s="120"/>
      <c r="O72" s="120"/>
      <c r="P72" s="120"/>
      <c r="Q72" s="120"/>
      <c r="R72" s="120"/>
      <c r="S72" s="120"/>
      <c r="T72" s="120"/>
      <c r="U72" s="120"/>
      <c r="V72" s="120"/>
      <c r="W72" s="120"/>
    </row>
    <row r="73" spans="2:23" ht="16.149999999999999" customHeight="1" x14ac:dyDescent="0.35">
      <c r="B73" s="111"/>
      <c r="C73" s="115"/>
      <c r="D73" s="115"/>
      <c r="E73" s="116"/>
      <c r="F73" s="115"/>
      <c r="G73" s="115"/>
      <c r="H73" s="115" t="str">
        <f>"500 merkkiä ("&amp;TEXT(LEN(E74),"0")&amp;" käytetty)"</f>
        <v>500 merkkiä (0 käytetty)</v>
      </c>
      <c r="I73" s="115"/>
      <c r="J73" s="115"/>
      <c r="K73" s="114"/>
      <c r="M73" s="120"/>
      <c r="N73" s="120"/>
      <c r="O73" s="120"/>
      <c r="P73" s="120"/>
      <c r="Q73" s="120"/>
      <c r="R73" s="120"/>
      <c r="S73" s="120"/>
      <c r="T73" s="120"/>
      <c r="U73" s="120"/>
      <c r="V73" s="120"/>
      <c r="W73" s="120"/>
    </row>
    <row r="74" spans="2:23" ht="113.15" customHeight="1" x14ac:dyDescent="0.35">
      <c r="B74" s="111"/>
      <c r="C74" s="665" t="s">
        <v>22</v>
      </c>
      <c r="D74" s="666"/>
      <c r="E74" s="667"/>
      <c r="F74" s="667"/>
      <c r="G74" s="667"/>
      <c r="H74" s="667"/>
      <c r="I74" s="667"/>
      <c r="J74" s="667"/>
      <c r="K74" s="319"/>
      <c r="M74" s="663"/>
      <c r="N74" s="664"/>
      <c r="O74" s="664"/>
      <c r="P74" s="664"/>
      <c r="Q74" s="664"/>
      <c r="R74" s="664"/>
      <c r="S74" s="664"/>
      <c r="T74" s="664"/>
      <c r="U74" s="664"/>
      <c r="V74" s="664"/>
      <c r="W74" s="664"/>
    </row>
    <row r="75" spans="2:23" ht="16.149999999999999" customHeight="1" x14ac:dyDescent="0.35">
      <c r="B75" s="316"/>
      <c r="C75" s="122"/>
      <c r="D75" s="122"/>
      <c r="E75" s="122"/>
      <c r="F75" s="122"/>
      <c r="G75" s="122"/>
      <c r="H75" s="122"/>
      <c r="I75" s="122"/>
      <c r="J75" s="122"/>
      <c r="K75" s="321"/>
    </row>
  </sheetData>
  <sheetProtection sheet="1" selectLockedCells="1"/>
  <customSheetViews>
    <customSheetView guid="{4B7031FE-A209-4425-A537-9C5805C2F335}" topLeftCell="A28">
      <selection activeCell="C57" sqref="C57:H61"/>
      <pageMargins left="0.75" right="0.75" top="1" bottom="1" header="0.4921259845" footer="0.4921259845"/>
      <headerFooter alignWithMargins="0"/>
    </customSheetView>
  </customSheetViews>
  <mergeCells count="61">
    <mergeCell ref="M8:Q8"/>
    <mergeCell ref="M62:W62"/>
    <mergeCell ref="C32:D32"/>
    <mergeCell ref="E71:J71"/>
    <mergeCell ref="M71:W71"/>
    <mergeCell ref="E59:J59"/>
    <mergeCell ref="M59:W59"/>
    <mergeCell ref="C62:D62"/>
    <mergeCell ref="E62:J62"/>
    <mergeCell ref="C8:D8"/>
    <mergeCell ref="E11:J11"/>
    <mergeCell ref="C14:D14"/>
    <mergeCell ref="E17:J17"/>
    <mergeCell ref="E20:J20"/>
    <mergeCell ref="C20:D20"/>
    <mergeCell ref="C26:D26"/>
    <mergeCell ref="C74:D74"/>
    <mergeCell ref="E74:J74"/>
    <mergeCell ref="M74:W74"/>
    <mergeCell ref="E65:J65"/>
    <mergeCell ref="M65:W65"/>
    <mergeCell ref="C68:D68"/>
    <mergeCell ref="E68:J68"/>
    <mergeCell ref="M68:W68"/>
    <mergeCell ref="M2:O2"/>
    <mergeCell ref="E32:J32"/>
    <mergeCell ref="E41:J41"/>
    <mergeCell ref="E5:J5"/>
    <mergeCell ref="E14:J14"/>
    <mergeCell ref="E8:J8"/>
    <mergeCell ref="E29:J29"/>
    <mergeCell ref="E35:J35"/>
    <mergeCell ref="M20:W20"/>
    <mergeCell ref="E23:J23"/>
    <mergeCell ref="M11:W11"/>
    <mergeCell ref="M17:W17"/>
    <mergeCell ref="M23:W23"/>
    <mergeCell ref="M14:W14"/>
    <mergeCell ref="M5:Q7"/>
    <mergeCell ref="E26:J26"/>
    <mergeCell ref="C56:D56"/>
    <mergeCell ref="E56:J56"/>
    <mergeCell ref="M56:W56"/>
    <mergeCell ref="M38:W38"/>
    <mergeCell ref="C44:D44"/>
    <mergeCell ref="M44:W44"/>
    <mergeCell ref="E53:J53"/>
    <mergeCell ref="E47:J47"/>
    <mergeCell ref="C50:D50"/>
    <mergeCell ref="E50:J50"/>
    <mergeCell ref="C38:D38"/>
    <mergeCell ref="E38:J38"/>
    <mergeCell ref="E44:J44"/>
    <mergeCell ref="M41:W41"/>
    <mergeCell ref="M47:W47"/>
    <mergeCell ref="M53:W53"/>
    <mergeCell ref="M50:W50"/>
    <mergeCell ref="M26:W26"/>
    <mergeCell ref="M32:W32"/>
    <mergeCell ref="M29:W29"/>
    <mergeCell ref="M35:W35"/>
  </mergeCells>
  <phoneticPr fontId="4" type="noConversion"/>
  <dataValidations count="1">
    <dataValidation type="textLength" operator="lessThanOrEqual" allowBlank="1" showInputMessage="1" showErrorMessage="1" errorTitle="Rajoitettu merkkimäärä" error="Tähän kenttään voi kirjoittaa vain 500 merkkiä._x000a__x000a_Yritä uudelleen (Retry), vähennä merkkejä ja hyväksy teksti sitten uudelleen." sqref="E44:J44 E38:J38 E68:J68 E50:J50 E20:J20 E26:J26 E32:J32 E8:J8 E14:J14 E62:J62 E56:J56 E74:J74" xr:uid="{00000000-0002-0000-0700-000000000000}">
      <formula1>500</formula1>
    </dataValidation>
  </dataValidations>
  <hyperlinks>
    <hyperlink ref="M2:O2" location="'Aloita tästä'!A1" display="PALAA TÄSTÄ KANSISIVULLE" xr:uid="{00000000-0004-0000-0700-000000000000}"/>
  </hyperlinks>
  <pageMargins left="0.39370078740157483" right="0.39370078740157483" top="0.78740157480314965" bottom="0.78740157480314965" header="0.39370078740157483" footer="0.31496062992125984"/>
  <pageSetup paperSize="9" fitToHeight="0" orientation="landscape" r:id="rId1"/>
  <headerFooter>
    <oddHeader>&amp;L&amp;A&amp;R&amp;P(&amp;N)</oddHeader>
  </headerFooter>
  <rowBreaks count="1" manualBreakCount="1">
    <brk id="40" min="1" max="10"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ul6"/>
  <dimension ref="A1:J18"/>
  <sheetViews>
    <sheetView showGridLines="0" zoomScale="110" zoomScaleNormal="110" workbookViewId="0">
      <selection activeCell="F4" sqref="F4:H4"/>
    </sheetView>
  </sheetViews>
  <sheetFormatPr defaultColWidth="8.765625" defaultRowHeight="15.5" x14ac:dyDescent="0.35"/>
  <cols>
    <col min="1" max="1" width="3.765625" style="16" customWidth="1"/>
    <col min="2" max="2" width="22.53515625" style="123" customWidth="1"/>
    <col min="3" max="3" width="73.765625" style="16" customWidth="1"/>
    <col min="4" max="4" width="2.07421875" style="16" customWidth="1"/>
    <col min="5" max="16384" width="8.765625" style="16"/>
  </cols>
  <sheetData>
    <row r="1" spans="1:10" ht="16.149999999999999" customHeight="1" x14ac:dyDescent="0.35">
      <c r="A1" s="10" t="s">
        <v>325</v>
      </c>
    </row>
    <row r="2" spans="1:10" ht="52.9" customHeight="1" x14ac:dyDescent="0.35">
      <c r="B2" s="648" t="s">
        <v>553</v>
      </c>
      <c r="C2" s="648"/>
      <c r="D2" s="648"/>
    </row>
    <row r="3" spans="1:10" ht="16.149999999999999" customHeight="1" x14ac:dyDescent="0.35">
      <c r="B3" s="124"/>
    </row>
    <row r="4" spans="1:10" ht="16.149999999999999" customHeight="1" x14ac:dyDescent="0.35">
      <c r="B4" s="125" t="s">
        <v>421</v>
      </c>
      <c r="C4" s="126"/>
      <c r="D4" s="127"/>
      <c r="F4" s="554" t="s">
        <v>89</v>
      </c>
      <c r="G4" s="555"/>
      <c r="H4" s="556"/>
    </row>
    <row r="5" spans="1:10" ht="16.149999999999999" customHeight="1" x14ac:dyDescent="0.35">
      <c r="B5" s="128"/>
      <c r="C5" s="22"/>
      <c r="D5" s="23"/>
    </row>
    <row r="6" spans="1:10" ht="16.149999999999999" customHeight="1" x14ac:dyDescent="0.35">
      <c r="B6" s="129"/>
      <c r="C6" s="130" t="s">
        <v>422</v>
      </c>
      <c r="D6" s="23"/>
      <c r="E6" s="99"/>
      <c r="F6" s="595"/>
      <c r="G6" s="595"/>
      <c r="H6" s="595"/>
      <c r="I6" s="595"/>
      <c r="J6" s="595"/>
    </row>
    <row r="7" spans="1:10" ht="16.149999999999999" customHeight="1" x14ac:dyDescent="0.35">
      <c r="B7" s="85" t="s">
        <v>418</v>
      </c>
      <c r="C7" s="396"/>
      <c r="D7" s="23"/>
      <c r="F7" s="595"/>
      <c r="G7" s="595"/>
      <c r="H7" s="595"/>
      <c r="I7" s="595"/>
      <c r="J7" s="595"/>
    </row>
    <row r="8" spans="1:10" ht="16.149999999999999" customHeight="1" x14ac:dyDescent="0.35">
      <c r="B8" s="85"/>
      <c r="C8" s="22"/>
      <c r="D8" s="23"/>
      <c r="F8" s="595"/>
      <c r="G8" s="595"/>
      <c r="H8" s="595"/>
      <c r="I8" s="595"/>
      <c r="J8" s="595"/>
    </row>
    <row r="9" spans="1:10" ht="16.149999999999999" customHeight="1" x14ac:dyDescent="0.35">
      <c r="B9" s="85" t="s">
        <v>419</v>
      </c>
      <c r="C9" s="396"/>
      <c r="D9" s="23"/>
      <c r="F9" s="595"/>
      <c r="G9" s="595"/>
      <c r="H9" s="595"/>
      <c r="I9" s="595"/>
      <c r="J9" s="595"/>
    </row>
    <row r="10" spans="1:10" ht="16.149999999999999" customHeight="1" x14ac:dyDescent="0.35">
      <c r="B10" s="129"/>
      <c r="C10" s="22"/>
      <c r="D10" s="23"/>
      <c r="F10" s="595"/>
      <c r="G10" s="595"/>
      <c r="H10" s="595"/>
      <c r="I10" s="595"/>
      <c r="J10" s="595"/>
    </row>
    <row r="11" spans="1:10" ht="16.149999999999999" customHeight="1" x14ac:dyDescent="0.35">
      <c r="B11" s="21" t="s">
        <v>420</v>
      </c>
      <c r="C11" s="401"/>
      <c r="D11" s="23"/>
      <c r="F11" s="595"/>
      <c r="G11" s="595"/>
      <c r="H11" s="595"/>
      <c r="I11" s="595"/>
      <c r="J11" s="595"/>
    </row>
    <row r="12" spans="1:10" ht="16.149999999999999" customHeight="1" x14ac:dyDescent="0.35">
      <c r="B12" s="248"/>
      <c r="C12" s="131"/>
      <c r="D12" s="132"/>
      <c r="F12" s="595"/>
      <c r="G12" s="595"/>
      <c r="H12" s="595"/>
      <c r="I12" s="595"/>
      <c r="J12" s="595"/>
    </row>
    <row r="13" spans="1:10" ht="16.149999999999999" customHeight="1" x14ac:dyDescent="0.35">
      <c r="B13" s="16"/>
    </row>
    <row r="14" spans="1:10" ht="16.149999999999999" customHeight="1" x14ac:dyDescent="0.35">
      <c r="B14" s="16"/>
    </row>
    <row r="15" spans="1:10" ht="16.149999999999999" customHeight="1" x14ac:dyDescent="0.35">
      <c r="B15" s="16"/>
    </row>
    <row r="16" spans="1:10" ht="16.149999999999999" customHeight="1" x14ac:dyDescent="0.35">
      <c r="B16" s="16"/>
    </row>
    <row r="17" spans="2:2" ht="16.149999999999999" customHeight="1" x14ac:dyDescent="0.35">
      <c r="B17" s="16"/>
    </row>
    <row r="18" spans="2:2" ht="16.149999999999999" customHeight="1" x14ac:dyDescent="0.35">
      <c r="B18" s="16"/>
    </row>
  </sheetData>
  <sheetProtection sheet="1" selectLockedCells="1"/>
  <mergeCells count="3">
    <mergeCell ref="F4:H4"/>
    <mergeCell ref="F6:J12"/>
    <mergeCell ref="B2:D2"/>
  </mergeCells>
  <hyperlinks>
    <hyperlink ref="F4:H4" location="'Aloita tästä'!A1" display="PALAA TÄSTÄ KANSISIVULLE" xr:uid="{00000000-0004-0000-0800-000000000000}"/>
  </hyperlinks>
  <pageMargins left="0.39370078740157483" right="0.39370078740157483" top="0.78740157480314965" bottom="0.78740157480314965" header="0.39370078740157483" footer="0.31496062992125984"/>
  <pageSetup paperSize="9" orientation="landscape" r:id="rId1"/>
  <headerFooter>
    <oddHeader>&amp;L&amp;A&amp;R&amp;P(&amp;N)</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9697" r:id="rId4" name="Check Box 1">
              <controlPr defaultSize="0" autoFill="0" autoLine="0" autoPict="0">
                <anchor moveWithCells="1">
                  <from>
                    <xdr:col>1</xdr:col>
                    <xdr:colOff>0</xdr:colOff>
                    <xdr:row>142</xdr:row>
                    <xdr:rowOff>133350</xdr:rowOff>
                  </from>
                  <to>
                    <xdr:col>1</xdr:col>
                    <xdr:colOff>304800</xdr:colOff>
                    <xdr:row>143</xdr:row>
                    <xdr:rowOff>171450</xdr:rowOff>
                  </to>
                </anchor>
              </controlPr>
            </control>
          </mc:Choice>
        </mc:AlternateContent>
        <mc:AlternateContent xmlns:mc="http://schemas.openxmlformats.org/markup-compatibility/2006">
          <mc:Choice Requires="x14">
            <control shapeId="29698" r:id="rId5" name="Check Box 2">
              <controlPr defaultSize="0" autoFill="0" autoLine="0" autoPict="0">
                <anchor moveWithCells="1">
                  <from>
                    <xdr:col>1</xdr:col>
                    <xdr:colOff>0</xdr:colOff>
                    <xdr:row>143</xdr:row>
                    <xdr:rowOff>133350</xdr:rowOff>
                  </from>
                  <to>
                    <xdr:col>1</xdr:col>
                    <xdr:colOff>304800</xdr:colOff>
                    <xdr:row>144</xdr:row>
                    <xdr:rowOff>171450</xdr:rowOff>
                  </to>
                </anchor>
              </controlPr>
            </control>
          </mc:Choice>
        </mc:AlternateContent>
        <mc:AlternateContent xmlns:mc="http://schemas.openxmlformats.org/markup-compatibility/2006">
          <mc:Choice Requires="x14">
            <control shapeId="29699" r:id="rId6" name="Check Box 3">
              <controlPr defaultSize="0" autoFill="0" autoLine="0" autoPict="0">
                <anchor moveWithCells="1">
                  <from>
                    <xdr:col>1</xdr:col>
                    <xdr:colOff>0</xdr:colOff>
                    <xdr:row>147</xdr:row>
                    <xdr:rowOff>133350</xdr:rowOff>
                  </from>
                  <to>
                    <xdr:col>1</xdr:col>
                    <xdr:colOff>323850</xdr:colOff>
                    <xdr:row>148</xdr:row>
                    <xdr:rowOff>171450</xdr:rowOff>
                  </to>
                </anchor>
              </controlPr>
            </control>
          </mc:Choice>
        </mc:AlternateContent>
        <mc:AlternateContent xmlns:mc="http://schemas.openxmlformats.org/markup-compatibility/2006">
          <mc:Choice Requires="x14">
            <control shapeId="29700" r:id="rId7" name="Check Box 4">
              <controlPr defaultSize="0" autoFill="0" autoLine="0" autoPict="0">
                <anchor moveWithCells="1">
                  <from>
                    <xdr:col>1</xdr:col>
                    <xdr:colOff>0</xdr:colOff>
                    <xdr:row>145</xdr:row>
                    <xdr:rowOff>133350</xdr:rowOff>
                  </from>
                  <to>
                    <xdr:col>1</xdr:col>
                    <xdr:colOff>304800</xdr:colOff>
                    <xdr:row>146</xdr:row>
                    <xdr:rowOff>171450</xdr:rowOff>
                  </to>
                </anchor>
              </controlPr>
            </control>
          </mc:Choice>
        </mc:AlternateContent>
        <mc:AlternateContent xmlns:mc="http://schemas.openxmlformats.org/markup-compatibility/2006">
          <mc:Choice Requires="x14">
            <control shapeId="29701" r:id="rId8" name="Check Box 5">
              <controlPr defaultSize="0" autoFill="0" autoLine="0" autoPict="0">
                <anchor moveWithCells="1">
                  <from>
                    <xdr:col>1</xdr:col>
                    <xdr:colOff>0</xdr:colOff>
                    <xdr:row>148</xdr:row>
                    <xdr:rowOff>133350</xdr:rowOff>
                  </from>
                  <to>
                    <xdr:col>1</xdr:col>
                    <xdr:colOff>323850</xdr:colOff>
                    <xdr:row>149</xdr:row>
                    <xdr:rowOff>171450</xdr:rowOff>
                  </to>
                </anchor>
              </controlPr>
            </control>
          </mc:Choice>
        </mc:AlternateContent>
        <mc:AlternateContent xmlns:mc="http://schemas.openxmlformats.org/markup-compatibility/2006">
          <mc:Choice Requires="x14">
            <control shapeId="29702" r:id="rId9" name="Check Box 6">
              <controlPr defaultSize="0" autoFill="0" autoLine="0" autoPict="0">
                <anchor moveWithCells="1">
                  <from>
                    <xdr:col>1</xdr:col>
                    <xdr:colOff>0</xdr:colOff>
                    <xdr:row>152</xdr:row>
                    <xdr:rowOff>133350</xdr:rowOff>
                  </from>
                  <to>
                    <xdr:col>1</xdr:col>
                    <xdr:colOff>323850</xdr:colOff>
                    <xdr:row>153</xdr:row>
                    <xdr:rowOff>171450</xdr:rowOff>
                  </to>
                </anchor>
              </controlPr>
            </control>
          </mc:Choice>
        </mc:AlternateContent>
        <mc:AlternateContent xmlns:mc="http://schemas.openxmlformats.org/markup-compatibility/2006">
          <mc:Choice Requires="x14">
            <control shapeId="29703" r:id="rId10" name="Check Box 7">
              <controlPr defaultSize="0" autoFill="0" autoLine="0" autoPict="0">
                <anchor moveWithCells="1">
                  <from>
                    <xdr:col>1</xdr:col>
                    <xdr:colOff>0</xdr:colOff>
                    <xdr:row>151</xdr:row>
                    <xdr:rowOff>133350</xdr:rowOff>
                  </from>
                  <to>
                    <xdr:col>1</xdr:col>
                    <xdr:colOff>323850</xdr:colOff>
                    <xdr:row>152</xdr:row>
                    <xdr:rowOff>171450</xdr:rowOff>
                  </to>
                </anchor>
              </controlPr>
            </control>
          </mc:Choice>
        </mc:AlternateContent>
        <mc:AlternateContent xmlns:mc="http://schemas.openxmlformats.org/markup-compatibility/2006">
          <mc:Choice Requires="x14">
            <control shapeId="29704" r:id="rId11" name="Check Box 8">
              <controlPr defaultSize="0" autoFill="0" autoLine="0" autoPict="0">
                <anchor moveWithCells="1">
                  <from>
                    <xdr:col>1</xdr:col>
                    <xdr:colOff>0</xdr:colOff>
                    <xdr:row>144</xdr:row>
                    <xdr:rowOff>133350</xdr:rowOff>
                  </from>
                  <to>
                    <xdr:col>1</xdr:col>
                    <xdr:colOff>323850</xdr:colOff>
                    <xdr:row>145</xdr:row>
                    <xdr:rowOff>152400</xdr:rowOff>
                  </to>
                </anchor>
              </controlPr>
            </control>
          </mc:Choice>
        </mc:AlternateContent>
        <mc:AlternateContent xmlns:mc="http://schemas.openxmlformats.org/markup-compatibility/2006">
          <mc:Choice Requires="x14">
            <control shapeId="29705" r:id="rId12" name="Check Box 9">
              <controlPr defaultSize="0" autoFill="0" autoLine="0" autoPict="0">
                <anchor moveWithCells="1">
                  <from>
                    <xdr:col>1</xdr:col>
                    <xdr:colOff>0</xdr:colOff>
                    <xdr:row>150</xdr:row>
                    <xdr:rowOff>133350</xdr:rowOff>
                  </from>
                  <to>
                    <xdr:col>1</xdr:col>
                    <xdr:colOff>323850</xdr:colOff>
                    <xdr:row>151</xdr:row>
                    <xdr:rowOff>171450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800-000000000000}">
          <x14:formula1>
            <xm:f>'Metatiedot (piiloon)'!$Q$3:$Q$16</xm:f>
          </x14:formula1>
          <xm:sqref>C9</xm:sqref>
        </x14:dataValidation>
        <x14:dataValidation type="list" allowBlank="1" showInputMessage="1" showErrorMessage="1" xr:uid="{00000000-0002-0000-0800-000001000000}">
          <x14:formula1>
            <xm:f>'Metatiedot (piiloon)'!$P$3:$P$39</xm:f>
          </x14:formula1>
          <xm:sqref>C7</xm:sqref>
        </x14:dataValidation>
        <x14:dataValidation type="list" allowBlank="1" showInputMessage="1" showErrorMessage="1" xr:uid="{00000000-0002-0000-0800-000002000000}">
          <x14:formula1>
            <xm:f>'Metatiedot (piiloon)'!$W$3:$W$7</xm:f>
          </x14:formula1>
          <xm:sqref>C11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Asiakirja" ma:contentTypeID="0x010100C7ABC8E05596A5469BDDEF616B07C15F" ma:contentTypeVersion="1" ma:contentTypeDescription="Luo uusi asiakirja." ma:contentTypeScope="" ma:versionID="2009edb0c0f20e8ed0a11b83577d3c88">
  <xsd:schema xmlns:xsd="http://www.w3.org/2001/XMLSchema" xmlns:xs="http://www.w3.org/2001/XMLSchema" xmlns:p="http://schemas.microsoft.com/office/2006/metadata/properties" xmlns:ns2="5224deaa-2345-49c6-a04a-fb3245061de6" targetNamespace="http://schemas.microsoft.com/office/2006/metadata/properties" ma:root="true" ma:fieldsID="8d027b12ad2947a29ef8e2edd8653938" ns2:_="">
    <xsd:import namespace="5224deaa-2345-49c6-a04a-fb3245061de6"/>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24deaa-2345-49c6-a04a-fb3245061de6" elementFormDefault="qualified">
    <xsd:import namespace="http://schemas.microsoft.com/office/2006/documentManagement/types"/>
    <xsd:import namespace="http://schemas.microsoft.com/office/infopath/2007/PartnerControls"/>
    <xsd:element name="SharedWithUsers" ma:index="8"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5254EFD-6DFA-44F5-88EC-0BF8D6C7853B}">
  <ds:schemaRefs>
    <ds:schemaRef ds:uri="http://schemas.microsoft.com/sharepoint/v3/contenttype/forms"/>
  </ds:schemaRefs>
</ds:datastoreItem>
</file>

<file path=customXml/itemProps2.xml><?xml version="1.0" encoding="utf-8"?>
<ds:datastoreItem xmlns:ds="http://schemas.openxmlformats.org/officeDocument/2006/customXml" ds:itemID="{24BE28E5-F8FE-48BC-9694-83677F748D33}">
  <ds:schemaRefs>
    <ds:schemaRef ds:uri="http://purl.org/dc/terms/"/>
    <ds:schemaRef ds:uri="http://schemas.microsoft.com/office/2006/metadata/properties"/>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5224deaa-2345-49c6-a04a-fb3245061de6"/>
    <ds:schemaRef ds:uri="http://www.w3.org/XML/1998/namespace"/>
    <ds:schemaRef ds:uri="http://purl.org/dc/dcmitype/"/>
  </ds:schemaRefs>
</ds:datastoreItem>
</file>

<file path=customXml/itemProps3.xml><?xml version="1.0" encoding="utf-8"?>
<ds:datastoreItem xmlns:ds="http://schemas.openxmlformats.org/officeDocument/2006/customXml" ds:itemID="{53AD4155-3D97-4EED-AE80-BCC78B7EB1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24deaa-2345-49c6-a04a-fb3245061d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Laskentataulukot</vt:lpstr>
      </vt:variant>
      <vt:variant>
        <vt:i4>27</vt:i4>
      </vt:variant>
      <vt:variant>
        <vt:lpstr>Nimetyt alueet</vt:lpstr>
      </vt:variant>
      <vt:variant>
        <vt:i4>26</vt:i4>
      </vt:variant>
    </vt:vector>
  </HeadingPairs>
  <TitlesOfParts>
    <vt:vector size="53" baseType="lpstr">
      <vt:lpstr>Aloita tästä</vt:lpstr>
      <vt:lpstr>Metatiedot (piiloon)</vt:lpstr>
      <vt:lpstr>Hakijan tiedot</vt:lpstr>
      <vt:lpstr>3v EU-rahoitus</vt:lpstr>
      <vt:lpstr>Siirron saajat</vt:lpstr>
      <vt:lpstr>Yhteistyötahot</vt:lpstr>
      <vt:lpstr>Suunnitelma</vt:lpstr>
      <vt:lpstr>Aikataulu</vt:lpstr>
      <vt:lpstr>Toimien tyypit ja teemat</vt:lpstr>
      <vt:lpstr>Indikaattorit ET 1</vt:lpstr>
      <vt:lpstr>Indikaattorit ET 2</vt:lpstr>
      <vt:lpstr>Indikaattorit ET 3</vt:lpstr>
      <vt:lpstr>Horisont. periaatteet</vt:lpstr>
      <vt:lpstr>Hankinta</vt:lpstr>
      <vt:lpstr>Budjetin perustiedot</vt:lpstr>
      <vt:lpstr>Palkkakust. yksikkökustannukset</vt:lpstr>
      <vt:lpstr>Tosiasiallinen palkkakust.</vt:lpstr>
      <vt:lpstr>Muut henkilöstökustannukset</vt:lpstr>
      <vt:lpstr>Ostopalvelut</vt:lpstr>
      <vt:lpstr>Käyttö- ja kiinteä omaisuus</vt:lpstr>
      <vt:lpstr>Matkakustannukset</vt:lpstr>
      <vt:lpstr>Muut hankekustannukset</vt:lpstr>
      <vt:lpstr>Hankkeen kustannukset</vt:lpstr>
      <vt:lpstr>Rahoitus</vt:lpstr>
      <vt:lpstr>EU-rahoitusosuus</vt:lpstr>
      <vt:lpstr>Ennakot</vt:lpstr>
      <vt:lpstr>Allekirjoitus</vt:lpstr>
      <vt:lpstr>'3v EU-rahoitus'!Tulostusalue</vt:lpstr>
      <vt:lpstr>Aikataulu!Tulostusalue</vt:lpstr>
      <vt:lpstr>Allekirjoitus!Tulostusalue</vt:lpstr>
      <vt:lpstr>'Aloita tästä'!Tulostusalue</vt:lpstr>
      <vt:lpstr>'Budjetin perustiedot'!Tulostusalue</vt:lpstr>
      <vt:lpstr>Ennakot!Tulostusalue</vt:lpstr>
      <vt:lpstr>'EU-rahoitusosuus'!Tulostusalue</vt:lpstr>
      <vt:lpstr>'Hakijan tiedot'!Tulostusalue</vt:lpstr>
      <vt:lpstr>Hankinta!Tulostusalue</vt:lpstr>
      <vt:lpstr>'Hankkeen kustannukset'!Tulostusalue</vt:lpstr>
      <vt:lpstr>'Horisont. periaatteet'!Tulostusalue</vt:lpstr>
      <vt:lpstr>'Indikaattorit ET 1'!Tulostusalue</vt:lpstr>
      <vt:lpstr>'Indikaattorit ET 2'!Tulostusalue</vt:lpstr>
      <vt:lpstr>'Indikaattorit ET 3'!Tulostusalue</vt:lpstr>
      <vt:lpstr>'Käyttö- ja kiinteä omaisuus'!Tulostusalue</vt:lpstr>
      <vt:lpstr>Matkakustannukset!Tulostusalue</vt:lpstr>
      <vt:lpstr>'Muut hankekustannukset'!Tulostusalue</vt:lpstr>
      <vt:lpstr>'Muut henkilöstökustannukset'!Tulostusalue</vt:lpstr>
      <vt:lpstr>Ostopalvelut!Tulostusalue</vt:lpstr>
      <vt:lpstr>'Palkkakust. yksikkökustannukset'!Tulostusalue</vt:lpstr>
      <vt:lpstr>Rahoitus!Tulostusalue</vt:lpstr>
      <vt:lpstr>'Siirron saajat'!Tulostusalue</vt:lpstr>
      <vt:lpstr>Suunnitelma!Tulostusalue</vt:lpstr>
      <vt:lpstr>'Toimien tyypit ja teemat'!Tulostusalue</vt:lpstr>
      <vt:lpstr>'Tosiasiallinen palkkakust.'!Tulostusalue</vt:lpstr>
      <vt:lpstr>Yhteistyötahot!Tulostusalue</vt:lpstr>
    </vt:vector>
  </TitlesOfParts>
  <Company>Josek Oy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jarmok</dc:creator>
  <cp:lastModifiedBy>Koivisto Elina SM</cp:lastModifiedBy>
  <cp:lastPrinted>2021-11-09T06:46:18Z</cp:lastPrinted>
  <dcterms:created xsi:type="dcterms:W3CDTF">2005-12-19T10:09:56Z</dcterms:created>
  <dcterms:modified xsi:type="dcterms:W3CDTF">2023-02-14T14:23:23Z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0x010100C7ABC8E05596A5469BDDEF616B07C15F</vt:lpwstr>
  </property>
  <property fmtid="{D5CDD505-2E9C-101B-9397-08002B2CF9AE}" pid="3" name="TaxKeyword">
    <vt:lpwstr/>
  </property>
  <property fmtid="{D5CDD505-2E9C-101B-9397-08002B2CF9AE}" pid="4" name="Asiakas">
    <vt:lpwstr/>
  </property>
</Properties>
</file>