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fileSharing readOnlyRecommended="1"/>
  <workbookPr showInkAnnotation="0" updateLinks="never" codeName="TämäTyökirja"/>
  <mc:AlternateContent xmlns:mc="http://schemas.openxmlformats.org/markup-compatibility/2006">
    <mc:Choice Requires="x15">
      <x15ac:absPath xmlns:x15ac="http://schemas.microsoft.com/office/spreadsheetml/2010/11/ac" url="L:\"/>
    </mc:Choice>
  </mc:AlternateContent>
  <xr:revisionPtr revIDLastSave="0" documentId="8_{F2F17A87-1FBA-4B4D-ABD9-EE156FBC40AE}" xr6:coauthVersionLast="36" xr6:coauthVersionMax="36" xr10:uidLastSave="{00000000-0000-0000-0000-000000000000}"/>
  <bookViews>
    <workbookView xWindow="0" yWindow="0" windowWidth="28800" windowHeight="11330" tabRatio="825" xr2:uid="{00000000-000D-0000-FFFF-FFFF00000000}"/>
  </bookViews>
  <sheets>
    <sheet name="Aloita tästä" sheetId="122" r:id="rId1"/>
    <sheet name="Hakijan tiedot" sheetId="123" r:id="rId2"/>
    <sheet name="3v EU-rahoitus" sheetId="99" r:id="rId3"/>
    <sheet name="Siirron saajat" sheetId="124" r:id="rId4"/>
    <sheet name="Yhteistyötahot" sheetId="125" r:id="rId5"/>
    <sheet name="Suunnitelma" sheetId="126" r:id="rId6"/>
    <sheet name="Aikataulu" sheetId="144" r:id="rId7"/>
    <sheet name="Toimien tyypit ja teemat" sheetId="143" r:id="rId8"/>
    <sheet name="Indikaattorit ET 1" sheetId="140" r:id="rId9"/>
    <sheet name="Indikaattorit ET 2" sheetId="141" r:id="rId10"/>
    <sheet name="Indikaattorit ET 3" sheetId="142" r:id="rId11"/>
    <sheet name="Horisont. periaatteet" sheetId="138" r:id="rId12"/>
    <sheet name="Metatiedot (piiloon)" sheetId="86" state="hidden" r:id="rId13"/>
    <sheet name="Hankinta" sheetId="139" r:id="rId14"/>
    <sheet name="Budjetin perustiedot" sheetId="127" r:id="rId15"/>
    <sheet name="Tosiasiallinen palkkakust." sheetId="128" r:id="rId16"/>
    <sheet name="Ostopalvelut" sheetId="96" r:id="rId17"/>
    <sheet name="Käyttö- ja kiinteä omaisuus" sheetId="85" r:id="rId18"/>
    <sheet name="Matkakustannukset" sheetId="129" r:id="rId19"/>
    <sheet name="Muut hankekustannukset" sheetId="130" r:id="rId20"/>
    <sheet name="Hankkeen kustannukset" sheetId="131" r:id="rId21"/>
    <sheet name="Rahoitus" sheetId="132" r:id="rId22"/>
    <sheet name="EU-rahoitusosuus" sheetId="110" r:id="rId23"/>
    <sheet name="Ennakot" sheetId="26" r:id="rId24"/>
    <sheet name="Allekirjoitus" sheetId="133" r:id="rId25"/>
  </sheets>
  <externalReferences>
    <externalReference r:id="rId26"/>
    <externalReference r:id="rId27"/>
    <externalReference r:id="rId28"/>
    <externalReference r:id="rId29"/>
    <externalReference r:id="rId30"/>
  </externalReferences>
  <definedNames>
    <definedName name="N_Ajanjakso1" localSheetId="1">'Hakijan tiedot'!$E$18</definedName>
    <definedName name="N_Ajanjakso1">#REF!</definedName>
    <definedName name="N_Ajanjakso2" localSheetId="1">'Hakijan tiedot'!$E$22</definedName>
    <definedName name="N_Ajanjakso2">#REF!</definedName>
    <definedName name="N_Ajanjakso3" localSheetId="1">'Hakijan tiedot'!$E$32</definedName>
    <definedName name="N_Ajanjakso3">#REF!</definedName>
    <definedName name="N_Ajanjakso4" localSheetId="1">'Hakijan tiedot'!$E$36</definedName>
    <definedName name="N_Ajanjakso4">#REF!</definedName>
    <definedName name="N_Aloituspvm" localSheetId="5">Suunnitelma!$C$36</definedName>
    <definedName name="N_Aloituspvm">#REF!</definedName>
    <definedName name="N_EiTulosteta" localSheetId="21">Rahoitus!$J$44</definedName>
    <definedName name="N_EiTulosteta" localSheetId="5">Suunnitelma!$K$128</definedName>
    <definedName name="N_Erityistavoite" localSheetId="24">[1]Suunnitelma!#REF!</definedName>
    <definedName name="N_Erityistavoite" localSheetId="0">#REF!</definedName>
    <definedName name="N_Erityistavoite" localSheetId="14">#REF!</definedName>
    <definedName name="N_Erityistavoite" localSheetId="1">#REF!</definedName>
    <definedName name="N_Erityistavoite" localSheetId="13">[2]Suunnitelma!#REF!</definedName>
    <definedName name="N_Erityistavoite" localSheetId="20">#REF!</definedName>
    <definedName name="N_Erityistavoite" localSheetId="11">#REF!</definedName>
    <definedName name="N_Erityistavoite" localSheetId="8">[3]Suunnitelma!#REF!</definedName>
    <definedName name="N_Erityistavoite" localSheetId="9">[3]Suunnitelma!#REF!</definedName>
    <definedName name="N_Erityistavoite" localSheetId="10">[3]Suunnitelma!#REF!</definedName>
    <definedName name="N_Erityistavoite" localSheetId="18">#REF!</definedName>
    <definedName name="N_Erityistavoite" localSheetId="19">#REF!</definedName>
    <definedName name="N_Erityistavoite" localSheetId="21">#REF!</definedName>
    <definedName name="N_Erityistavoite" localSheetId="3">#REF!</definedName>
    <definedName name="N_Erityistavoite" localSheetId="5">Suunnitelma!#REF!</definedName>
    <definedName name="N_Erityistavoite" localSheetId="7">[4]Suunnitelma!#REF!</definedName>
    <definedName name="N_Erityistavoite" localSheetId="15">#REF!</definedName>
    <definedName name="N_Erityistavoite" localSheetId="4">#REF!</definedName>
    <definedName name="N_Erityistavoite">#REF!</definedName>
    <definedName name="N_EUrahoitusosuus" localSheetId="24">'[1]Budjetin perustiedot'!#REF!</definedName>
    <definedName name="N_EUrahoitusosuus" localSheetId="0">#REF!</definedName>
    <definedName name="N_EUrahoitusosuus" localSheetId="14">'Budjetin perustiedot'!#REF!</definedName>
    <definedName name="N_EUrahoitusosuus" localSheetId="1">#REF!</definedName>
    <definedName name="N_EUrahoitusosuus" localSheetId="13">'[2]Budjetin perustiedot'!#REF!</definedName>
    <definedName name="N_EUrahoitusosuus" localSheetId="20">#REF!</definedName>
    <definedName name="N_EUrahoitusosuus" localSheetId="11">#REF!</definedName>
    <definedName name="N_EUrahoitusosuus" localSheetId="8">'[3]Budjetin perustiedot'!#REF!</definedName>
    <definedName name="N_EUrahoitusosuus" localSheetId="9">'[3]Budjetin perustiedot'!#REF!</definedName>
    <definedName name="N_EUrahoitusosuus" localSheetId="10">'[3]Budjetin perustiedot'!#REF!</definedName>
    <definedName name="N_EUrahoitusosuus" localSheetId="18">#REF!</definedName>
    <definedName name="N_EUrahoitusosuus" localSheetId="19">#REF!</definedName>
    <definedName name="N_EUrahoitusosuus" localSheetId="21">#REF!</definedName>
    <definedName name="N_EUrahoitusosuus" localSheetId="3">#REF!</definedName>
    <definedName name="N_EUrahoitusosuus" localSheetId="5">#REF!</definedName>
    <definedName name="N_EUrahoitusosuus" localSheetId="7">#REF!</definedName>
    <definedName name="N_EUrahoitusosuus" localSheetId="15">#REF!</definedName>
    <definedName name="N_EUrahoitusosuus" localSheetId="4">#REF!</definedName>
    <definedName name="N_EUrahoitusosuus">#REF!</definedName>
    <definedName name="N_EUrahoitustieto" localSheetId="24">'[1]Hakijan tiedot'!$B$40</definedName>
    <definedName name="N_EUrahoitustieto" localSheetId="0">#REF!</definedName>
    <definedName name="N_EUrahoitustieto" localSheetId="14">#REF!</definedName>
    <definedName name="N_EUrahoitustieto" localSheetId="1">'Hakijan tiedot'!$B$40</definedName>
    <definedName name="N_EUrahoitustieto" localSheetId="13">'[2]Hakijan tiedot'!$B$40</definedName>
    <definedName name="N_EUrahoitustieto" localSheetId="20">#REF!</definedName>
    <definedName name="N_EUrahoitustieto" localSheetId="11">#REF!</definedName>
    <definedName name="N_EUrahoitustieto" localSheetId="8">'[3]Hakijan tiedot'!$B$40</definedName>
    <definedName name="N_EUrahoitustieto" localSheetId="9">'[3]Hakijan tiedot'!$B$40</definedName>
    <definedName name="N_EUrahoitustieto" localSheetId="10">'[3]Hakijan tiedot'!$B$40</definedName>
    <definedName name="N_EUrahoitustieto" localSheetId="18">#REF!</definedName>
    <definedName name="N_EUrahoitustieto" localSheetId="19">#REF!</definedName>
    <definedName name="N_EUrahoitustieto" localSheetId="21">#REF!</definedName>
    <definedName name="N_EUrahoitustieto" localSheetId="3">#REF!</definedName>
    <definedName name="N_EUrahoitustieto" localSheetId="5">#REF!</definedName>
    <definedName name="N_EUrahoitustieto" localSheetId="7">'[4]Hakijan tiedot'!$B$40</definedName>
    <definedName name="N_EUrahoitustieto" localSheetId="15">#REF!</definedName>
    <definedName name="N_EUrahoitustieto" localSheetId="4">#REF!</definedName>
    <definedName name="N_EUrahoitustieto">#REF!</definedName>
    <definedName name="N_HakijanNimi" localSheetId="1">'Hakijan tiedot'!$B$51</definedName>
    <definedName name="N_HakijanNimi" localSheetId="13">'[2]Hakijan tiedot'!$B$50</definedName>
    <definedName name="N_HakijanNimi" localSheetId="8">'[3]Hakijan tiedot'!$B$51</definedName>
    <definedName name="N_HakijanNimi" localSheetId="9">'[3]Hakijan tiedot'!$B$51</definedName>
    <definedName name="N_HakijanNimi" localSheetId="10">'[3]Hakijan tiedot'!$B$51</definedName>
    <definedName name="N_HakijanNimi">#REF!</definedName>
    <definedName name="N_HakijanNimiEN" localSheetId="1">'Hakijan tiedot'!$B$53</definedName>
    <definedName name="N_HakijanNimiEN">#REF!</definedName>
    <definedName name="N_hankintojenohjeteksti" localSheetId="24">#REF!</definedName>
    <definedName name="N_hankintojenohjeteksti" localSheetId="0">#REF!</definedName>
    <definedName name="N_hankintojenohjeteksti" localSheetId="14">#REF!</definedName>
    <definedName name="N_hankintojenohjeteksti" localSheetId="1">#REF!</definedName>
    <definedName name="N_hankintojenohjeteksti" localSheetId="13">Hankinta!#REF!</definedName>
    <definedName name="N_hankintojenohjeteksti" localSheetId="20">#REF!</definedName>
    <definedName name="N_hankintojenohjeteksti" localSheetId="11">#REF!</definedName>
    <definedName name="N_hankintojenohjeteksti" localSheetId="8">#REF!</definedName>
    <definedName name="N_hankintojenohjeteksti" localSheetId="9">#REF!</definedName>
    <definedName name="N_hankintojenohjeteksti" localSheetId="10">#REF!</definedName>
    <definedName name="N_hankintojenohjeteksti" localSheetId="18">#REF!</definedName>
    <definedName name="N_hankintojenohjeteksti" localSheetId="19">#REF!</definedName>
    <definedName name="N_hankintojenohjeteksti" localSheetId="21">#REF!</definedName>
    <definedName name="N_hankintojenohjeteksti" localSheetId="3">#REF!</definedName>
    <definedName name="N_hankintojenohjeteksti" localSheetId="5">#REF!</definedName>
    <definedName name="N_hankintojenohjeteksti" localSheetId="7">#REF!</definedName>
    <definedName name="N_hankintojenohjeteksti" localSheetId="15">#REF!</definedName>
    <definedName name="N_hankintojenohjeteksti" localSheetId="4">#REF!</definedName>
    <definedName name="N_hankintojenohjeteksti">#REF!</definedName>
    <definedName name="N_HankkeenNimi" localSheetId="13">[2]Suunnitelma!$C$10</definedName>
    <definedName name="N_HankkeenNimi" localSheetId="8">[3]Suunnitelma!$C$29</definedName>
    <definedName name="N_HankkeenNimi" localSheetId="9">[3]Suunnitelma!$C$29</definedName>
    <definedName name="N_HankkeenNimi" localSheetId="10">[3]Suunnitelma!$C$29</definedName>
    <definedName name="N_HankkeenNimi" localSheetId="5">Suunnitelma!$C$30</definedName>
    <definedName name="N_HankkeenNimi">#REF!</definedName>
    <definedName name="N_HankkeenNimiEN" localSheetId="5">Suunnitelma!$C$33</definedName>
    <definedName name="N_HankkeenNimiEN">#REF!</definedName>
    <definedName name="N_Henkilöstökustannusmalli" localSheetId="14">'Budjetin perustiedot'!#REF!</definedName>
    <definedName name="N_Henkilöstökustannusmalli" localSheetId="13">#REF!</definedName>
    <definedName name="N_Henkilöstökustannusmalli" localSheetId="8">#REF!</definedName>
    <definedName name="N_Henkilöstökustannusmalli" localSheetId="9">#REF!</definedName>
    <definedName name="N_Henkilöstökustannusmalli" localSheetId="10">#REF!</definedName>
    <definedName name="N_Henkilöstökustannusmalli" localSheetId="7">#REF!</definedName>
    <definedName name="N_Henkilöstökustannusmalli">#REF!</definedName>
    <definedName name="N_Jatkuvuus" localSheetId="13">[2]Suunnitelma!#REF!</definedName>
    <definedName name="N_Jatkuvuus" localSheetId="5">Suunnitelma!$C$121</definedName>
    <definedName name="N_Jatkuvuus">#REF!</definedName>
    <definedName name="N_JärjestönRekisteröintinumero" localSheetId="1">'Hakijan tiedot'!$B$57</definedName>
    <definedName name="N_JärjestönRekisteröintinumero">#REF!</definedName>
    <definedName name="N_JärjestönRekisteröintipäivä" localSheetId="1">'Hakijan tiedot'!$B$55</definedName>
    <definedName name="N_JärjestönRekisteröintipäivä">#REF!</definedName>
    <definedName name="N_Katuosoite" localSheetId="1">'Hakijan tiedot'!$B$61</definedName>
    <definedName name="N_Katuosoite">#REF!</definedName>
    <definedName name="N_Kohdealue" localSheetId="13">[2]Suunnitelma!#REF!</definedName>
    <definedName name="N_Kohdealue" localSheetId="8">[3]Suunnitelma!#REF!</definedName>
    <definedName name="N_Kohdealue" localSheetId="9">[3]Suunnitelma!#REF!</definedName>
    <definedName name="N_Kohdealue" localSheetId="10">[3]Suunnitelma!#REF!</definedName>
    <definedName name="N_Kohdealue" localSheetId="5">Suunnitelma!#REF!</definedName>
    <definedName name="N_Kohdealue" localSheetId="7">[4]Suunnitelma!#REF!</definedName>
    <definedName name="N_Kohdealue">#REF!</definedName>
    <definedName name="N_Kohderyhmä" localSheetId="13">[2]Suunnitelma!#REF!</definedName>
    <definedName name="N_Kohderyhmä" localSheetId="8">[3]Suunnitelma!#REF!</definedName>
    <definedName name="N_Kohderyhmä" localSheetId="9">[3]Suunnitelma!#REF!</definedName>
    <definedName name="N_Kohderyhmä" localSheetId="10">[3]Suunnitelma!#REF!</definedName>
    <definedName name="N_Kohderyhmä" localSheetId="5">Suunnitelma!#REF!</definedName>
    <definedName name="N_Kohderyhmä" localSheetId="7">[4]Suunnitelma!#REF!</definedName>
    <definedName name="N_Kohderyhmä">#REF!</definedName>
    <definedName name="N_KorotettuPerustelut" localSheetId="13">[2]Suunnitelma!#REF!</definedName>
    <definedName name="N_KorotettuPerustelut" localSheetId="5">Suunnitelma!$C$26</definedName>
    <definedName name="N_KorotettuPerustelut">#REF!</definedName>
    <definedName name="N_Kotisivu" localSheetId="1">'Hakijan tiedot'!$G$65</definedName>
    <definedName name="N_Kotisivu">#REF!</definedName>
    <definedName name="N_Kustannusarviolisätiedot" localSheetId="24">'[1]Budjetin perustiedot'!$B$12</definedName>
    <definedName name="N_Kustannusarviolisätiedot" localSheetId="0">#REF!</definedName>
    <definedName name="N_Kustannusarviolisätiedot" localSheetId="14">'Budjetin perustiedot'!$B$11</definedName>
    <definedName name="N_Kustannusarviolisätiedot" localSheetId="1">#REF!</definedName>
    <definedName name="N_Kustannusarviolisätiedot" localSheetId="13">'[2]Budjetin perustiedot'!$B$12</definedName>
    <definedName name="N_Kustannusarviolisätiedot" localSheetId="20">#REF!</definedName>
    <definedName name="N_Kustannusarviolisätiedot" localSheetId="11">#REF!</definedName>
    <definedName name="N_Kustannusarviolisätiedot" localSheetId="8">'[3]Budjetin perustiedot'!$B$19</definedName>
    <definedName name="N_Kustannusarviolisätiedot" localSheetId="9">'[3]Budjetin perustiedot'!$B$19</definedName>
    <definedName name="N_Kustannusarviolisätiedot" localSheetId="10">'[3]Budjetin perustiedot'!$B$19</definedName>
    <definedName name="N_Kustannusarviolisätiedot" localSheetId="18">#REF!</definedName>
    <definedName name="N_Kustannusarviolisätiedot" localSheetId="19">#REF!</definedName>
    <definedName name="N_Kustannusarviolisätiedot" localSheetId="21">#REF!</definedName>
    <definedName name="N_Kustannusarviolisätiedot" localSheetId="3">#REF!</definedName>
    <definedName name="N_Kustannusarviolisätiedot" localSheetId="5">#REF!</definedName>
    <definedName name="N_Kustannusarviolisätiedot" localSheetId="7">#REF!</definedName>
    <definedName name="N_Kustannusarviolisätiedot" localSheetId="15">#REF!</definedName>
    <definedName name="N_Kustannusarviolisätiedot" localSheetId="4">#REF!</definedName>
    <definedName name="N_Kustannusarviolisätiedot">#REF!</definedName>
    <definedName name="N_Kustannusmalli" localSheetId="24">'[1]Budjetin perustiedot'!#REF!</definedName>
    <definedName name="N_Kustannusmalli" localSheetId="0">#REF!</definedName>
    <definedName name="N_Kustannusmalli" localSheetId="14">'Budjetin perustiedot'!#REF!</definedName>
    <definedName name="N_Kustannusmalli" localSheetId="1">#REF!</definedName>
    <definedName name="N_Kustannusmalli" localSheetId="13">'[2]Budjetin perustiedot'!#REF!</definedName>
    <definedName name="N_Kustannusmalli" localSheetId="20">#REF!</definedName>
    <definedName name="N_Kustannusmalli" localSheetId="11">#REF!</definedName>
    <definedName name="N_Kustannusmalli" localSheetId="8">#REF!</definedName>
    <definedName name="N_Kustannusmalli" localSheetId="9">#REF!</definedName>
    <definedName name="N_Kustannusmalli" localSheetId="10">#REF!</definedName>
    <definedName name="N_Kustannusmalli" localSheetId="18">#REF!</definedName>
    <definedName name="N_Kustannusmalli" localSheetId="19">#REF!</definedName>
    <definedName name="N_Kustannusmalli" localSheetId="21">#REF!</definedName>
    <definedName name="N_Kustannusmalli" localSheetId="3">#REF!</definedName>
    <definedName name="N_Kustannusmalli" localSheetId="5">#REF!</definedName>
    <definedName name="N_Kustannusmalli" localSheetId="7">#REF!</definedName>
    <definedName name="N_Kustannusmalli" localSheetId="15">#REF!</definedName>
    <definedName name="N_Kustannusmalli" localSheetId="4">#REF!</definedName>
    <definedName name="N_Kustannusmalli">#REF!</definedName>
    <definedName name="N_KäynnistysPerustelut" localSheetId="5">Suunnitelma!$C$43</definedName>
    <definedName name="N_KäynnistysPerustelut">#REF!</definedName>
    <definedName name="N_Lopetuspvm" localSheetId="5">Suunnitelma!$C$39</definedName>
    <definedName name="N_Lopetuspvm">#REF!</definedName>
    <definedName name="N_Ohjausryhmä" localSheetId="1">'Hakijan tiedot'!$B$122</definedName>
    <definedName name="N_Ohjausryhmä">#REF!</definedName>
    <definedName name="N_OmarahoitusYhteensä" localSheetId="13">[2]Rahoitus!#REF!</definedName>
    <definedName name="N_OmarahoitusYhteensä" localSheetId="21">Rahoitus!$J$32</definedName>
    <definedName name="N_OmarahoitusYhteensä">#REF!</definedName>
    <definedName name="N_Postinumero" localSheetId="1">'Hakijan tiedot'!$B$63</definedName>
    <definedName name="N_Postinumero">#REF!</definedName>
    <definedName name="N_Postitoimipaikka" localSheetId="1">'Hakijan tiedot'!$G$63</definedName>
    <definedName name="N_Postitoimipaikka">#REF!</definedName>
    <definedName name="N_Päämäärä" localSheetId="13">[2]Suunnitelma!#REF!</definedName>
    <definedName name="N_Päämäärä" localSheetId="5">Suunnitelma!$C$55</definedName>
    <definedName name="N_Päämäärä">#REF!</definedName>
    <definedName name="N_Rahoituksenmäärä1" localSheetId="1">'Hakijan tiedot'!$E$19</definedName>
    <definedName name="N_Rahoituksenmäärä1">#REF!</definedName>
    <definedName name="N_Rahoituksenmäärä2" localSheetId="1">'Hakijan tiedot'!$E$23</definedName>
    <definedName name="N_Rahoituksenmäärä2">#REF!</definedName>
    <definedName name="N_Rahoituksenmäärä3" localSheetId="1">'Hakijan tiedot'!$E$33</definedName>
    <definedName name="N_Rahoituksenmäärä3">#REF!</definedName>
    <definedName name="N_Rahoituksenmäärä4" localSheetId="1">'Hakijan tiedot'!$E$37</definedName>
    <definedName name="N_Rahoituksenmäärä4">#REF!</definedName>
    <definedName name="N_Rahoituslähde1" localSheetId="1">'Hakijan tiedot'!$E$17</definedName>
    <definedName name="N_Rahoituslähde1">#REF!</definedName>
    <definedName name="N_Rahoituslähde2" localSheetId="1">'Hakijan tiedot'!$E$21</definedName>
    <definedName name="N_Rahoituslähde2">#REF!</definedName>
    <definedName name="N_Rahoituslähde3" localSheetId="1">'Hakijan tiedot'!$E$31</definedName>
    <definedName name="N_Rahoituslähde3">#REF!</definedName>
    <definedName name="N_Rahoituslähde4" localSheetId="1">'Hakijan tiedot'!$E$35</definedName>
    <definedName name="N_Rahoituslähde4">#REF!</definedName>
    <definedName name="N_Riskiarvio" localSheetId="13">[2]Suunnitelma!#REF!</definedName>
    <definedName name="N_Riskiarvio" localSheetId="5">Suunnitelma!$C$105</definedName>
    <definedName name="N_Riskiarvio">#REF!</definedName>
    <definedName name="N_Sisällysluettelo" localSheetId="24">'[1]Aloita tästä'!#REF!</definedName>
    <definedName name="N_Sisällysluettelo" localSheetId="0">'Aloita tästä'!#REF!</definedName>
    <definedName name="N_Sisällysluettelo" localSheetId="14">#REF!</definedName>
    <definedName name="N_Sisällysluettelo" localSheetId="1">#REF!</definedName>
    <definedName name="N_Sisällysluettelo" localSheetId="13">'[2]Aloita tästä'!#REF!</definedName>
    <definedName name="N_Sisällysluettelo" localSheetId="20">#REF!</definedName>
    <definedName name="N_Sisällysluettelo" localSheetId="11">#REF!</definedName>
    <definedName name="N_Sisällysluettelo" localSheetId="8">'[3]Aloita tästä'!#REF!</definedName>
    <definedName name="N_Sisällysluettelo" localSheetId="9">'[3]Aloita tästä'!#REF!</definedName>
    <definedName name="N_Sisällysluettelo" localSheetId="10">'[3]Aloita tästä'!#REF!</definedName>
    <definedName name="N_Sisällysluettelo" localSheetId="18">#REF!</definedName>
    <definedName name="N_Sisällysluettelo" localSheetId="19">#REF!</definedName>
    <definedName name="N_Sisällysluettelo" localSheetId="21">#REF!</definedName>
    <definedName name="N_Sisällysluettelo" localSheetId="3">#REF!</definedName>
    <definedName name="N_Sisällysluettelo" localSheetId="5">#REF!</definedName>
    <definedName name="N_Sisällysluettelo" localSheetId="7">'[4]Aloita tästä'!#REF!</definedName>
    <definedName name="N_Sisällysluettelo" localSheetId="15">#REF!</definedName>
    <definedName name="N_Sisällysluettelo" localSheetId="4">#REF!</definedName>
    <definedName name="N_Sisällysluettelo">#REF!</definedName>
    <definedName name="N_SisältääköArvonlisäveroa" localSheetId="24">'[1]Budjetin perustiedot'!#REF!</definedName>
    <definedName name="N_SisältääköArvonlisäveroa" localSheetId="14">'Budjetin perustiedot'!$C$7</definedName>
    <definedName name="N_SisältääköArvonlisäveroa" localSheetId="13">#REF!</definedName>
    <definedName name="N_SisältääköArvonlisäveroa" localSheetId="8">#REF!</definedName>
    <definedName name="N_SisältääköArvonlisäveroa" localSheetId="9">#REF!</definedName>
    <definedName name="N_SisältääköArvonlisäveroa" localSheetId="10">#REF!</definedName>
    <definedName name="N_SisältääköArvonlisäveroa" localSheetId="7">#REF!</definedName>
    <definedName name="N_SisältääköArvonlisäveroa">#REF!</definedName>
    <definedName name="N_Sähköposti" localSheetId="1">'Hakijan tiedot'!$B$65</definedName>
    <definedName name="N_Sähköposti">#REF!</definedName>
    <definedName name="N_TaustatilanneTarve" localSheetId="5">Suunnitelma!$C$50</definedName>
    <definedName name="N_TaustatilanneTarve">#REF!</definedName>
    <definedName name="N_Tavoite1" localSheetId="5">Suunnitelma!$C$61</definedName>
    <definedName name="N_Tavoite1">#REF!</definedName>
    <definedName name="N_Tavoite1Toiminto1" localSheetId="13">[2]Suunnitelma!#REF!</definedName>
    <definedName name="N_Tavoite1Toiminto1" localSheetId="5">Suunnitelma!$C$64</definedName>
    <definedName name="N_Tavoite1Toiminto1">#REF!</definedName>
    <definedName name="N_Tavoite1Toiminto1Kuvaus" localSheetId="13">[5]Suunnitelma!#REF!</definedName>
    <definedName name="N_Tavoite1Toiminto1Kuvaus" localSheetId="5">Suunnitelma!$C$67</definedName>
    <definedName name="N_Tavoite1Toiminto1Kuvaus">#REF!</definedName>
    <definedName name="N_Tavoite1Toiminto1Tulostavoite" localSheetId="13">[2]Suunnitelma!#REF!</definedName>
    <definedName name="N_Tavoite1Toiminto1Tulostavoite" localSheetId="5">Suunnitelma!$C$71</definedName>
    <definedName name="N_Tavoite1Toiminto1Tulostavoite">#REF!</definedName>
    <definedName name="N_Tavoite1Toiminto2" localSheetId="13">[2]Suunnitelma!#REF!</definedName>
    <definedName name="N_Tavoite1Toiminto2" localSheetId="5">Suunnitelma!#REF!</definedName>
    <definedName name="N_Tavoite1Toiminto2">#REF!</definedName>
    <definedName name="N_Tavoite1Toiminto2Kuvaus" localSheetId="13">[2]Suunnitelma!#REF!</definedName>
    <definedName name="N_Tavoite1Toiminto2Kuvaus" localSheetId="5">Suunnitelma!#REF!</definedName>
    <definedName name="N_Tavoite1Toiminto2Kuvaus">#REF!</definedName>
    <definedName name="N_Tavoite1Toiminto2Tulostavoite" localSheetId="13">[2]Suunnitelma!#REF!</definedName>
    <definedName name="N_Tavoite1Toiminto2Tulostavoite" localSheetId="5">Suunnitelma!#REF!</definedName>
    <definedName name="N_Tavoite1Toiminto2Tulostavoite">#REF!</definedName>
    <definedName name="N_Tavoite1Toiminto3" localSheetId="24">[1]Suunnitelma!#REF!</definedName>
    <definedName name="N_Tavoite1Toiminto3" localSheetId="0">#REF!</definedName>
    <definedName name="N_Tavoite1Toiminto3" localSheetId="14">#REF!</definedName>
    <definedName name="N_Tavoite1Toiminto3" localSheetId="1">#REF!</definedName>
    <definedName name="N_Tavoite1Toiminto3" localSheetId="13">[2]Suunnitelma!#REF!</definedName>
    <definedName name="N_Tavoite1Toiminto3" localSheetId="20">#REF!</definedName>
    <definedName name="N_Tavoite1Toiminto3" localSheetId="11">#REF!</definedName>
    <definedName name="N_Tavoite1Toiminto3" localSheetId="8">[3]Suunnitelma!#REF!</definedName>
    <definedName name="N_Tavoite1Toiminto3" localSheetId="9">[3]Suunnitelma!#REF!</definedName>
    <definedName name="N_Tavoite1Toiminto3" localSheetId="10">[3]Suunnitelma!#REF!</definedName>
    <definedName name="N_Tavoite1Toiminto3" localSheetId="18">#REF!</definedName>
    <definedName name="N_Tavoite1Toiminto3" localSheetId="19">#REF!</definedName>
    <definedName name="N_Tavoite1Toiminto3" localSheetId="21">#REF!</definedName>
    <definedName name="N_Tavoite1Toiminto3" localSheetId="3">#REF!</definedName>
    <definedName name="N_Tavoite1Toiminto3" localSheetId="5">Suunnitelma!#REF!</definedName>
    <definedName name="N_Tavoite1Toiminto3" localSheetId="7">[4]Suunnitelma!#REF!</definedName>
    <definedName name="N_Tavoite1Toiminto3" localSheetId="15">#REF!</definedName>
    <definedName name="N_Tavoite1Toiminto3" localSheetId="4">#REF!</definedName>
    <definedName name="N_Tavoite1Toiminto3">#REF!</definedName>
    <definedName name="N_Tavoite1Toiminto3Kuvaus" localSheetId="24">[1]Suunnitelma!#REF!</definedName>
    <definedName name="N_Tavoite1Toiminto3Kuvaus" localSheetId="0">#REF!</definedName>
    <definedName name="N_Tavoite1Toiminto3Kuvaus" localSheetId="14">#REF!</definedName>
    <definedName name="N_Tavoite1Toiminto3Kuvaus" localSheetId="1">#REF!</definedName>
    <definedName name="N_Tavoite1Toiminto3Kuvaus" localSheetId="13">[2]Suunnitelma!#REF!</definedName>
    <definedName name="N_Tavoite1Toiminto3Kuvaus" localSheetId="20">#REF!</definedName>
    <definedName name="N_Tavoite1Toiminto3Kuvaus" localSheetId="11">#REF!</definedName>
    <definedName name="N_Tavoite1Toiminto3Kuvaus" localSheetId="8">[3]Suunnitelma!#REF!</definedName>
    <definedName name="N_Tavoite1Toiminto3Kuvaus" localSheetId="9">[3]Suunnitelma!#REF!</definedName>
    <definedName name="N_Tavoite1Toiminto3Kuvaus" localSheetId="10">[3]Suunnitelma!#REF!</definedName>
    <definedName name="N_Tavoite1Toiminto3Kuvaus" localSheetId="18">#REF!</definedName>
    <definedName name="N_Tavoite1Toiminto3Kuvaus" localSheetId="19">#REF!</definedName>
    <definedName name="N_Tavoite1Toiminto3Kuvaus" localSheetId="21">#REF!</definedName>
    <definedName name="N_Tavoite1Toiminto3Kuvaus" localSheetId="3">#REF!</definedName>
    <definedName name="N_Tavoite1Toiminto3Kuvaus" localSheetId="5">Suunnitelma!#REF!</definedName>
    <definedName name="N_Tavoite1Toiminto3Kuvaus" localSheetId="7">[4]Suunnitelma!#REF!</definedName>
    <definedName name="N_Tavoite1Toiminto3Kuvaus" localSheetId="15">#REF!</definedName>
    <definedName name="N_Tavoite1Toiminto3Kuvaus" localSheetId="4">#REF!</definedName>
    <definedName name="N_Tavoite1Toiminto3Kuvaus">#REF!</definedName>
    <definedName name="N_Tavoite1Toiminto3Tulostavoite" localSheetId="24">[1]Suunnitelma!#REF!</definedName>
    <definedName name="N_Tavoite1Toiminto3Tulostavoite" localSheetId="0">#REF!</definedName>
    <definedName name="N_Tavoite1Toiminto3Tulostavoite" localSheetId="14">#REF!</definedName>
    <definedName name="N_Tavoite1Toiminto3Tulostavoite" localSheetId="1">#REF!</definedName>
    <definedName name="N_Tavoite1Toiminto3Tulostavoite" localSheetId="13">[2]Suunnitelma!#REF!</definedName>
    <definedName name="N_Tavoite1Toiminto3Tulostavoite" localSheetId="20">#REF!</definedName>
    <definedName name="N_Tavoite1Toiminto3Tulostavoite" localSheetId="11">#REF!</definedName>
    <definedName name="N_Tavoite1Toiminto3Tulostavoite" localSheetId="8">[3]Suunnitelma!#REF!</definedName>
    <definedName name="N_Tavoite1Toiminto3Tulostavoite" localSheetId="9">[3]Suunnitelma!#REF!</definedName>
    <definedName name="N_Tavoite1Toiminto3Tulostavoite" localSheetId="10">[3]Suunnitelma!#REF!</definedName>
    <definedName name="N_Tavoite1Toiminto3Tulostavoite" localSheetId="18">#REF!</definedName>
    <definedName name="N_Tavoite1Toiminto3Tulostavoite" localSheetId="19">#REF!</definedName>
    <definedName name="N_Tavoite1Toiminto3Tulostavoite" localSheetId="21">#REF!</definedName>
    <definedName name="N_Tavoite1Toiminto3Tulostavoite" localSheetId="3">#REF!</definedName>
    <definedName name="N_Tavoite1Toiminto3Tulostavoite" localSheetId="5">Suunnitelma!#REF!</definedName>
    <definedName name="N_Tavoite1Toiminto3Tulostavoite" localSheetId="7">[4]Suunnitelma!#REF!</definedName>
    <definedName name="N_Tavoite1Toiminto3Tulostavoite" localSheetId="15">#REF!</definedName>
    <definedName name="N_Tavoite1Toiminto3Tulostavoite" localSheetId="4">#REF!</definedName>
    <definedName name="N_Tavoite1Toiminto3Tulostavoite">#REF!</definedName>
    <definedName name="N_Tavoite2" localSheetId="24">[1]Suunnitelma!#REF!</definedName>
    <definedName name="N_Tavoite2" localSheetId="0">#REF!</definedName>
    <definedName name="N_Tavoite2" localSheetId="14">#REF!</definedName>
    <definedName name="N_Tavoite2" localSheetId="1">#REF!</definedName>
    <definedName name="N_Tavoite2" localSheetId="13">[2]Suunnitelma!#REF!</definedName>
    <definedName name="N_Tavoite2" localSheetId="20">#REF!</definedName>
    <definedName name="N_Tavoite2" localSheetId="11">#REF!</definedName>
    <definedName name="N_Tavoite2" localSheetId="8">[3]Suunnitelma!#REF!</definedName>
    <definedName name="N_Tavoite2" localSheetId="9">[3]Suunnitelma!#REF!</definedName>
    <definedName name="N_Tavoite2" localSheetId="10">[3]Suunnitelma!#REF!</definedName>
    <definedName name="N_Tavoite2" localSheetId="18">#REF!</definedName>
    <definedName name="N_Tavoite2" localSheetId="19">#REF!</definedName>
    <definedName name="N_Tavoite2" localSheetId="21">#REF!</definedName>
    <definedName name="N_Tavoite2" localSheetId="3">#REF!</definedName>
    <definedName name="N_Tavoite2" localSheetId="5">Suunnitelma!#REF!</definedName>
    <definedName name="N_Tavoite2" localSheetId="7">[4]Suunnitelma!#REF!</definedName>
    <definedName name="N_Tavoite2" localSheetId="15">#REF!</definedName>
    <definedName name="N_Tavoite2" localSheetId="4">#REF!</definedName>
    <definedName name="N_Tavoite2">#REF!</definedName>
    <definedName name="N_Tavoite2Toiminto1" localSheetId="24">[1]Suunnitelma!#REF!</definedName>
    <definedName name="N_Tavoite2Toiminto1" localSheetId="0">#REF!</definedName>
    <definedName name="N_Tavoite2Toiminto1" localSheetId="14">#REF!</definedName>
    <definedName name="N_Tavoite2Toiminto1" localSheetId="1">#REF!</definedName>
    <definedName name="N_Tavoite2Toiminto1" localSheetId="13">[2]Suunnitelma!#REF!</definedName>
    <definedName name="N_Tavoite2Toiminto1" localSheetId="20">#REF!</definedName>
    <definedName name="N_Tavoite2Toiminto1" localSheetId="11">#REF!</definedName>
    <definedName name="N_Tavoite2Toiminto1" localSheetId="8">[3]Suunnitelma!#REF!</definedName>
    <definedName name="N_Tavoite2Toiminto1" localSheetId="9">[3]Suunnitelma!#REF!</definedName>
    <definedName name="N_Tavoite2Toiminto1" localSheetId="10">[3]Suunnitelma!#REF!</definedName>
    <definedName name="N_Tavoite2Toiminto1" localSheetId="18">#REF!</definedName>
    <definedName name="N_Tavoite2Toiminto1" localSheetId="19">#REF!</definedName>
    <definedName name="N_Tavoite2Toiminto1" localSheetId="21">#REF!</definedName>
    <definedName name="N_Tavoite2Toiminto1" localSheetId="3">#REF!</definedName>
    <definedName name="N_Tavoite2Toiminto1" localSheetId="5">Suunnitelma!#REF!</definedName>
    <definedName name="N_Tavoite2Toiminto1" localSheetId="7">[4]Suunnitelma!#REF!</definedName>
    <definedName name="N_Tavoite2Toiminto1" localSheetId="15">#REF!</definedName>
    <definedName name="N_Tavoite2Toiminto1" localSheetId="4">#REF!</definedName>
    <definedName name="N_Tavoite2Toiminto1">#REF!</definedName>
    <definedName name="N_Tavoite2Toiminto1Kuvaus" localSheetId="24">[1]Suunnitelma!#REF!</definedName>
    <definedName name="N_Tavoite2Toiminto1Kuvaus" localSheetId="0">#REF!</definedName>
    <definedName name="N_Tavoite2Toiminto1Kuvaus" localSheetId="14">#REF!</definedName>
    <definedName name="N_Tavoite2Toiminto1Kuvaus" localSheetId="1">#REF!</definedName>
    <definedName name="N_Tavoite2Toiminto1Kuvaus" localSheetId="13">[2]Suunnitelma!#REF!</definedName>
    <definedName name="N_Tavoite2Toiminto1Kuvaus" localSheetId="20">#REF!</definedName>
    <definedName name="N_Tavoite2Toiminto1Kuvaus" localSheetId="11">#REF!</definedName>
    <definedName name="N_Tavoite2Toiminto1Kuvaus" localSheetId="8">[3]Suunnitelma!#REF!</definedName>
    <definedName name="N_Tavoite2Toiminto1Kuvaus" localSheetId="9">[3]Suunnitelma!#REF!</definedName>
    <definedName name="N_Tavoite2Toiminto1Kuvaus" localSheetId="10">[3]Suunnitelma!#REF!</definedName>
    <definedName name="N_Tavoite2Toiminto1Kuvaus" localSheetId="18">#REF!</definedName>
    <definedName name="N_Tavoite2Toiminto1Kuvaus" localSheetId="19">#REF!</definedName>
    <definedName name="N_Tavoite2Toiminto1Kuvaus" localSheetId="21">#REF!</definedName>
    <definedName name="N_Tavoite2Toiminto1Kuvaus" localSheetId="3">#REF!</definedName>
    <definedName name="N_Tavoite2Toiminto1Kuvaus" localSheetId="5">Suunnitelma!#REF!</definedName>
    <definedName name="N_Tavoite2Toiminto1Kuvaus" localSheetId="7">[4]Suunnitelma!#REF!</definedName>
    <definedName name="N_Tavoite2Toiminto1Kuvaus" localSheetId="15">#REF!</definedName>
    <definedName name="N_Tavoite2Toiminto1Kuvaus" localSheetId="4">#REF!</definedName>
    <definedName name="N_Tavoite2Toiminto1Kuvaus">#REF!</definedName>
    <definedName name="N_Tavoite2Toiminto1Tulostavoite" localSheetId="24">[1]Suunnitelma!#REF!</definedName>
    <definedName name="N_Tavoite2Toiminto1Tulostavoite" localSheetId="0">#REF!</definedName>
    <definedName name="N_Tavoite2Toiminto1Tulostavoite" localSheetId="14">#REF!</definedName>
    <definedName name="N_Tavoite2Toiminto1Tulostavoite" localSheetId="1">#REF!</definedName>
    <definedName name="N_Tavoite2Toiminto1Tulostavoite" localSheetId="13">[2]Suunnitelma!#REF!</definedName>
    <definedName name="N_Tavoite2Toiminto1Tulostavoite" localSheetId="20">#REF!</definedName>
    <definedName name="N_Tavoite2Toiminto1Tulostavoite" localSheetId="11">#REF!</definedName>
    <definedName name="N_Tavoite2Toiminto1Tulostavoite" localSheetId="8">[3]Suunnitelma!#REF!</definedName>
    <definedName name="N_Tavoite2Toiminto1Tulostavoite" localSheetId="9">[3]Suunnitelma!#REF!</definedName>
    <definedName name="N_Tavoite2Toiminto1Tulostavoite" localSheetId="10">[3]Suunnitelma!#REF!</definedName>
    <definedName name="N_Tavoite2Toiminto1Tulostavoite" localSheetId="18">#REF!</definedName>
    <definedName name="N_Tavoite2Toiminto1Tulostavoite" localSheetId="19">#REF!</definedName>
    <definedName name="N_Tavoite2Toiminto1Tulostavoite" localSheetId="21">#REF!</definedName>
    <definedName name="N_Tavoite2Toiminto1Tulostavoite" localSheetId="3">#REF!</definedName>
    <definedName name="N_Tavoite2Toiminto1Tulostavoite" localSheetId="5">Suunnitelma!#REF!</definedName>
    <definedName name="N_Tavoite2Toiminto1Tulostavoite" localSheetId="7">[4]Suunnitelma!#REF!</definedName>
    <definedName name="N_Tavoite2Toiminto1Tulostavoite" localSheetId="15">#REF!</definedName>
    <definedName name="N_Tavoite2Toiminto1Tulostavoite" localSheetId="4">#REF!</definedName>
    <definedName name="N_Tavoite2Toiminto1Tulostavoite">#REF!</definedName>
    <definedName name="N_Tavoite2Toiminto2" localSheetId="24">[1]Suunnitelma!#REF!</definedName>
    <definedName name="N_Tavoite2Toiminto2" localSheetId="0">#REF!</definedName>
    <definedName name="N_Tavoite2Toiminto2" localSheetId="14">#REF!</definedName>
    <definedName name="N_Tavoite2Toiminto2" localSheetId="1">#REF!</definedName>
    <definedName name="N_Tavoite2Toiminto2" localSheetId="13">[2]Suunnitelma!#REF!</definedName>
    <definedName name="N_Tavoite2Toiminto2" localSheetId="20">#REF!</definedName>
    <definedName name="N_Tavoite2Toiminto2" localSheetId="11">#REF!</definedName>
    <definedName name="N_Tavoite2Toiminto2" localSheetId="8">[3]Suunnitelma!#REF!</definedName>
    <definedName name="N_Tavoite2Toiminto2" localSheetId="9">[3]Suunnitelma!#REF!</definedName>
    <definedName name="N_Tavoite2Toiminto2" localSheetId="10">[3]Suunnitelma!#REF!</definedName>
    <definedName name="N_Tavoite2Toiminto2" localSheetId="18">#REF!</definedName>
    <definedName name="N_Tavoite2Toiminto2" localSheetId="19">#REF!</definedName>
    <definedName name="N_Tavoite2Toiminto2" localSheetId="21">#REF!</definedName>
    <definedName name="N_Tavoite2Toiminto2" localSheetId="3">#REF!</definedName>
    <definedName name="N_Tavoite2Toiminto2" localSheetId="5">Suunnitelma!#REF!</definedName>
    <definedName name="N_Tavoite2Toiminto2" localSheetId="7">[4]Suunnitelma!#REF!</definedName>
    <definedName name="N_Tavoite2Toiminto2" localSheetId="15">#REF!</definedName>
    <definedName name="N_Tavoite2Toiminto2" localSheetId="4">#REF!</definedName>
    <definedName name="N_Tavoite2Toiminto2">#REF!</definedName>
    <definedName name="N_Tavoite2Toiminto2Kuvaus" localSheetId="24">[1]Suunnitelma!#REF!</definedName>
    <definedName name="N_Tavoite2Toiminto2Kuvaus" localSheetId="0">#REF!</definedName>
    <definedName name="N_Tavoite2Toiminto2Kuvaus" localSheetId="14">#REF!</definedName>
    <definedName name="N_Tavoite2Toiminto2Kuvaus" localSheetId="1">#REF!</definedName>
    <definedName name="N_Tavoite2Toiminto2Kuvaus" localSheetId="13">[2]Suunnitelma!#REF!</definedName>
    <definedName name="N_Tavoite2Toiminto2Kuvaus" localSheetId="20">#REF!</definedName>
    <definedName name="N_Tavoite2Toiminto2Kuvaus" localSheetId="11">#REF!</definedName>
    <definedName name="N_Tavoite2Toiminto2Kuvaus" localSheetId="8">[3]Suunnitelma!#REF!</definedName>
    <definedName name="N_Tavoite2Toiminto2Kuvaus" localSheetId="9">[3]Suunnitelma!#REF!</definedName>
    <definedName name="N_Tavoite2Toiminto2Kuvaus" localSheetId="10">[3]Suunnitelma!#REF!</definedName>
    <definedName name="N_Tavoite2Toiminto2Kuvaus" localSheetId="18">#REF!</definedName>
    <definedName name="N_Tavoite2Toiminto2Kuvaus" localSheetId="19">#REF!</definedName>
    <definedName name="N_Tavoite2Toiminto2Kuvaus" localSheetId="21">#REF!</definedName>
    <definedName name="N_Tavoite2Toiminto2Kuvaus" localSheetId="3">#REF!</definedName>
    <definedName name="N_Tavoite2Toiminto2Kuvaus" localSheetId="5">Suunnitelma!#REF!</definedName>
    <definedName name="N_Tavoite2Toiminto2Kuvaus" localSheetId="7">[4]Suunnitelma!#REF!</definedName>
    <definedName name="N_Tavoite2Toiminto2Kuvaus" localSheetId="15">#REF!</definedName>
    <definedName name="N_Tavoite2Toiminto2Kuvaus" localSheetId="4">#REF!</definedName>
    <definedName name="N_Tavoite2Toiminto2Kuvaus">#REF!</definedName>
    <definedName name="N_Tavoite2Toiminto2Tulostavoite" localSheetId="24">[1]Suunnitelma!#REF!</definedName>
    <definedName name="N_Tavoite2Toiminto2Tulostavoite" localSheetId="0">#REF!</definedName>
    <definedName name="N_Tavoite2Toiminto2Tulostavoite" localSheetId="14">#REF!</definedName>
    <definedName name="N_Tavoite2Toiminto2Tulostavoite" localSheetId="1">#REF!</definedName>
    <definedName name="N_Tavoite2Toiminto2Tulostavoite" localSheetId="13">[2]Suunnitelma!#REF!</definedName>
    <definedName name="N_Tavoite2Toiminto2Tulostavoite" localSheetId="20">#REF!</definedName>
    <definedName name="N_Tavoite2Toiminto2Tulostavoite" localSheetId="11">#REF!</definedName>
    <definedName name="N_Tavoite2Toiminto2Tulostavoite" localSheetId="8">[3]Suunnitelma!#REF!</definedName>
    <definedName name="N_Tavoite2Toiminto2Tulostavoite" localSheetId="9">[3]Suunnitelma!#REF!</definedName>
    <definedName name="N_Tavoite2Toiminto2Tulostavoite" localSheetId="10">[3]Suunnitelma!#REF!</definedName>
    <definedName name="N_Tavoite2Toiminto2Tulostavoite" localSheetId="18">#REF!</definedName>
    <definedName name="N_Tavoite2Toiminto2Tulostavoite" localSheetId="19">#REF!</definedName>
    <definedName name="N_Tavoite2Toiminto2Tulostavoite" localSheetId="21">#REF!</definedName>
    <definedName name="N_Tavoite2Toiminto2Tulostavoite" localSheetId="3">#REF!</definedName>
    <definedName name="N_Tavoite2Toiminto2Tulostavoite" localSheetId="5">Suunnitelma!#REF!</definedName>
    <definedName name="N_Tavoite2Toiminto2Tulostavoite" localSheetId="7">[4]Suunnitelma!#REF!</definedName>
    <definedName name="N_Tavoite2Toiminto2Tulostavoite" localSheetId="15">#REF!</definedName>
    <definedName name="N_Tavoite2Toiminto2Tulostavoite" localSheetId="4">#REF!</definedName>
    <definedName name="N_Tavoite2Toiminto2Tulostavoite">#REF!</definedName>
    <definedName name="N_Tavoite2Toiminto3" localSheetId="24">[1]Suunnitelma!#REF!</definedName>
    <definedName name="N_Tavoite2Toiminto3" localSheetId="0">#REF!</definedName>
    <definedName name="N_Tavoite2Toiminto3" localSheetId="14">#REF!</definedName>
    <definedName name="N_Tavoite2Toiminto3" localSheetId="1">#REF!</definedName>
    <definedName name="N_Tavoite2Toiminto3" localSheetId="13">[2]Suunnitelma!#REF!</definedName>
    <definedName name="N_Tavoite2Toiminto3" localSheetId="20">#REF!</definedName>
    <definedName name="N_Tavoite2Toiminto3" localSheetId="11">#REF!</definedName>
    <definedName name="N_Tavoite2Toiminto3" localSheetId="8">[3]Suunnitelma!#REF!</definedName>
    <definedName name="N_Tavoite2Toiminto3" localSheetId="9">[3]Suunnitelma!#REF!</definedName>
    <definedName name="N_Tavoite2Toiminto3" localSheetId="10">[3]Suunnitelma!#REF!</definedName>
    <definedName name="N_Tavoite2Toiminto3" localSheetId="18">#REF!</definedName>
    <definedName name="N_Tavoite2Toiminto3" localSheetId="19">#REF!</definedName>
    <definedName name="N_Tavoite2Toiminto3" localSheetId="21">#REF!</definedName>
    <definedName name="N_Tavoite2Toiminto3" localSheetId="3">#REF!</definedName>
    <definedName name="N_Tavoite2Toiminto3" localSheetId="5">Suunnitelma!#REF!</definedName>
    <definedName name="N_Tavoite2Toiminto3" localSheetId="7">[4]Suunnitelma!#REF!</definedName>
    <definedName name="N_Tavoite2Toiminto3" localSheetId="15">#REF!</definedName>
    <definedName name="N_Tavoite2Toiminto3" localSheetId="4">#REF!</definedName>
    <definedName name="N_Tavoite2Toiminto3">#REF!</definedName>
    <definedName name="N_Tavoite2Toiminto3Kuvaus" localSheetId="24">[1]Suunnitelma!#REF!</definedName>
    <definedName name="N_Tavoite2Toiminto3Kuvaus" localSheetId="0">#REF!</definedName>
    <definedName name="N_Tavoite2Toiminto3Kuvaus" localSheetId="14">#REF!</definedName>
    <definedName name="N_Tavoite2Toiminto3Kuvaus" localSheetId="1">#REF!</definedName>
    <definedName name="N_Tavoite2Toiminto3Kuvaus" localSheetId="13">[2]Suunnitelma!#REF!</definedName>
    <definedName name="N_Tavoite2Toiminto3Kuvaus" localSheetId="20">#REF!</definedName>
    <definedName name="N_Tavoite2Toiminto3Kuvaus" localSheetId="11">#REF!</definedName>
    <definedName name="N_Tavoite2Toiminto3Kuvaus" localSheetId="8">[3]Suunnitelma!#REF!</definedName>
    <definedName name="N_Tavoite2Toiminto3Kuvaus" localSheetId="9">[3]Suunnitelma!#REF!</definedName>
    <definedName name="N_Tavoite2Toiminto3Kuvaus" localSheetId="10">[3]Suunnitelma!#REF!</definedName>
    <definedName name="N_Tavoite2Toiminto3Kuvaus" localSheetId="18">#REF!</definedName>
    <definedName name="N_Tavoite2Toiminto3Kuvaus" localSheetId="19">#REF!</definedName>
    <definedName name="N_Tavoite2Toiminto3Kuvaus" localSheetId="21">#REF!</definedName>
    <definedName name="N_Tavoite2Toiminto3Kuvaus" localSheetId="3">#REF!</definedName>
    <definedName name="N_Tavoite2Toiminto3Kuvaus" localSheetId="5">Suunnitelma!#REF!</definedName>
    <definedName name="N_Tavoite2Toiminto3Kuvaus" localSheetId="7">[4]Suunnitelma!#REF!</definedName>
    <definedName name="N_Tavoite2Toiminto3Kuvaus" localSheetId="15">#REF!</definedName>
    <definedName name="N_Tavoite2Toiminto3Kuvaus" localSheetId="4">#REF!</definedName>
    <definedName name="N_Tavoite2Toiminto3Kuvaus">#REF!</definedName>
    <definedName name="N_Tavoite2Toiminto3Tulostavoite" localSheetId="24">[1]Suunnitelma!#REF!</definedName>
    <definedName name="N_Tavoite2Toiminto3Tulostavoite" localSheetId="0">#REF!</definedName>
    <definedName name="N_Tavoite2Toiminto3Tulostavoite" localSheetId="14">#REF!</definedName>
    <definedName name="N_Tavoite2Toiminto3Tulostavoite" localSheetId="1">#REF!</definedName>
    <definedName name="N_Tavoite2Toiminto3Tulostavoite" localSheetId="13">[2]Suunnitelma!#REF!</definedName>
    <definedName name="N_Tavoite2Toiminto3Tulostavoite" localSheetId="20">#REF!</definedName>
    <definedName name="N_Tavoite2Toiminto3Tulostavoite" localSheetId="11">#REF!</definedName>
    <definedName name="N_Tavoite2Toiminto3Tulostavoite" localSheetId="8">[3]Suunnitelma!#REF!</definedName>
    <definedName name="N_Tavoite2Toiminto3Tulostavoite" localSheetId="9">[3]Suunnitelma!#REF!</definedName>
    <definedName name="N_Tavoite2Toiminto3Tulostavoite" localSheetId="10">[3]Suunnitelma!#REF!</definedName>
    <definedName name="N_Tavoite2Toiminto3Tulostavoite" localSheetId="18">#REF!</definedName>
    <definedName name="N_Tavoite2Toiminto3Tulostavoite" localSheetId="19">#REF!</definedName>
    <definedName name="N_Tavoite2Toiminto3Tulostavoite" localSheetId="21">#REF!</definedName>
    <definedName name="N_Tavoite2Toiminto3Tulostavoite" localSheetId="3">#REF!</definedName>
    <definedName name="N_Tavoite2Toiminto3Tulostavoite" localSheetId="5">Suunnitelma!#REF!</definedName>
    <definedName name="N_Tavoite2Toiminto3Tulostavoite" localSheetId="7">[4]Suunnitelma!#REF!</definedName>
    <definedName name="N_Tavoite2Toiminto3Tulostavoite" localSheetId="15">#REF!</definedName>
    <definedName name="N_Tavoite2Toiminto3Tulostavoite" localSheetId="4">#REF!</definedName>
    <definedName name="N_Tavoite2Toiminto3Tulostavoite">#REF!</definedName>
    <definedName name="N_Tavoite3" localSheetId="24">[1]Suunnitelma!#REF!</definedName>
    <definedName name="N_Tavoite3" localSheetId="0">#REF!</definedName>
    <definedName name="N_Tavoite3" localSheetId="14">#REF!</definedName>
    <definedName name="N_Tavoite3" localSheetId="1">#REF!</definedName>
    <definedName name="N_Tavoite3" localSheetId="13">[2]Suunnitelma!#REF!</definedName>
    <definedName name="N_Tavoite3" localSheetId="20">#REF!</definedName>
    <definedName name="N_Tavoite3" localSheetId="11">#REF!</definedName>
    <definedName name="N_Tavoite3" localSheetId="8">[3]Suunnitelma!#REF!</definedName>
    <definedName name="N_Tavoite3" localSheetId="9">[3]Suunnitelma!#REF!</definedName>
    <definedName name="N_Tavoite3" localSheetId="10">[3]Suunnitelma!#REF!</definedName>
    <definedName name="N_Tavoite3" localSheetId="18">#REF!</definedName>
    <definedName name="N_Tavoite3" localSheetId="19">#REF!</definedName>
    <definedName name="N_Tavoite3" localSheetId="21">#REF!</definedName>
    <definedName name="N_Tavoite3" localSheetId="3">#REF!</definedName>
    <definedName name="N_Tavoite3" localSheetId="5">Suunnitelma!#REF!</definedName>
    <definedName name="N_Tavoite3" localSheetId="7">[4]Suunnitelma!#REF!</definedName>
    <definedName name="N_Tavoite3" localSheetId="15">#REF!</definedName>
    <definedName name="N_Tavoite3" localSheetId="4">#REF!</definedName>
    <definedName name="N_Tavoite3">#REF!</definedName>
    <definedName name="N_Tavoite3Toiminto1" localSheetId="24">[1]Suunnitelma!#REF!</definedName>
    <definedName name="N_Tavoite3Toiminto1" localSheetId="0">#REF!</definedName>
    <definedName name="N_Tavoite3Toiminto1" localSheetId="14">#REF!</definedName>
    <definedName name="N_Tavoite3Toiminto1" localSheetId="1">#REF!</definedName>
    <definedName name="N_Tavoite3Toiminto1" localSheetId="13">[2]Suunnitelma!#REF!</definedName>
    <definedName name="N_Tavoite3Toiminto1" localSheetId="20">#REF!</definedName>
    <definedName name="N_Tavoite3Toiminto1" localSheetId="11">#REF!</definedName>
    <definedName name="N_Tavoite3Toiminto1" localSheetId="8">[3]Suunnitelma!#REF!</definedName>
    <definedName name="N_Tavoite3Toiminto1" localSheetId="9">[3]Suunnitelma!#REF!</definedName>
    <definedName name="N_Tavoite3Toiminto1" localSheetId="10">[3]Suunnitelma!#REF!</definedName>
    <definedName name="N_Tavoite3Toiminto1" localSheetId="18">#REF!</definedName>
    <definedName name="N_Tavoite3Toiminto1" localSheetId="19">#REF!</definedName>
    <definedName name="N_Tavoite3Toiminto1" localSheetId="21">#REF!</definedName>
    <definedName name="N_Tavoite3Toiminto1" localSheetId="3">#REF!</definedName>
    <definedName name="N_Tavoite3Toiminto1" localSheetId="5">Suunnitelma!#REF!</definedName>
    <definedName name="N_Tavoite3Toiminto1" localSheetId="7">[4]Suunnitelma!#REF!</definedName>
    <definedName name="N_Tavoite3Toiminto1" localSheetId="15">#REF!</definedName>
    <definedName name="N_Tavoite3Toiminto1" localSheetId="4">#REF!</definedName>
    <definedName name="N_Tavoite3Toiminto1">#REF!</definedName>
    <definedName name="N_Tavoite3Toiminto1Kuvaus" localSheetId="24">[1]Suunnitelma!#REF!</definedName>
    <definedName name="N_Tavoite3Toiminto1Kuvaus" localSheetId="0">#REF!</definedName>
    <definedName name="N_Tavoite3Toiminto1Kuvaus" localSheetId="14">#REF!</definedName>
    <definedName name="N_Tavoite3Toiminto1Kuvaus" localSheetId="1">#REF!</definedName>
    <definedName name="N_Tavoite3Toiminto1Kuvaus" localSheetId="13">[2]Suunnitelma!#REF!</definedName>
    <definedName name="N_Tavoite3Toiminto1Kuvaus" localSheetId="20">#REF!</definedName>
    <definedName name="N_Tavoite3Toiminto1Kuvaus" localSheetId="11">#REF!</definedName>
    <definedName name="N_Tavoite3Toiminto1Kuvaus" localSheetId="8">[3]Suunnitelma!#REF!</definedName>
    <definedName name="N_Tavoite3Toiminto1Kuvaus" localSheetId="9">[3]Suunnitelma!#REF!</definedName>
    <definedName name="N_Tavoite3Toiminto1Kuvaus" localSheetId="10">[3]Suunnitelma!#REF!</definedName>
    <definedName name="N_Tavoite3Toiminto1Kuvaus" localSheetId="18">#REF!</definedName>
    <definedName name="N_Tavoite3Toiminto1Kuvaus" localSheetId="19">#REF!</definedName>
    <definedName name="N_Tavoite3Toiminto1Kuvaus" localSheetId="21">#REF!</definedName>
    <definedName name="N_Tavoite3Toiminto1Kuvaus" localSheetId="3">#REF!</definedName>
    <definedName name="N_Tavoite3Toiminto1Kuvaus" localSheetId="5">Suunnitelma!#REF!</definedName>
    <definedName name="N_Tavoite3Toiminto1Kuvaus" localSheetId="7">[4]Suunnitelma!#REF!</definedName>
    <definedName name="N_Tavoite3Toiminto1Kuvaus" localSheetId="15">#REF!</definedName>
    <definedName name="N_Tavoite3Toiminto1Kuvaus" localSheetId="4">#REF!</definedName>
    <definedName name="N_Tavoite3Toiminto1Kuvaus">#REF!</definedName>
    <definedName name="N_Tavoite3Toiminto1Tulostavoite" localSheetId="24">[1]Suunnitelma!#REF!</definedName>
    <definedName name="N_Tavoite3Toiminto1Tulostavoite" localSheetId="0">#REF!</definedName>
    <definedName name="N_Tavoite3Toiminto1Tulostavoite" localSheetId="14">#REF!</definedName>
    <definedName name="N_Tavoite3Toiminto1Tulostavoite" localSheetId="1">#REF!</definedName>
    <definedName name="N_Tavoite3Toiminto1Tulostavoite" localSheetId="13">[2]Suunnitelma!#REF!</definedName>
    <definedName name="N_Tavoite3Toiminto1Tulostavoite" localSheetId="20">#REF!</definedName>
    <definedName name="N_Tavoite3Toiminto1Tulostavoite" localSheetId="11">#REF!</definedName>
    <definedName name="N_Tavoite3Toiminto1Tulostavoite" localSheetId="8">[3]Suunnitelma!#REF!</definedName>
    <definedName name="N_Tavoite3Toiminto1Tulostavoite" localSheetId="9">[3]Suunnitelma!#REF!</definedName>
    <definedName name="N_Tavoite3Toiminto1Tulostavoite" localSheetId="10">[3]Suunnitelma!#REF!</definedName>
    <definedName name="N_Tavoite3Toiminto1Tulostavoite" localSheetId="18">#REF!</definedName>
    <definedName name="N_Tavoite3Toiminto1Tulostavoite" localSheetId="19">#REF!</definedName>
    <definedName name="N_Tavoite3Toiminto1Tulostavoite" localSheetId="21">#REF!</definedName>
    <definedName name="N_Tavoite3Toiminto1Tulostavoite" localSheetId="3">#REF!</definedName>
    <definedName name="N_Tavoite3Toiminto1Tulostavoite" localSheetId="5">Suunnitelma!#REF!</definedName>
    <definedName name="N_Tavoite3Toiminto1Tulostavoite" localSheetId="7">[4]Suunnitelma!#REF!</definedName>
    <definedName name="N_Tavoite3Toiminto1Tulostavoite" localSheetId="15">#REF!</definedName>
    <definedName name="N_Tavoite3Toiminto1Tulostavoite" localSheetId="4">#REF!</definedName>
    <definedName name="N_Tavoite3Toiminto1Tulostavoite">#REF!</definedName>
    <definedName name="N_Tavoite3Toiminto2" localSheetId="24">[1]Suunnitelma!#REF!</definedName>
    <definedName name="N_Tavoite3Toiminto2" localSheetId="0">#REF!</definedName>
    <definedName name="N_Tavoite3Toiminto2" localSheetId="14">#REF!</definedName>
    <definedName name="N_Tavoite3Toiminto2" localSheetId="1">#REF!</definedName>
    <definedName name="N_Tavoite3Toiminto2" localSheetId="13">[2]Suunnitelma!#REF!</definedName>
    <definedName name="N_Tavoite3Toiminto2" localSheetId="20">#REF!</definedName>
    <definedName name="N_Tavoite3Toiminto2" localSheetId="11">#REF!</definedName>
    <definedName name="N_Tavoite3Toiminto2" localSheetId="8">[3]Suunnitelma!#REF!</definedName>
    <definedName name="N_Tavoite3Toiminto2" localSheetId="9">[3]Suunnitelma!#REF!</definedName>
    <definedName name="N_Tavoite3Toiminto2" localSheetId="10">[3]Suunnitelma!#REF!</definedName>
    <definedName name="N_Tavoite3Toiminto2" localSheetId="18">#REF!</definedName>
    <definedName name="N_Tavoite3Toiminto2" localSheetId="19">#REF!</definedName>
    <definedName name="N_Tavoite3Toiminto2" localSheetId="21">#REF!</definedName>
    <definedName name="N_Tavoite3Toiminto2" localSheetId="3">#REF!</definedName>
    <definedName name="N_Tavoite3Toiminto2" localSheetId="5">Suunnitelma!#REF!</definedName>
    <definedName name="N_Tavoite3Toiminto2" localSheetId="7">[4]Suunnitelma!#REF!</definedName>
    <definedName name="N_Tavoite3Toiminto2" localSheetId="15">#REF!</definedName>
    <definedName name="N_Tavoite3Toiminto2" localSheetId="4">#REF!</definedName>
    <definedName name="N_Tavoite3Toiminto2">#REF!</definedName>
    <definedName name="N_Tavoite3Toiminto2Kuvaus" localSheetId="24">[1]Suunnitelma!#REF!</definedName>
    <definedName name="N_Tavoite3Toiminto2Kuvaus" localSheetId="0">#REF!</definedName>
    <definedName name="N_Tavoite3Toiminto2Kuvaus" localSheetId="14">#REF!</definedName>
    <definedName name="N_Tavoite3Toiminto2Kuvaus" localSheetId="1">#REF!</definedName>
    <definedName name="N_Tavoite3Toiminto2Kuvaus" localSheetId="13">[2]Suunnitelma!#REF!</definedName>
    <definedName name="N_Tavoite3Toiminto2Kuvaus" localSheetId="20">#REF!</definedName>
    <definedName name="N_Tavoite3Toiminto2Kuvaus" localSheetId="11">#REF!</definedName>
    <definedName name="N_Tavoite3Toiminto2Kuvaus" localSheetId="8">[3]Suunnitelma!#REF!</definedName>
    <definedName name="N_Tavoite3Toiminto2Kuvaus" localSheetId="9">[3]Suunnitelma!#REF!</definedName>
    <definedName name="N_Tavoite3Toiminto2Kuvaus" localSheetId="10">[3]Suunnitelma!#REF!</definedName>
    <definedName name="N_Tavoite3Toiminto2Kuvaus" localSheetId="18">#REF!</definedName>
    <definedName name="N_Tavoite3Toiminto2Kuvaus" localSheetId="19">#REF!</definedName>
    <definedName name="N_Tavoite3Toiminto2Kuvaus" localSheetId="21">#REF!</definedName>
    <definedName name="N_Tavoite3Toiminto2Kuvaus" localSheetId="3">#REF!</definedName>
    <definedName name="N_Tavoite3Toiminto2Kuvaus" localSheetId="5">Suunnitelma!#REF!</definedName>
    <definedName name="N_Tavoite3Toiminto2Kuvaus" localSheetId="7">[4]Suunnitelma!#REF!</definedName>
    <definedName name="N_Tavoite3Toiminto2Kuvaus" localSheetId="15">#REF!</definedName>
    <definedName name="N_Tavoite3Toiminto2Kuvaus" localSheetId="4">#REF!</definedName>
    <definedName name="N_Tavoite3Toiminto2Kuvaus">#REF!</definedName>
    <definedName name="N_Tavoite3Toiminto2Tulostavoite" localSheetId="24">[1]Suunnitelma!#REF!</definedName>
    <definedName name="N_Tavoite3Toiminto2Tulostavoite" localSheetId="0">#REF!</definedName>
    <definedName name="N_Tavoite3Toiminto2Tulostavoite" localSheetId="14">#REF!</definedName>
    <definedName name="N_Tavoite3Toiminto2Tulostavoite" localSheetId="1">#REF!</definedName>
    <definedName name="N_Tavoite3Toiminto2Tulostavoite" localSheetId="13">[2]Suunnitelma!#REF!</definedName>
    <definedName name="N_Tavoite3Toiminto2Tulostavoite" localSheetId="20">#REF!</definedName>
    <definedName name="N_Tavoite3Toiminto2Tulostavoite" localSheetId="11">#REF!</definedName>
    <definedName name="N_Tavoite3Toiminto2Tulostavoite" localSheetId="8">[3]Suunnitelma!#REF!</definedName>
    <definedName name="N_Tavoite3Toiminto2Tulostavoite" localSheetId="9">[3]Suunnitelma!#REF!</definedName>
    <definedName name="N_Tavoite3Toiminto2Tulostavoite" localSheetId="10">[3]Suunnitelma!#REF!</definedName>
    <definedName name="N_Tavoite3Toiminto2Tulostavoite" localSheetId="18">#REF!</definedName>
    <definedName name="N_Tavoite3Toiminto2Tulostavoite" localSheetId="19">#REF!</definedName>
    <definedName name="N_Tavoite3Toiminto2Tulostavoite" localSheetId="21">#REF!</definedName>
    <definedName name="N_Tavoite3Toiminto2Tulostavoite" localSheetId="3">#REF!</definedName>
    <definedName name="N_Tavoite3Toiminto2Tulostavoite" localSheetId="5">Suunnitelma!#REF!</definedName>
    <definedName name="N_Tavoite3Toiminto2Tulostavoite" localSheetId="7">[4]Suunnitelma!#REF!</definedName>
    <definedName name="N_Tavoite3Toiminto2Tulostavoite" localSheetId="15">#REF!</definedName>
    <definedName name="N_Tavoite3Toiminto2Tulostavoite" localSheetId="4">#REF!</definedName>
    <definedName name="N_Tavoite3Toiminto2Tulostavoite">#REF!</definedName>
    <definedName name="N_Tavoite3Toiminto3" localSheetId="24">[1]Suunnitelma!#REF!</definedName>
    <definedName name="N_Tavoite3Toiminto3" localSheetId="0">#REF!</definedName>
    <definedName name="N_Tavoite3Toiminto3" localSheetId="14">#REF!</definedName>
    <definedName name="N_Tavoite3Toiminto3" localSheetId="1">#REF!</definedName>
    <definedName name="N_Tavoite3Toiminto3" localSheetId="13">[2]Suunnitelma!#REF!</definedName>
    <definedName name="N_Tavoite3Toiminto3" localSheetId="20">#REF!</definedName>
    <definedName name="N_Tavoite3Toiminto3" localSheetId="11">#REF!</definedName>
    <definedName name="N_Tavoite3Toiminto3" localSheetId="8">[3]Suunnitelma!#REF!</definedName>
    <definedName name="N_Tavoite3Toiminto3" localSheetId="9">[3]Suunnitelma!#REF!</definedName>
    <definedName name="N_Tavoite3Toiminto3" localSheetId="10">[3]Suunnitelma!#REF!</definedName>
    <definedName name="N_Tavoite3Toiminto3" localSheetId="18">#REF!</definedName>
    <definedName name="N_Tavoite3Toiminto3" localSheetId="19">#REF!</definedName>
    <definedName name="N_Tavoite3Toiminto3" localSheetId="21">#REF!</definedName>
    <definedName name="N_Tavoite3Toiminto3" localSheetId="3">#REF!</definedName>
    <definedName name="N_Tavoite3Toiminto3" localSheetId="5">Suunnitelma!#REF!</definedName>
    <definedName name="N_Tavoite3Toiminto3" localSheetId="7">[4]Suunnitelma!#REF!</definedName>
    <definedName name="N_Tavoite3Toiminto3" localSheetId="15">#REF!</definedName>
    <definedName name="N_Tavoite3Toiminto3" localSheetId="4">#REF!</definedName>
    <definedName name="N_Tavoite3Toiminto3">#REF!</definedName>
    <definedName name="N_Tavoite3Toiminto3Kuvaus" localSheetId="24">[1]Suunnitelma!#REF!</definedName>
    <definedName name="N_Tavoite3Toiminto3Kuvaus" localSheetId="0">#REF!</definedName>
    <definedName name="N_Tavoite3Toiminto3Kuvaus" localSheetId="14">#REF!</definedName>
    <definedName name="N_Tavoite3Toiminto3Kuvaus" localSheetId="1">#REF!</definedName>
    <definedName name="N_Tavoite3Toiminto3Kuvaus" localSheetId="13">[2]Suunnitelma!#REF!</definedName>
    <definedName name="N_Tavoite3Toiminto3Kuvaus" localSheetId="20">#REF!</definedName>
    <definedName name="N_Tavoite3Toiminto3Kuvaus" localSheetId="11">#REF!</definedName>
    <definedName name="N_Tavoite3Toiminto3Kuvaus" localSheetId="8">[3]Suunnitelma!#REF!</definedName>
    <definedName name="N_Tavoite3Toiminto3Kuvaus" localSheetId="9">[3]Suunnitelma!#REF!</definedName>
    <definedName name="N_Tavoite3Toiminto3Kuvaus" localSheetId="10">[3]Suunnitelma!#REF!</definedName>
    <definedName name="N_Tavoite3Toiminto3Kuvaus" localSheetId="18">#REF!</definedName>
    <definedName name="N_Tavoite3Toiminto3Kuvaus" localSheetId="19">#REF!</definedName>
    <definedName name="N_Tavoite3Toiminto3Kuvaus" localSheetId="21">#REF!</definedName>
    <definedName name="N_Tavoite3Toiminto3Kuvaus" localSheetId="3">#REF!</definedName>
    <definedName name="N_Tavoite3Toiminto3Kuvaus" localSheetId="5">Suunnitelma!#REF!</definedName>
    <definedName name="N_Tavoite3Toiminto3Kuvaus" localSheetId="7">[4]Suunnitelma!#REF!</definedName>
    <definedName name="N_Tavoite3Toiminto3Kuvaus" localSheetId="15">#REF!</definedName>
    <definedName name="N_Tavoite3Toiminto3Kuvaus" localSheetId="4">#REF!</definedName>
    <definedName name="N_Tavoite3Toiminto3Kuvaus">#REF!</definedName>
    <definedName name="N_Tavoite3Toiminto3Tulostavoite" localSheetId="24">[1]Suunnitelma!#REF!</definedName>
    <definedName name="N_Tavoite3Toiminto3Tulostavoite" localSheetId="0">#REF!</definedName>
    <definedName name="N_Tavoite3Toiminto3Tulostavoite" localSheetId="14">#REF!</definedName>
    <definedName name="N_Tavoite3Toiminto3Tulostavoite" localSheetId="1">#REF!</definedName>
    <definedName name="N_Tavoite3Toiminto3Tulostavoite" localSheetId="13">[2]Suunnitelma!#REF!</definedName>
    <definedName name="N_Tavoite3Toiminto3Tulostavoite" localSheetId="20">#REF!</definedName>
    <definedName name="N_Tavoite3Toiminto3Tulostavoite" localSheetId="11">#REF!</definedName>
    <definedName name="N_Tavoite3Toiminto3Tulostavoite" localSheetId="8">[3]Suunnitelma!#REF!</definedName>
    <definedName name="N_Tavoite3Toiminto3Tulostavoite" localSheetId="9">[3]Suunnitelma!#REF!</definedName>
    <definedName name="N_Tavoite3Toiminto3Tulostavoite" localSheetId="10">[3]Suunnitelma!#REF!</definedName>
    <definedName name="N_Tavoite3Toiminto3Tulostavoite" localSheetId="18">#REF!</definedName>
    <definedName name="N_Tavoite3Toiminto3Tulostavoite" localSheetId="19">#REF!</definedName>
    <definedName name="N_Tavoite3Toiminto3Tulostavoite" localSheetId="21">#REF!</definedName>
    <definedName name="N_Tavoite3Toiminto3Tulostavoite" localSheetId="3">#REF!</definedName>
    <definedName name="N_Tavoite3Toiminto3Tulostavoite" localSheetId="5">Suunnitelma!#REF!</definedName>
    <definedName name="N_Tavoite3Toiminto3Tulostavoite" localSheetId="7">[4]Suunnitelma!#REF!</definedName>
    <definedName name="N_Tavoite3Toiminto3Tulostavoite" localSheetId="15">#REF!</definedName>
    <definedName name="N_Tavoite3Toiminto3Tulostavoite" localSheetId="4">#REF!</definedName>
    <definedName name="N_Tavoite3Toiminto3Tulostavoite">#REF!</definedName>
    <definedName name="N_Tiivistelmä" localSheetId="5">Suunnitelma!$C$126</definedName>
    <definedName name="N_Tiivistelmä">#REF!</definedName>
    <definedName name="N_Tosiasiallisetedunsaajat" localSheetId="1">'Hakijan tiedot'!$L$87</definedName>
    <definedName name="N_Tosiasiallisetedunsaajat">#REF!</definedName>
    <definedName name="N_Tosomistajahenkilötunnus1" localSheetId="1">'Hakijan tiedot'!$B$101</definedName>
    <definedName name="N_Tosomistajahenkilötunnus1">#REF!</definedName>
    <definedName name="N_Tosomistajahenkilötunnus2" localSheetId="1">'Hakijan tiedot'!$B$105</definedName>
    <definedName name="N_Tosomistajahenkilötunnus2">#REF!</definedName>
    <definedName name="N_Tosomistajahenkilötunnus3" localSheetId="1">'Hakijan tiedot'!$B$109</definedName>
    <definedName name="N_Tosomistajahenkilötunnus3">#REF!</definedName>
    <definedName name="N_Tosomistajanimi1" localSheetId="1">'Hakijan tiedot'!$B$99</definedName>
    <definedName name="N_Tosomistajanimi1">#REF!</definedName>
    <definedName name="N_Tosomistajanimi2" localSheetId="1">'Hakijan tiedot'!$B$103</definedName>
    <definedName name="N_Tosomistajanimi2">#REF!</definedName>
    <definedName name="N_Tosomistajanimi3" localSheetId="1">'Hakijan tiedot'!$B$107</definedName>
    <definedName name="N_Tosomistajanimi3">#REF!</definedName>
    <definedName name="N_Vaikuttavuus" localSheetId="13">[2]Suunnitelma!#REF!</definedName>
    <definedName name="N_Vaikuttavuus" localSheetId="5">Suunnitelma!$C$116</definedName>
    <definedName name="N_Vaikuttavuus">#REF!</definedName>
    <definedName name="N_Varayhteyshenkilönnimi" localSheetId="1">'Hakijan tiedot'!$B$78</definedName>
    <definedName name="N_Varayhteyshenkilönnimi">#REF!</definedName>
    <definedName name="N_Varayhteyshenkilönnumero" localSheetId="1">'Hakijan tiedot'!$B$80</definedName>
    <definedName name="N_Varayhteyshenkilönnumero">#REF!</definedName>
    <definedName name="N_Varayhteyshenkilönsposti" localSheetId="1">'Hakijan tiedot'!$F$80</definedName>
    <definedName name="N_Varayhteyshenkilönsposti">#REF!</definedName>
    <definedName name="N_Viestintäsuunnitelma" localSheetId="13">[2]Suunnitelma!#REF!</definedName>
    <definedName name="N_Viestintäsuunnitelma" localSheetId="5">Suunnitelma!#REF!</definedName>
    <definedName name="N_Viestintäsuunnitelma">#REF!</definedName>
    <definedName name="N_VälillisetKustannuksetKerroin" localSheetId="24">'[1]Budjetin perustiedot'!#REF!</definedName>
    <definedName name="N_VälillisetKustannuksetKerroin" localSheetId="0">#REF!</definedName>
    <definedName name="N_VälillisetKustannuksetKerroin" localSheetId="14">'Budjetin perustiedot'!#REF!</definedName>
    <definedName name="N_VälillisetKustannuksetKerroin" localSheetId="1">#REF!</definedName>
    <definedName name="N_VälillisetKustannuksetKerroin" localSheetId="13">'[2]Budjetin perustiedot'!#REF!</definedName>
    <definedName name="N_VälillisetKustannuksetKerroin" localSheetId="20">#REF!</definedName>
    <definedName name="N_VälillisetKustannuksetKerroin" localSheetId="11">#REF!</definedName>
    <definedName name="N_VälillisetKustannuksetKerroin" localSheetId="8">'[3]Budjetin perustiedot'!$C$4</definedName>
    <definedName name="N_VälillisetKustannuksetKerroin" localSheetId="9">'[3]Budjetin perustiedot'!$C$4</definedName>
    <definedName name="N_VälillisetKustannuksetKerroin" localSheetId="10">'[3]Budjetin perustiedot'!$C$4</definedName>
    <definedName name="N_VälillisetKustannuksetKerroin" localSheetId="18">#REF!</definedName>
    <definedName name="N_VälillisetKustannuksetKerroin" localSheetId="19">#REF!</definedName>
    <definedName name="N_VälillisetKustannuksetKerroin" localSheetId="21">#REF!</definedName>
    <definedName name="N_VälillisetKustannuksetKerroin" localSheetId="3">#REF!</definedName>
    <definedName name="N_VälillisetKustannuksetKerroin" localSheetId="5">#REF!</definedName>
    <definedName name="N_VälillisetKustannuksetKerroin" localSheetId="7">#REF!</definedName>
    <definedName name="N_VälillisetKustannuksetKerroin" localSheetId="15">#REF!</definedName>
    <definedName name="N_VälillisetKustannuksetKerroin" localSheetId="4">#REF!</definedName>
    <definedName name="N_VälillisetKustannuksetKerroin">#REF!</definedName>
    <definedName name="N_Yhteyshenkilönnimi" localSheetId="1">'Hakijan tiedot'!$B$69</definedName>
    <definedName name="N_Yhteyshenkilönnimi">#REF!</definedName>
    <definedName name="N_Yhteyshenkilönnumero" localSheetId="1">'Hakijan tiedot'!$B$71</definedName>
    <definedName name="N_Yhteyshenkilönnumero">#REF!</definedName>
    <definedName name="N_Yhteyshenkilönsposti" localSheetId="1">'Hakijan tiedot'!$F$71</definedName>
    <definedName name="N_Yhteyshenkilönsposti">#REF!</definedName>
    <definedName name="N_Yleinennro" localSheetId="1">'Hakijan tiedot'!$B$67</definedName>
    <definedName name="N_Yleinennro">#REF!</definedName>
    <definedName name="N_Ytunnus" localSheetId="1">'Hakijan tiedot'!$B$59</definedName>
    <definedName name="N_Ytunnus">#REF!</definedName>
    <definedName name="_xlnm.Print_Area" localSheetId="2">'3v EU-rahoitus'!$B$4:$F$32</definedName>
    <definedName name="_xlnm.Print_Area" localSheetId="6">Aikataulu!$B$2:$K$75</definedName>
    <definedName name="_xlnm.Print_Area" localSheetId="24">Allekirjoitus!$B$1:$K$53</definedName>
    <definedName name="_xlnm.Print_Area" localSheetId="0">'Aloita tästä'!$B$1:$K$31</definedName>
    <definedName name="_xlnm.Print_Area" localSheetId="14">'Budjetin perustiedot'!$B$4:$C$11</definedName>
    <definedName name="_xlnm.Print_Area" localSheetId="23">Ennakot!$B$2:$D$13</definedName>
    <definedName name="_xlnm.Print_Area" localSheetId="22">'EU-rahoitusosuus'!$B$2:$E$27</definedName>
    <definedName name="_xlnm.Print_Area" localSheetId="1">'Hakijan tiedot'!$B$1:$J$123</definedName>
    <definedName name="_xlnm.Print_Area" localSheetId="13">Hankinta!$B$3:$K$201</definedName>
    <definedName name="_xlnm.Print_Area" localSheetId="20">'Hankkeen kustannukset'!$B$2:$D$46</definedName>
    <definedName name="_xlnm.Print_Area" localSheetId="11">'Horisont. periaatteet'!$B$3:$L$36</definedName>
    <definedName name="_xlnm.Print_Area" localSheetId="8">'Indikaattorit ET 1'!$B$1:$P$42</definedName>
    <definedName name="_xlnm.Print_Area" localSheetId="9">'Indikaattorit ET 2'!$B$1:$P$50</definedName>
    <definedName name="_xlnm.Print_Area" localSheetId="10">'Indikaattorit ET 3'!$B$1:$P$54</definedName>
    <definedName name="_xlnm.Print_Area" localSheetId="17">'Käyttö- ja kiinteä omaisuus'!$E$6:$J$75</definedName>
    <definedName name="_xlnm.Print_Area" localSheetId="18">Matkakustannukset!$B$7:$F$76</definedName>
    <definedName name="_xlnm.Print_Area" localSheetId="19">'Muut hankekustannukset'!$B$6:$E$72</definedName>
    <definedName name="_xlnm.Print_Area" localSheetId="16">Ostopalvelut!$E$7:$H$73</definedName>
    <definedName name="_xlnm.Print_Area" localSheetId="21">Rahoitus!$G$4:$J$45</definedName>
    <definedName name="_xlnm.Print_Area" localSheetId="3">'Siirron saajat'!$B$5:$K$104</definedName>
    <definedName name="_xlnm.Print_Area" localSheetId="5">Suunnitelma!$B$2:$L$127</definedName>
    <definedName name="_xlnm.Print_Area" localSheetId="7">'Toimien tyypit ja teemat'!$B$4:$D$12</definedName>
    <definedName name="_xlnm.Print_Area" localSheetId="15">'Tosiasiallinen palkkakust.'!$B$7:$H$58</definedName>
    <definedName name="_xlnm.Print_Area" localSheetId="4">Yhteistyötahot!$B$5:$K$91</definedName>
    <definedName name="Z_4B7031FE_A209_4425_A537_9C5805C2F335_.wvu.PrintArea" localSheetId="1" hidden="1">'Hakijan tiedot'!$B$2:$K$128</definedName>
    <definedName name="Z_4B7031FE_A209_4425_A537_9C5805C2F335_.wvu.PrintArea" localSheetId="8" hidden="1">'Indikaattorit ET 1'!$D$1:$M$26</definedName>
    <definedName name="Z_4B7031FE_A209_4425_A537_9C5805C2F335_.wvu.PrintArea" localSheetId="9" hidden="1">'Indikaattorit ET 2'!$D$1:$M$21</definedName>
    <definedName name="Z_4B7031FE_A209_4425_A537_9C5805C2F335_.wvu.PrintArea" localSheetId="10" hidden="1">'Indikaattorit ET 3'!$D$1:$M$22</definedName>
    <definedName name="Z_4B7031FE_A209_4425_A537_9C5805C2F335_.wvu.PrintArea" localSheetId="5" hidden="1">Suunnitelma!$C$2:$M$127</definedName>
  </definedNames>
  <calcPr calcId="191029"/>
  <customWorkbookViews>
    <customWorkbookView name="Mauriala Kristiina SM - Oma näkymä" guid="{4B7031FE-A209-4425-A537-9C5805C2F335}" mergeInterval="0" personalView="1" maximized="1" windowWidth="1916" windowHeight="927" activeSheetId="3"/>
  </customWorkbookViews>
</workbook>
</file>

<file path=xl/calcChain.xml><?xml version="1.0" encoding="utf-8"?>
<calcChain xmlns="http://schemas.openxmlformats.org/spreadsheetml/2006/main">
  <c r="H73" i="144" l="1"/>
  <c r="H67" i="144"/>
  <c r="H61" i="144"/>
  <c r="H55" i="144"/>
  <c r="H49" i="144"/>
  <c r="H43" i="144"/>
  <c r="H37" i="144"/>
  <c r="H31" i="144"/>
  <c r="H25" i="144"/>
  <c r="H19" i="144"/>
  <c r="H13" i="144"/>
  <c r="H7" i="144"/>
  <c r="L50" i="142"/>
  <c r="L46" i="141"/>
  <c r="L37" i="140"/>
  <c r="D31" i="131"/>
  <c r="D30" i="131"/>
  <c r="D28" i="131"/>
  <c r="D27" i="131"/>
  <c r="D22" i="131"/>
  <c r="D20" i="131"/>
  <c r="D19" i="131"/>
  <c r="D18" i="131"/>
  <c r="I187" i="139"/>
  <c r="I184" i="139"/>
  <c r="I147" i="139"/>
  <c r="I144" i="139"/>
  <c r="I107" i="139"/>
  <c r="I104" i="139"/>
  <c r="I67" i="139"/>
  <c r="I64" i="139"/>
  <c r="I27" i="139"/>
  <c r="I24" i="139"/>
  <c r="J33" i="138"/>
  <c r="J26" i="138"/>
  <c r="J22" i="138"/>
  <c r="H44" i="132"/>
  <c r="J32" i="132"/>
  <c r="F31" i="132"/>
  <c r="E31" i="132"/>
  <c r="D31" i="132"/>
  <c r="C31" i="132"/>
  <c r="B31" i="132"/>
  <c r="F30" i="132"/>
  <c r="E30" i="132"/>
  <c r="D30" i="132"/>
  <c r="C30" i="132"/>
  <c r="B30" i="132"/>
  <c r="F29" i="132"/>
  <c r="E29" i="132"/>
  <c r="D29" i="132"/>
  <c r="C29" i="132"/>
  <c r="B29" i="132"/>
  <c r="F28" i="132"/>
  <c r="E28" i="132"/>
  <c r="D28" i="132"/>
  <c r="C28" i="132"/>
  <c r="B28" i="132"/>
  <c r="F27" i="132"/>
  <c r="E27" i="132"/>
  <c r="D27" i="132"/>
  <c r="C27" i="132"/>
  <c r="B27" i="132"/>
  <c r="F26" i="132"/>
  <c r="E26" i="132"/>
  <c r="D26" i="132"/>
  <c r="C26" i="132"/>
  <c r="B26" i="132"/>
  <c r="F25" i="132"/>
  <c r="E25" i="132"/>
  <c r="D25" i="132"/>
  <c r="C25" i="132"/>
  <c r="B25" i="132"/>
  <c r="F24" i="132"/>
  <c r="E24" i="132"/>
  <c r="D24" i="132"/>
  <c r="C24" i="132"/>
  <c r="B24" i="132"/>
  <c r="F23" i="132"/>
  <c r="E23" i="132"/>
  <c r="D23" i="132"/>
  <c r="C23" i="132"/>
  <c r="B23" i="132"/>
  <c r="F22" i="132"/>
  <c r="E22" i="132"/>
  <c r="D22" i="132"/>
  <c r="C22" i="132"/>
  <c r="B22" i="132"/>
  <c r="F21" i="132"/>
  <c r="F33" i="132"/>
  <c r="E21" i="132"/>
  <c r="E33" i="132"/>
  <c r="H38" i="132"/>
  <c r="D21" i="132"/>
  <c r="D33" i="132"/>
  <c r="H37" i="132"/>
  <c r="C21" i="132"/>
  <c r="C33" i="132"/>
  <c r="H36" i="132"/>
  <c r="B21" i="132"/>
  <c r="B33" i="132"/>
  <c r="H35" i="132"/>
  <c r="H7" i="132"/>
  <c r="C71" i="130"/>
  <c r="E52" i="130"/>
  <c r="C48" i="130"/>
  <c r="E29" i="130"/>
  <c r="C25" i="130"/>
  <c r="E6" i="130"/>
  <c r="D13" i="131"/>
  <c r="C75" i="129"/>
  <c r="E55" i="129"/>
  <c r="C51" i="129"/>
  <c r="E31" i="129"/>
  <c r="D21" i="131"/>
  <c r="C27" i="129"/>
  <c r="E7" i="129"/>
  <c r="D12" i="131"/>
  <c r="F74" i="85"/>
  <c r="C71" i="85"/>
  <c r="B71" i="85"/>
  <c r="A71" i="85"/>
  <c r="C70" i="85"/>
  <c r="B70" i="85"/>
  <c r="A70" i="85"/>
  <c r="C69" i="85"/>
  <c r="B69" i="85"/>
  <c r="A69" i="85"/>
  <c r="C68" i="85"/>
  <c r="B68" i="85"/>
  <c r="A68" i="85"/>
  <c r="C67" i="85"/>
  <c r="B67" i="85"/>
  <c r="A67" i="85"/>
  <c r="C66" i="85"/>
  <c r="B66" i="85"/>
  <c r="A66" i="85"/>
  <c r="C65" i="85"/>
  <c r="B65" i="85"/>
  <c r="A65" i="85"/>
  <c r="C64" i="85"/>
  <c r="B64" i="85"/>
  <c r="A64" i="85"/>
  <c r="C63" i="85"/>
  <c r="B63" i="85"/>
  <c r="A63" i="85"/>
  <c r="C62" i="85"/>
  <c r="B62" i="85"/>
  <c r="A62" i="85"/>
  <c r="C61" i="85"/>
  <c r="B61" i="85"/>
  <c r="A61" i="85"/>
  <c r="C60" i="85"/>
  <c r="B60" i="85"/>
  <c r="A60" i="85"/>
  <c r="C59" i="85"/>
  <c r="B59" i="85"/>
  <c r="A59" i="85"/>
  <c r="C58" i="85"/>
  <c r="C72" i="85"/>
  <c r="B58" i="85"/>
  <c r="B72" i="85"/>
  <c r="A58" i="85"/>
  <c r="A72" i="85"/>
  <c r="I54" i="85"/>
  <c r="D29" i="131"/>
  <c r="F50" i="85"/>
  <c r="C47" i="85"/>
  <c r="B47" i="85"/>
  <c r="A47" i="85"/>
  <c r="C46" i="85"/>
  <c r="B46" i="85"/>
  <c r="A46" i="85"/>
  <c r="C45" i="85"/>
  <c r="B45" i="85"/>
  <c r="A45" i="85"/>
  <c r="C44" i="85"/>
  <c r="B44" i="85"/>
  <c r="A44" i="85"/>
  <c r="C43" i="85"/>
  <c r="B43" i="85"/>
  <c r="A43" i="85"/>
  <c r="C42" i="85"/>
  <c r="B42" i="85"/>
  <c r="A42" i="85"/>
  <c r="C41" i="85"/>
  <c r="B41" i="85"/>
  <c r="A41" i="85"/>
  <c r="C40" i="85"/>
  <c r="B40" i="85"/>
  <c r="A40" i="85"/>
  <c r="C39" i="85"/>
  <c r="B39" i="85"/>
  <c r="A39" i="85"/>
  <c r="C38" i="85"/>
  <c r="B38" i="85"/>
  <c r="A38" i="85"/>
  <c r="C37" i="85"/>
  <c r="B37" i="85"/>
  <c r="A37" i="85"/>
  <c r="C36" i="85"/>
  <c r="B36" i="85"/>
  <c r="A36" i="85"/>
  <c r="C35" i="85"/>
  <c r="B35" i="85"/>
  <c r="A35" i="85"/>
  <c r="C34" i="85"/>
  <c r="C48" i="85"/>
  <c r="B34" i="85"/>
  <c r="B48" i="85"/>
  <c r="A34" i="85"/>
  <c r="A48" i="85"/>
  <c r="I30" i="85"/>
  <c r="F72" i="96"/>
  <c r="C70" i="96"/>
  <c r="B70" i="96"/>
  <c r="A70" i="96"/>
  <c r="C69" i="96"/>
  <c r="B69" i="96"/>
  <c r="A69" i="96"/>
  <c r="C68" i="96"/>
  <c r="B68" i="96"/>
  <c r="A68" i="96"/>
  <c r="C67" i="96"/>
  <c r="B67" i="96"/>
  <c r="A67" i="96"/>
  <c r="C66" i="96"/>
  <c r="B66" i="96"/>
  <c r="A66" i="96"/>
  <c r="C65" i="96"/>
  <c r="B65" i="96"/>
  <c r="A65" i="96"/>
  <c r="C64" i="96"/>
  <c r="B64" i="96"/>
  <c r="A64" i="96"/>
  <c r="C63" i="96"/>
  <c r="B63" i="96"/>
  <c r="A63" i="96"/>
  <c r="C62" i="96"/>
  <c r="B62" i="96"/>
  <c r="A62" i="96"/>
  <c r="C61" i="96"/>
  <c r="B61" i="96"/>
  <c r="A61" i="96"/>
  <c r="C60" i="96"/>
  <c r="B60" i="96"/>
  <c r="A60" i="96"/>
  <c r="C59" i="96"/>
  <c r="B59" i="96"/>
  <c r="A59" i="96"/>
  <c r="C58" i="96"/>
  <c r="B58" i="96"/>
  <c r="A58" i="96"/>
  <c r="C57" i="96"/>
  <c r="C71" i="96"/>
  <c r="B57" i="96"/>
  <c r="A57" i="96"/>
  <c r="H53" i="96"/>
  <c r="F49" i="96"/>
  <c r="C47" i="96"/>
  <c r="B47" i="96"/>
  <c r="A47" i="96"/>
  <c r="C46" i="96"/>
  <c r="B46" i="96"/>
  <c r="A46" i="96"/>
  <c r="C45" i="96"/>
  <c r="B45" i="96"/>
  <c r="A45" i="96"/>
  <c r="C44" i="96"/>
  <c r="B44" i="96"/>
  <c r="A44" i="96"/>
  <c r="C43" i="96"/>
  <c r="B43" i="96"/>
  <c r="A43" i="96"/>
  <c r="C42" i="96"/>
  <c r="B42" i="96"/>
  <c r="A42" i="96"/>
  <c r="C41" i="96"/>
  <c r="B41" i="96"/>
  <c r="A41" i="96"/>
  <c r="C40" i="96"/>
  <c r="B40" i="96"/>
  <c r="A40" i="96"/>
  <c r="C39" i="96"/>
  <c r="B39" i="96"/>
  <c r="A39" i="96"/>
  <c r="C38" i="96"/>
  <c r="B38" i="96"/>
  <c r="A38" i="96"/>
  <c r="C37" i="96"/>
  <c r="B37" i="96"/>
  <c r="A37" i="96"/>
  <c r="C36" i="96"/>
  <c r="B36" i="96"/>
  <c r="A36" i="96"/>
  <c r="C35" i="96"/>
  <c r="B35" i="96"/>
  <c r="A35" i="96"/>
  <c r="C34" i="96"/>
  <c r="B34" i="96"/>
  <c r="A34" i="96"/>
  <c r="H30" i="96"/>
  <c r="C57" i="128"/>
  <c r="H54" i="128"/>
  <c r="H53" i="128"/>
  <c r="H52" i="128"/>
  <c r="H51" i="128"/>
  <c r="H50" i="128"/>
  <c r="H49" i="128"/>
  <c r="H48" i="128"/>
  <c r="H47" i="128"/>
  <c r="H46" i="128"/>
  <c r="H45" i="128"/>
  <c r="C39" i="128"/>
  <c r="H36" i="128"/>
  <c r="H35" i="128"/>
  <c r="H34" i="128"/>
  <c r="H33" i="128"/>
  <c r="H32" i="128"/>
  <c r="H31" i="128"/>
  <c r="H30" i="128"/>
  <c r="H29" i="128"/>
  <c r="H28" i="128"/>
  <c r="H27" i="128"/>
  <c r="C21" i="128"/>
  <c r="H18" i="128"/>
  <c r="H17" i="128"/>
  <c r="H16" i="128"/>
  <c r="H15" i="128"/>
  <c r="H14" i="128"/>
  <c r="H13" i="128"/>
  <c r="H12" i="128"/>
  <c r="H11" i="128"/>
  <c r="H10" i="128"/>
  <c r="H9" i="128"/>
  <c r="C10" i="127"/>
  <c r="J98" i="126"/>
  <c r="J96" i="126"/>
  <c r="J92" i="126"/>
  <c r="J89" i="126"/>
  <c r="J85" i="126"/>
  <c r="J83" i="126"/>
  <c r="J79" i="126"/>
  <c r="J76" i="126"/>
  <c r="J70" i="126"/>
  <c r="J72" i="126"/>
  <c r="J125" i="126"/>
  <c r="J120" i="126"/>
  <c r="J115" i="126"/>
  <c r="J109" i="126"/>
  <c r="J104" i="126"/>
  <c r="J66" i="126"/>
  <c r="J63" i="126"/>
  <c r="J60" i="126"/>
  <c r="J54" i="126"/>
  <c r="I49" i="126"/>
  <c r="J42" i="126"/>
  <c r="J32" i="126"/>
  <c r="J29" i="126"/>
  <c r="J25" i="126"/>
  <c r="I89" i="125"/>
  <c r="I83" i="125"/>
  <c r="I77" i="125"/>
  <c r="I71" i="125"/>
  <c r="I65" i="125"/>
  <c r="I59" i="125"/>
  <c r="I53" i="125"/>
  <c r="I47" i="125"/>
  <c r="I44" i="125"/>
  <c r="I41" i="125"/>
  <c r="I35" i="125"/>
  <c r="I29" i="125"/>
  <c r="I23" i="125"/>
  <c r="I17" i="125"/>
  <c r="I11" i="125"/>
  <c r="I102" i="124"/>
  <c r="I95" i="124"/>
  <c r="I88" i="124"/>
  <c r="I81" i="124"/>
  <c r="I74" i="124"/>
  <c r="I67" i="124"/>
  <c r="I60" i="124"/>
  <c r="I53" i="124"/>
  <c r="I46" i="124"/>
  <c r="I39" i="124"/>
  <c r="I32" i="124"/>
  <c r="I25" i="124"/>
  <c r="I18" i="124"/>
  <c r="I11" i="124"/>
  <c r="B123" i="123"/>
  <c r="B41" i="123"/>
  <c r="D26" i="131"/>
  <c r="D32" i="131"/>
  <c r="D25" i="131"/>
  <c r="D17" i="131"/>
  <c r="D23" i="131"/>
  <c r="D16" i="131"/>
  <c r="A48" i="96"/>
  <c r="B48" i="96"/>
  <c r="A71" i="96"/>
  <c r="B71" i="96"/>
  <c r="C48" i="96"/>
  <c r="H37" i="128"/>
  <c r="H55" i="128"/>
  <c r="H19" i="128"/>
  <c r="D9" i="131"/>
  <c r="A11" i="85"/>
  <c r="B11" i="85"/>
  <c r="C11" i="85"/>
  <c r="A12" i="85"/>
  <c r="B12" i="85"/>
  <c r="C12" i="85"/>
  <c r="A13" i="85"/>
  <c r="B13" i="85"/>
  <c r="C13" i="85"/>
  <c r="A14" i="85"/>
  <c r="B14" i="85"/>
  <c r="C14" i="85"/>
  <c r="A15" i="85"/>
  <c r="B15" i="85"/>
  <c r="C15" i="85"/>
  <c r="A16" i="85"/>
  <c r="B16" i="85"/>
  <c r="C16" i="85"/>
  <c r="A17" i="85"/>
  <c r="B17" i="85"/>
  <c r="C17" i="85"/>
  <c r="A18" i="85"/>
  <c r="B18" i="85"/>
  <c r="C18" i="85"/>
  <c r="A19" i="85"/>
  <c r="B19" i="85"/>
  <c r="C19" i="85"/>
  <c r="A20" i="85"/>
  <c r="B20" i="85"/>
  <c r="C20" i="85"/>
  <c r="A21" i="85"/>
  <c r="B21" i="85"/>
  <c r="C21" i="85"/>
  <c r="A22" i="85"/>
  <c r="B22" i="85"/>
  <c r="C22" i="85"/>
  <c r="A23" i="85"/>
  <c r="B23" i="85"/>
  <c r="C23" i="85"/>
  <c r="C10" i="85"/>
  <c r="B10" i="85"/>
  <c r="A10" i="85"/>
  <c r="A12" i="96"/>
  <c r="B12" i="96"/>
  <c r="C12" i="96"/>
  <c r="A13" i="96"/>
  <c r="B13" i="96"/>
  <c r="C13" i="96"/>
  <c r="A14" i="96"/>
  <c r="B14" i="96"/>
  <c r="C14" i="96"/>
  <c r="A15" i="96"/>
  <c r="B15" i="96"/>
  <c r="C15" i="96"/>
  <c r="A16" i="96"/>
  <c r="B16" i="96"/>
  <c r="C16" i="96"/>
  <c r="A17" i="96"/>
  <c r="B17" i="96"/>
  <c r="C17" i="96"/>
  <c r="A18" i="96"/>
  <c r="B18" i="96"/>
  <c r="C18" i="96"/>
  <c r="A19" i="96"/>
  <c r="B19" i="96"/>
  <c r="C19" i="96"/>
  <c r="A20" i="96"/>
  <c r="B20" i="96"/>
  <c r="C20" i="96"/>
  <c r="A21" i="96"/>
  <c r="B21" i="96"/>
  <c r="C21" i="96"/>
  <c r="A22" i="96"/>
  <c r="B22" i="96"/>
  <c r="C22" i="96"/>
  <c r="A23" i="96"/>
  <c r="B23" i="96"/>
  <c r="C23" i="96"/>
  <c r="A24" i="96"/>
  <c r="B24" i="96"/>
  <c r="C24" i="96"/>
  <c r="C11" i="96"/>
  <c r="B11" i="96"/>
  <c r="A11" i="96"/>
  <c r="B24" i="85"/>
  <c r="C24" i="85"/>
  <c r="A24" i="85"/>
  <c r="A25" i="96"/>
  <c r="B25" i="96"/>
  <c r="C25" i="96"/>
  <c r="C9" i="26"/>
  <c r="C26" i="110"/>
  <c r="F26" i="85"/>
  <c r="F26" i="96"/>
  <c r="D5" i="26"/>
  <c r="D23" i="110"/>
  <c r="D24" i="110"/>
  <c r="H7" i="96"/>
  <c r="D10" i="131"/>
  <c r="I6" i="85"/>
  <c r="D11" i="131"/>
  <c r="D8" i="131"/>
  <c r="D14" i="131"/>
  <c r="D7" i="131"/>
  <c r="D5" i="131"/>
  <c r="C4" i="131"/>
  <c r="C8" i="26"/>
  <c r="C46" i="131"/>
  <c r="H4" i="132"/>
  <c r="I11" i="132"/>
  <c r="I16" i="132"/>
  <c r="D4" i="110"/>
  <c r="J40" i="132"/>
  <c r="J41" i="132"/>
  <c r="E11" i="110"/>
  <c r="E17" i="110"/>
  <c r="E21" i="110"/>
  <c r="E19" i="110"/>
  <c r="E10" i="110"/>
  <c r="E9" i="110"/>
  <c r="E14" i="110"/>
  <c r="E12" i="110"/>
  <c r="E18" i="110"/>
  <c r="E16" i="110"/>
  <c r="E22" i="110"/>
  <c r="E20" i="110"/>
  <c r="E15" i="110"/>
  <c r="E13" i="110"/>
  <c r="E23" i="110"/>
  <c r="E24" i="1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Virtanen Sanna SM</author>
  </authors>
  <commentList>
    <comment ref="C1" authorId="0" shapeId="0" xr:uid="{FFB0F49B-8046-42FC-B253-4FD76BDDF3B5}">
      <text>
        <r>
          <rPr>
            <b/>
            <sz val="9"/>
            <color indexed="81"/>
            <rFont val="Tahoma"/>
            <family val="2"/>
          </rPr>
          <t>Virtanen Sanna SM:</t>
        </r>
        <r>
          <rPr>
            <sz val="9"/>
            <color indexed="81"/>
            <rFont val="Tahoma"/>
            <family val="2"/>
          </rPr>
          <t xml:space="preserve">
mikä tämä on?</t>
        </r>
      </text>
    </comment>
  </commentList>
</comments>
</file>

<file path=xl/sharedStrings.xml><?xml version="1.0" encoding="utf-8"?>
<sst xmlns="http://schemas.openxmlformats.org/spreadsheetml/2006/main" count="989" uniqueCount="559">
  <si>
    <t>ISF hankeavustus, kertakorvaus</t>
  </si>
  <si>
    <r>
      <t xml:space="preserve">Alla olevista välilehtien nimistä </t>
    </r>
    <r>
      <rPr>
        <sz val="12"/>
        <color theme="1"/>
        <rFont val="Arial"/>
        <family val="2"/>
      </rPr>
      <t>pääset</t>
    </r>
    <r>
      <rPr>
        <sz val="12"/>
        <rFont val="Arial"/>
        <family val="2"/>
      </rPr>
      <t xml:space="preserve"> siirtymään kyseiselle välilehdelle.</t>
    </r>
  </si>
  <si>
    <t>OHJE</t>
  </si>
  <si>
    <t>Sisäisen turvallisuuden rahasto</t>
  </si>
  <si>
    <t>Hakulomakkeen välilehdet</t>
  </si>
  <si>
    <t>Hakijan tiedot</t>
  </si>
  <si>
    <t>Tämä hakulomake sisältää 23 välisivua, joista suurin osa koskee kaikkia hakijoita.</t>
  </si>
  <si>
    <t>3v EU-rahoitus</t>
  </si>
  <si>
    <t>Siirron saajia, hankintoja ja ennakoita koskevat välisivut tulee täyttää tapauskohtaisesti.</t>
  </si>
  <si>
    <t>Siirron saajat</t>
  </si>
  <si>
    <t>Yhteistyötahot</t>
  </si>
  <si>
    <t>Lomake on kirjoitussuojattu niin, että vain täytettävät kohdat ovat valittavissa ja muokattavissa.</t>
  </si>
  <si>
    <t>Suunnitelma</t>
  </si>
  <si>
    <t>Jos teksti ei mahdu riville, voit leventää saraketta taulukon reunasta.</t>
  </si>
  <si>
    <t>Aikataulu</t>
  </si>
  <si>
    <t>Lomakkeen välisivuja tai yksittäisiä lomakkeen kohtia ei saa muuttaa, piilottaa tai poistaa.</t>
  </si>
  <si>
    <t>Toimien tyypit ja teemat</t>
  </si>
  <si>
    <t>Voit siirtyä muokattavasta kentästä toiseen painamalla enter- tai sarkainnäppäintä.</t>
  </si>
  <si>
    <t>Indikaattorit ET 1</t>
  </si>
  <si>
    <t>Osassa tietokentistä on vieressä mainittu tekstin maksimipituus ja kun kirjoitat tekstiä tietokenttään,</t>
  </si>
  <si>
    <t>Indikaattorit ET 2</t>
  </si>
  <si>
    <t xml:space="preserve">näkyy siinä myös siihen mennessä kirjoitettujen merkkien määrä. </t>
  </si>
  <si>
    <t>Indikaattorit ET 3</t>
  </si>
  <si>
    <t>Horisontaaliset periaatteet</t>
  </si>
  <si>
    <t>Käytännön vinkkejä:</t>
  </si>
  <si>
    <t xml:space="preserve">Hankinta </t>
  </si>
  <si>
    <t xml:space="preserve">- tietokentän sisällä rivinvaihtoja pystyy halutessaan lisäämään alt+enter -toiminnolla
</t>
  </si>
  <si>
    <t>Budjetin perustiedot</t>
  </si>
  <si>
    <t>- jos yhdistetty tietokenttä ei suostu ottamaan muualta kopioitua tekstiä, voi painaa ensin F2 ja liittää tekstin sen jälkeen</t>
  </si>
  <si>
    <t>Tosiasiallinen palkkakustannukset</t>
  </si>
  <si>
    <t>Ostopalvelut</t>
  </si>
  <si>
    <t>Tarkemmat ohjeet avustuksen hakemiseen löytyvät Hakijan oppaasta</t>
  </si>
  <si>
    <t>Käyttö- ja kiinteä omaisuus</t>
  </si>
  <si>
    <t>Matkakustannukset</t>
  </si>
  <si>
    <t xml:space="preserve">Hakemukseen on liitettävä seuraavat asiakirjat: </t>
  </si>
  <si>
    <t>Muut hankekustannukset</t>
  </si>
  <si>
    <t>Hankkeen kustannukset</t>
  </si>
  <si>
    <t xml:space="preserve">• Allekirjoitetut rahoitussitoumukset kaikilta hankkeen rahoittajilta (siirronsaaja eli hankekumppani / muu yksityinen tai </t>
  </si>
  <si>
    <t>Rahoitus</t>
  </si>
  <si>
    <t xml:space="preserve">julkinen rahoittaja) </t>
  </si>
  <si>
    <t>EU-rahoitusosuus</t>
  </si>
  <si>
    <t xml:space="preserve">• Jos hakemus toimitetaan sähköpostitse tai paperihakemuksena sisäministeriön kirjaamoon: 
   - hakijaorganisaation nimenkirjoitusoikeuden osoittava asiakirja 
   - valtakirja mikäli hakemuksen allekirjoittaja on muu kuin nimenkirjoitusoikeuden osoittavassa asiakirjassa nimetty 
      henkilö/nimetyt henkilöt </t>
  </si>
  <si>
    <t>Ennakot</t>
  </si>
  <si>
    <t>Allekirjoitus</t>
  </si>
  <si>
    <t xml:space="preserve">• Jos avustuksen hakija on  yksityisoikeudellinen oikeushenkilö, on sen lisäksi toimitettava kaksi viimeisintä tilinpäätöstä, jotka sisältävät taseen, tuloslaskelman ja toimintakertomuksen.  </t>
  </si>
  <si>
    <t>• Saatavilla olevat kansallisen kynnysarvon ylittävään hankintaa liittyvät asiakirjat (katso lista asiakirjoista hankinnat-välilehdeltä)</t>
  </si>
  <si>
    <t>Hakijan tiedot -välilehti</t>
  </si>
  <si>
    <t>Hakemus</t>
  </si>
  <si>
    <t>PALAA TÄSTÄ KANSISIVULLE</t>
  </si>
  <si>
    <t>Hankeavustus kertakorvaus</t>
  </si>
  <si>
    <t>Uusi hakemus</t>
  </si>
  <si>
    <t>Korjattu / täydennetty hakemus</t>
  </si>
  <si>
    <t>Muu EU-rahoitus</t>
  </si>
  <si>
    <t xml:space="preserve">Ilmoita tässä, jos hankkeelle on myönnetty muuta EU-rahoitusta. Erittele myönnetyn EU-rahoituksen rahoituslähde/-ohjelma. Erittele lisäksi ajanjakso, jolle rahoitus on myönnetty sekä rahoituksen määrä. Lisätietoja-kohdassa voit antaa tarkempia tietoa muusta haetusta rahoituksesta. </t>
  </si>
  <si>
    <t xml:space="preserve">Onko hankkeelle myönnetty muuta EU-rahoitusta? </t>
  </si>
  <si>
    <t>Kyllä</t>
  </si>
  <si>
    <t>Ei</t>
  </si>
  <si>
    <t xml:space="preserve">Jos on, mistä rahoituslähteestä/-ohjelmasta, mille ajanjaksolle ja kuinka paljon? </t>
  </si>
  <si>
    <t>Rahoituslähde/-ohjelma:</t>
  </si>
  <si>
    <t>Ajanjakso</t>
  </si>
  <si>
    <t xml:space="preserve">Rahoituksen määrä: </t>
  </si>
  <si>
    <t xml:space="preserve">Onko hankkeelle haettu muuta EU-rahoitusta? </t>
  </si>
  <si>
    <t xml:space="preserve">Ilmoita tässä, jos hankkelle on haettu muuta EU-rahoitusta. Erittele haetun EU-rahoituksen rahoituslähde/-ohjelma. Erittele lisäksi ajanjakso, jolle rahoitusta on haettu sekä rahoituksen määrä. Ilmoita myös ajankohta, jolloin hakemuksesta tehdään päätös. Lisätietoja-kohdassa voit antaa tarkempia tietoa muusta haetusta rahoituksesta. </t>
  </si>
  <si>
    <t>Jos on, mistä rahoituslähteestä/-ohjelmasta, mille ajanjaksolle ja kuinka paljon?</t>
  </si>
  <si>
    <t>Rahoituslähde/ohjelma:</t>
  </si>
  <si>
    <t>Anna tarvittaessa lisätietoja haetusta tai myönnetystä EU-rahoituksesta.</t>
  </si>
  <si>
    <t>Onko hakijaorganisaatio saanut EU-rahoitusta viimeisen kolmen vuoden aikana?</t>
  </si>
  <si>
    <t>Jos vastaat kyllä, täytä tiedot "3v EU-rahoitus" välilehdelle tai toimita lista EU-rahoituksesta liitteenä.</t>
  </si>
  <si>
    <t>Valitse, kyllä mikäli organisaatiosi on saanut EU-rahoitusta kolmen viimeisen vuoden aikana. Mikäli organisaatiosi on saanut EU-rahoitusta, tee tarkempi erittely välilehdelle 3v EU-rahoitus.</t>
  </si>
  <si>
    <t>Avustusta hakeva organisaatio</t>
  </si>
  <si>
    <t>Hakijaorganisaation nimi:</t>
  </si>
  <si>
    <t>Hakijaorganisaation nimi englanniksi:</t>
  </si>
  <si>
    <t>Yksityisoikeudellisilla oikeushenkilöillä tarkoitetaan muita kuin viranomaisia, esimerkiksi yrityksiä, säätiöitä ja yhdistyksiä. Rekisteröintipäivämäärällä tarkoitetaan päivämäärää, jolla oikeushenkilö on rekisteröity kauppa-, säätiö- tai yhdistysrekisteriin.</t>
  </si>
  <si>
    <t>Yksityisoikeudelliset oikeushenkilöt: Hakijaorganisaation rekisteröintipäivä:</t>
  </si>
  <si>
    <t>Yksityisoikeudelliset oikeushenkilöt: Hakijaorganisaation rekisteröintinumero:</t>
  </si>
  <si>
    <t>Hakijaorganisaation y-tunnus:</t>
  </si>
  <si>
    <t>Hakijaorganisaation postiosoite:</t>
  </si>
  <si>
    <t>Hakijaorganisaation postinumero:</t>
  </si>
  <si>
    <t>Hakijaorganisaation postitoimipaikka:</t>
  </si>
  <si>
    <t xml:space="preserve">Hakijaorganisaation yleinen sähköpostiosoite: </t>
  </si>
  <si>
    <t>Hakijaorganisaation www-sivujen osoite:</t>
  </si>
  <si>
    <t xml:space="preserve">Huom! Hakijaorganisaation sähköpostia käytetään rahastojen viestinnässä, joten sen tulee olla  organisaation virallinen sähköposti, esim. organisaation kirjaamon sähköposti. Kirjoita sähköposti oikeassa muodossa, kuten kirjaamo@virasto.fi. </t>
  </si>
  <si>
    <t>Hakijaorganisaation yleinen puhelinnumero:</t>
  </si>
  <si>
    <t>Yhteyshenkilön nimi</t>
  </si>
  <si>
    <r>
      <t>Yhteyshenkilöön ollaan yhteydessä</t>
    </r>
    <r>
      <rPr>
        <sz val="12"/>
        <color theme="1"/>
        <rFont val="Arial"/>
        <family val="2"/>
      </rPr>
      <t xml:space="preserve"> hakemuksee</t>
    </r>
    <r>
      <rPr>
        <sz val="12"/>
        <rFont val="Arial"/>
        <family val="2"/>
      </rPr>
      <t xml:space="preserve">n/hankkeeseen liittyen ja yhteyshenkilölle lähetään tiedoksi päätökset sekä </t>
    </r>
    <r>
      <rPr>
        <sz val="12"/>
        <color theme="1"/>
        <rFont val="Arial"/>
        <family val="2"/>
      </rPr>
      <t>hallintov</t>
    </r>
    <r>
      <rPr>
        <sz val="12"/>
        <rFont val="Arial"/>
        <family val="2"/>
      </rPr>
      <t xml:space="preserve">iranomaisen tiedotteet. Lisäksi yhteyshenkilö voi valita, että hänelle lähetetään myös muuta tietoa rahastoista, kuten kutsuja rahastojen tilaisuuksiin. Mikäli yhteyshenkilölle voi lähettää myös muuta tietoa rahastoista, valitse Kyllä. </t>
    </r>
  </si>
  <si>
    <t>Yhteyshenkilön puhelinnumero</t>
  </si>
  <si>
    <t>Yhteyshenkilön sähköpostiosoite</t>
  </si>
  <si>
    <t>Saako sähköpostiosoitetta käyttää rahaston viestintään?</t>
  </si>
  <si>
    <t xml:space="preserve"> </t>
  </si>
  <si>
    <t>Varayhteyshenkilön nimi</t>
  </si>
  <si>
    <t xml:space="preserve">Varayhteyshenkilöön ollaan yhteydessä hakemukseen/hankkeeseen liittyen ja hänelle lähetään tiedoksi päätökset sekä hallintoviranomaisen tiedotteet.
Lisäksi varayhteyshenkilö voi valita, että hänelle lähetetään myös muuta tietoa rahastoista, kuten kutsuja rahastojen tilaisuuksiin. Mikäli varayhteyshenkilölle voi lähettää myös muuta tietoa rahastoista, valitse Kyllä. </t>
  </si>
  <si>
    <t>Varahteyshenkilön puhelinnumero</t>
  </si>
  <si>
    <t>Varayhteyshenkilön sähköpostiosoite</t>
  </si>
  <si>
    <t>Siirron saajat (hankekumppanit)</t>
  </si>
  <si>
    <t>Onko hankkeella siirron saajia? Jos vastaat kyllä, täytä tiedot siirron saajista välilehdelle "Siirron saajat".</t>
  </si>
  <si>
    <t>Avustuksen hakijan tosiasialliset omistajat tai edunsaajat</t>
  </si>
  <si>
    <t>Jos hakija on yksityisoikeudellinen tai julkisoikeudellinen oikeushenkilö, tulee hakemuksessa antaa selvitys rahanpesun ja terrorismin rahoittamisen estämisestä annetun lain (444/2017) 5 ja 7  §:n mukaisista tosiasiallisista omistajista ja edunsaajista. Hakijan ollessa viranomainen kohtaa ei tarvitse täyttää.</t>
  </si>
  <si>
    <t xml:space="preserve">Tosiasiallisia edunsaajia eli omistajia ovat seuraavat tahot:
1) luonnollinen henkilö, joka omistaa yli 25 % yrityksen osakkeista suoraan tai välillisesti toisen yrityksen kautta
Jos tosiasiallista edunsaajaa ei pystytä tunnistamaan, tosiasiallisina edunsaajina pidetään yrityksen hallitusta tai vastuunalaisia yhtiömiehiä, toimitusjohtajaa tai muuta vastaavassa asemassa olevaa henkilöä.                                                                             2) aatteellisen yhdistyksen hallituksen jäsenet
3) uskonnollisten yhdyskuntien hallituksen jäsenet
4) säätiön hallituksen ja hallintoneuvoston jäsenet
</t>
  </si>
  <si>
    <t>Nimi</t>
  </si>
  <si>
    <t>Syntymäaika</t>
  </si>
  <si>
    <t>Onko hankkeella yhteistyötahoja?</t>
  </si>
  <si>
    <t>Yhteistyötahon määritelmä:</t>
  </si>
  <si>
    <t>Jos vastaat kyllä, täytä tiedot yhteistyötahoista välilehdelle "Yhteistyötahot".</t>
  </si>
  <si>
    <t>•Yhteistyötaho osallistuu hankkeen toimintoihin ja voi toteuttaa osan tai osaa niistä.</t>
  </si>
  <si>
    <t>•Yhteistyötahon kustannuksia ei kateta hankkeen varoista.</t>
  </si>
  <si>
    <t>•Yhteistyötaholle ei siirretä EU-rahoitusosuutta.</t>
  </si>
  <si>
    <t>•Yhteistyötaho voi osallistua hankkeen yhteisrahoitukseen.</t>
  </si>
  <si>
    <t>Ohjausryhmä</t>
  </si>
  <si>
    <t xml:space="preserve">Ilmoita tahot (ei henkilöiden nimiä), jotka suunnitellaan kutsuttavan ohjausryhmään </t>
  </si>
  <si>
    <t>Hankkeelle tulee perustaa ohjausryhmä, joka seuraa ja ohjaa hankkeen etenemistä. Kirjaa tähän ohjausryhmän jäseniksi suunnitellut tahot (ei henkilöiden nimiä). Hankkeelle suositellaan perustettavan oma ohjausryhmänsä, mutta perustelluissa tapauksissa myös jo jokin olemassa oleva ryhmä voi toimia hankkeen ohjausryhmänä.</t>
  </si>
  <si>
    <t>3v EU-rahoitus-välilehti</t>
  </si>
  <si>
    <t>HAKIJAN VIIMEISEN KOLMEN VUODEN AIKANA SAAMA EU-RAHOITUS</t>
  </si>
  <si>
    <t>Rahoituslähde/-ohjelma</t>
  </si>
  <si>
    <t>Hankkeen nimi</t>
  </si>
  <si>
    <t>EU-rahoitus €</t>
  </si>
  <si>
    <t>Siirron saajat-välilehti</t>
  </si>
  <si>
    <t>Täytä tämä sivu jos vastasit kyllä Hakijan tiedot -sivulla kysymykseen "Onko hankkeella siirron saajia".</t>
  </si>
  <si>
    <t>SIIRRON SAAJAT</t>
  </si>
  <si>
    <t>Siirron saajan 1 nimi:</t>
  </si>
  <si>
    <t xml:space="preserve">Yksilöi hankkeessa mukana olevat siirron saajat (=hankekumppanit). </t>
  </si>
  <si>
    <t>Siirron saajan rooli hankkeessa ja hakemuksen valmistelussa:</t>
  </si>
  <si>
    <t>Siirron saajan 2 nimi:</t>
  </si>
  <si>
    <t>Siirron saajan 3 nimi:</t>
  </si>
  <si>
    <t>Siirron saajan 4 nimi:</t>
  </si>
  <si>
    <t>Siirron saajan 5 nimi:</t>
  </si>
  <si>
    <t>Siirron saajan 6 nimi:</t>
  </si>
  <si>
    <t>Siirron saajan 7 nimi:</t>
  </si>
  <si>
    <t>Siirron saajan 8 nimi:</t>
  </si>
  <si>
    <t>Siirron saajan 9 nimi:</t>
  </si>
  <si>
    <t>Siirron saajan 10 nimi:</t>
  </si>
  <si>
    <t>Siirron saajan 11 nimi:</t>
  </si>
  <si>
    <t>Siirron saajan 12 nimi:</t>
  </si>
  <si>
    <t>Siirron saajan 13 nimi:</t>
  </si>
  <si>
    <t>Siirron saajan 14 nimi:</t>
  </si>
  <si>
    <t>Yhteistyötahot-välilehti</t>
  </si>
  <si>
    <t>Täytä tämä sivu jos vastasit kyllä Hakijan tiedot -sivulla kysymykseen "Onko hankkeella yhteistyötahoja".</t>
  </si>
  <si>
    <t>YHTEISTYÖTAHOT</t>
  </si>
  <si>
    <t>Yhteistyötahon 1 nimi:</t>
  </si>
  <si>
    <t>Yhteistyötahon rooli hankkeessa ja hakemuksen valmistelussa:</t>
  </si>
  <si>
    <t>Yhteistyötahon 2 nimi:</t>
  </si>
  <si>
    <t>Yhteistyötahon 3 nimi:</t>
  </si>
  <si>
    <t>Yhteistyötahon 4 nimi:</t>
  </si>
  <si>
    <t>Yhteistyötahon 5 nimi:</t>
  </si>
  <si>
    <t>Yhteistyötahon 6 nimi:</t>
  </si>
  <si>
    <t>Yhteistyötahon 8 nimi:</t>
  </si>
  <si>
    <t>Yhteistyötahon 9 nimi:</t>
  </si>
  <si>
    <t>Yhteistyötahon 10 nimi:</t>
  </si>
  <si>
    <t>Yhteistyötahon 11 nimi:</t>
  </si>
  <si>
    <t>Yhteistyötahon 12 nimi:</t>
  </si>
  <si>
    <t>Yhteistyötahon 13 nimi:</t>
  </si>
  <si>
    <t>Yhteistyötahon 14 nimi:</t>
  </si>
  <si>
    <t>Suunnitelma-välilehti</t>
  </si>
  <si>
    <t>SUUNNITELMA</t>
  </si>
  <si>
    <t>Valitse</t>
  </si>
  <si>
    <t>Erityistavoite</t>
  </si>
  <si>
    <t>Korotettuun EU-rahoitukseen oikeuttavat toimet</t>
  </si>
  <si>
    <t xml:space="preserve">EU-rahoitusosuus on lähtökohtaisesti 75 %. Jos hankkeen toimet kohdistuvat johonkin näistä toimista, hankkeelle voidaan hakea korotettua EU-rahoitusta, joka on enintään 90 %. 
</t>
  </si>
  <si>
    <t>Hankkeet, joiden tavoitteena on ehkäistä ja torjua radikalisoitumista.</t>
  </si>
  <si>
    <t>Hankkeet, joiden tavoitteena on parantaa EU:n tietojärjestelmien ja kansallisten tieto- ja viestintätekniikkajärjestelmien yhteentoimivuutta, siinä määrin kuin siitä säädetään unionin tai jäsenvaltion lainsäädännössä.</t>
  </si>
  <si>
    <t>Hankkeet, joiden tavoitteena on torjua vakavan ja järjestäytyneen rikollisuuden aiheuttamia tärkeimpiä uhkia EU:n toimintapoliittisen syklin/EMPACTin operatiivisten toimien puitteissa.</t>
  </si>
  <si>
    <t>Hankkeet, joiden tavoitteena on ehkäistä ja torjua kyberrikollisuutta, erityisesti verkossa tapahtuvaa lasten seksuaalista hyväksikäyttöä, ja rikoksia, joissa internet on ensisijainen foorumi todisteiden keräämiselle.</t>
  </si>
  <si>
    <t>Hankkeet, joiden tavoitteena on parantaa kriittisen infrastruktuurin turvallisuutta ja häiriönsietokykyä.</t>
  </si>
  <si>
    <t>Hankkeen toimet eivät liity mihinkään näistä</t>
  </si>
  <si>
    <t>Perustele valinta. Miten hanke toteuttaa korkeampaan tukeen oikeuttavia toimia? Liittyvätkö kaikki hankkeen toiminnot näihin toimiin?</t>
  </si>
  <si>
    <t xml:space="preserve">Hankkeen nimen tulisi olla lyhyt ja sen toimintaa kuvaava. Nimeä käytetään rahastojen viestinnässä ja sen tulisi edistää hankkeen näkyvyyttä. Valitse siksi hankkeelle helposti muistettava ja mielenkiintoa herättävä nimi. On suositeltavaa luoda hankkeen nimestä lyhenne ja sisällyttää se nimeen. Englanninkielistä nimeä käytetään mm. ohjelman tuloksista viestittäessä. </t>
  </si>
  <si>
    <t>Hankkeen nimi englanniksi</t>
  </si>
  <si>
    <t>Hankkeen aloituspäivämäärä</t>
  </si>
  <si>
    <t>Hankkeen voi aloittaa sen jälkeen kun avustuspäätös on tehty. Hakuilmoituksesta voit tarkistaa arvioidun aikataulun päätösten laatimiselle ja ajankohdan, jolloin hankkeiden tulee viimeistään käynnistyä. Huomioi hankkeen käynnistämisessä mahdolliset valmistelusta aiheutuvat viiveet. Määritä hankkeen aloituspäivämääräksi kuukauden 1. päivä ja lopetuspäivämääräksi kuukauden viimeinen päivä.</t>
  </si>
  <si>
    <t>Hankkeen lopetuspäivämäärä</t>
  </si>
  <si>
    <t>Jos hanke käynnistetään ennen avustuspäätöstä, esitä perustelut tässä.</t>
  </si>
  <si>
    <t xml:space="preserve">
Perustellusta syistä avustusta voidaan myöntää kustannuksiin, jotka ovat syntyneet ennen avustuspäätöksen tekemistä,
kuitenkin aikaisintaan hakemuksen vireille tulosta lähtien. Kevään 2022 haussa avustusta voidaan myöntää takautuvasti 1.1.2021 jälkeen syntyneisiin kustannuksiin, hanke ei saa olla kuitenkaan vielä päättynyt.</t>
  </si>
  <si>
    <t xml:space="preserve">Hankkeen taustatilanteen ja tarpeen kuvaus </t>
  </si>
  <si>
    <t>Kuvaile hankkeen taustatilannetta. Mihin haasteeseen, ongelmaan tai tarpeeseen hankkeella haetaan ratkaisua? Miten tarve on kartoitettu tai tullut esiin? Mihin kohderyhmään haasteet tai tarpeet liittyvät? Miten hankkeen valmistelussa on varmistettu yhteistyö sidosryhmien kanssa ja kumppanuuden toteutuminen? Miten on huomioitu mahdollisen aiemman hanketoiminnan tulokset?</t>
  </si>
  <si>
    <t>Hankkeen päämäärä</t>
  </si>
  <si>
    <t>Hankkeen päämäärällä tarkoitetaan hankkeella tavoiteltavaa pitkän ajan muutosvaikutusta esim. hankkeen kohderyhmän, tärkeimpien hyödynsaajien, prosessien tai menettelyiden kannalta. Päämäärä liittyy hankkeen taustalla olevaan toimialalla tunnistettuun haasteeseen, ongelmaan, tarpeeseen tai tekijään, jota on tarpeen vahvistaa. Huomioi, että hankkeen tulee olla päämäärältään rahaston ohjelman ja toimeenpanosuunnitelman mukainen.</t>
  </si>
  <si>
    <r>
      <t>Mikä on hankkeen päämäärä? Minkälaista</t>
    </r>
    <r>
      <rPr>
        <sz val="12"/>
        <rFont val="Arial"/>
        <family val="2"/>
      </rPr>
      <t xml:space="preserve"> taustatilanteeseen ja tarpeeseen liittyvää pitkän aikavälin muutosvaikutusta hankkeella tavoitellaan? 
</t>
    </r>
  </si>
  <si>
    <t>Hankkeen tavoite</t>
  </si>
  <si>
    <r>
      <rPr>
        <sz val="12"/>
        <rFont val="Arial"/>
        <family val="2"/>
      </rPr>
      <t xml:space="preserve">Määrittele hankkeelle yksi välitön konkreettinen tavoite. Jos hanke toteutetaan yhdessä osassa, täytä vain "toimintoa 1" koskevat kohdat. Jos hanke toteutetaan useammassa osassa, täytä kukin osa eri toiminto -kohtaan ja laadi jokaiselle osalle oma kustannusarvio.
</t>
    </r>
  </si>
  <si>
    <t>Tavoite</t>
  </si>
  <si>
    <t xml:space="preserve">Kertakorvauksena haettavalle hankkeelle määritellään yksi tavoite, joka on tarkoitus saavuttaa hankkeessa toteutettavaksi suunnitellulla toiminnalla. Kertakorvauksena toteutettavan hankkeen tavoitteen saavuttamisen tulee olla selkeästi mitattavissa. </t>
  </si>
  <si>
    <t>Toiminto 1 (osa 1)</t>
  </si>
  <si>
    <t>Anna toiminnolle sitä kuvaava otsikko.</t>
  </si>
  <si>
    <t>Anna tässä toiminnolle ytimekäs nimi tai otsikko (esim. Kouluttaminen). Kuvaile toiminto tarkemmin vasta seuraavassa kohdassa.</t>
  </si>
  <si>
    <t>Toiminto 1 - Kuvaus</t>
  </si>
  <si>
    <t>Määrittele konkreettiset toimenpiteet tavoitteen saavuttamiseksi.</t>
  </si>
  <si>
    <t>Kertakorvauksena haettava hanke voidaan toteuttaa yhtenä tai enintään kolmena erillisenä toimintona. Kertakorvauksena haettava hanke voidaan jakaa osiin eli toimintoihin, jos se on hankkeen sisällöllisen toteutuksen kannalta tarkoituksenmukaista ja kullekin osalle voidaan määrittää selkeä avustuksen maksamisen perusteena oleva tuotos. Jokaiselle osalle eli hankkeen toiminnolle on laadittava myös kustannusarvio erikseen. Toiminnolla tarkoitetaan konkreettisia toimenpiteitä tavoitteen saavuttamiseksi</t>
  </si>
  <si>
    <t>Toiminto 1 - Tulostavoite</t>
  </si>
  <si>
    <t>Mikä tai mitkä ovat hankkeen konkreettiset tuotokset ja tulokset? Miten niitä voidaan todentaa ja mitata?</t>
  </si>
  <si>
    <t>Määritä hankkeen konkreettiset, mitattavissa olevat määrälliset sekä laadulliset tuotokset ja tulokset, joita toimenpiteillä saadaan aikaan. Tuotoksia ovat esim. raportit, selvitykset, julkaisut, oppaat, seminaarit, koulutukset, laaditut mallit tai menetelmät. Tuloksia kuvaavat taas esim. tuotosten avulla koulutettujen henkilöiden määrä ja saavutettu laadullinen parannus.</t>
  </si>
  <si>
    <t>Toiminto 1 - Tuotosten todentamiseksi esitettävät asiakirjat</t>
  </si>
  <si>
    <t>Listaa asiakirjat, jotka tullaan esittämään tuotosten todentamiseksi. 
Todentavia voivat olla esimerkiksi osallistujalistat, julkaisut, tuotettu materiaali, arviointiraportti.</t>
  </si>
  <si>
    <t>Toiminto 2 (osa 2)</t>
  </si>
  <si>
    <t>Toiminto 2 - Kuvaus</t>
  </si>
  <si>
    <t>Toiminto 2 - Tulostavoite</t>
  </si>
  <si>
    <t>Toiminto 3 (osa 3)</t>
  </si>
  <si>
    <t>Toiminto 3 - Kuvaus</t>
  </si>
  <si>
    <t>Toiminto 3 - Tulostavoite</t>
  </si>
  <si>
    <t>Toiminto 3 - Tuotosten todentamiseksi esitettävät asiakirjat</t>
  </si>
  <si>
    <t>Hankkeen riskiarvio</t>
  </si>
  <si>
    <t xml:space="preserve">Pohdi hankkeen toteuttamiseen liittyviä riskejä ja kuvaile, miten niihin on varauduttu. Arvioi riskien todennäköisyyttä ja mahdollisia seurauksia ja mieti toimenpiteitä niiden varalta. Riskit voivat liittyä esimerkiksi hankkeen toimintaympäristöön, hallintoon, henkilöstöön, kohderyhmään, hankkeen talouteen tai rahoitukseen, tai toiminnan suhteeseen julkisiin palveluihin tai muihin hankkeisiin. </t>
  </si>
  <si>
    <t>Hankkeen viestintäsuunnitelma</t>
  </si>
  <si>
    <t>Kuvaile tässä hankkeen viestintäsuunnitelman pääpiirteet (mm. viestinnän tavoitteet, kanavat ja keinot, kohderyhmät, mittarit, resurssit) ja kerro, minkälainen rooli viestinnällä on hankkeen onnistumisessa sekä tulosten levittämisessä. Kuvaile tässä lisäksi, millä konkreettisilla keinoilla EU:lta saatavan rahoituksen näkyvyys varmistetaan ja siihen liittyvistä velvotteista huolehditaan.</t>
  </si>
  <si>
    <t>Hankkeen vaikutukset ja vaikuttavuus</t>
  </si>
  <si>
    <t>Kuvaile, miten ja missä hankkeen vaikutukset näkyvät lyhyellä tai pitkällä aikavälillä. Kuvaile hankkeen tuottama pidemmän aikavälin vaikuttavuus hankkeen kohderyhmän, hyödynsaajien ja koko toimialan näkökulmasta.  Mitä muutoksia hanke saa aikaan nykytilaan verrattuna? Mikä on hankkeen lisäarvo?</t>
  </si>
  <si>
    <t>Jatkuvuus ja tulosten levittäminen</t>
  </si>
  <si>
    <t xml:space="preserve">Kuvaile tässä kohdassa hakijan käytössä olevat verkostot, resurssit tai muut edellytykset, joiden avulla hakija pyrkii varmistamaan hankkeen tai toiminnan tulosten, esimerkiksi luotujen toimintamallien tms. jatkuvuuden hankkeen päätyttyä. Miten hankeen tuloksia levitetään? Millä toimenpiteillä hanketoteuttaja, hankekumppanit ja yhteistyötahot varmistavat hankkeen tulosten laajemman hyödynnettävyyden ja niiden siirtymisen käytäntöön hankkeen päätyttyä? Miten hankkeen tuloksia hyödynnetään hankkeen päätyttyä?  </t>
  </si>
  <si>
    <t>Hankkeen tiivistelmä</t>
  </si>
  <si>
    <t xml:space="preserve">Kirjoita hankkeesta tiivistelmä, jossa kerrot mm. hankkeen tarkoituksen ja tavoitteet, hankkeessa toteutettavat toimenpiteet ja odotettavissa olevat tulokset. Aloita tiivistelmä mielellään hankkeen nimellä. Käytä selkeää ja ymmärrettävää kieltä. Tiivistelmän perusteella lukijan tulee saada selkeä kuva hankkeesta. Hankkeen tiivistelmä julkaistaan rahastojen verkkosivuilla ja sitä hyödynnetään rahastojen viestinnässä. Myös mm. Euroopan komissio voi käyttää hankkeen tiivistelmää viestinnässään. </t>
  </si>
  <si>
    <t>Aikataulu-välilehti</t>
  </si>
  <si>
    <t>AIKATAULU</t>
  </si>
  <si>
    <t>Aikatauluta hanke 3-6 kuukauden jaksoissa.</t>
  </si>
  <si>
    <t>Jakso</t>
  </si>
  <si>
    <t xml:space="preserve">Ilmoita hankkeen toteutusjaksot 3-6 kuukauden jaksoissa. Mieti jaksotusta esim. raportoinnin näkökulmasta.
</t>
  </si>
  <si>
    <t>Jakson aikana toteutettavat toiminnot</t>
  </si>
  <si>
    <t xml:space="preserve">Kuvaa tässä lyhyesti mitä hankkeessa kyseisellä jaksolla tapahtuu (esimerkiksi toimintojen käynnistyminen, hankintojen vaiheet, raportit, viestintätoimet). Toimintojen tarkempia sisältöjä ei tule toistaa tässä.
</t>
  </si>
  <si>
    <t>Hankekoodit-välilehti</t>
  </si>
  <si>
    <t>Valitse valikoista hankkeeseen parhaiten soveltuva tukitoimi ja toimityyppi. Voit valita vain yhden kutakin. Valitse lisäksi erityinen teema -valikosta, liittyykö hanke johonkin erityiseen teemaan.</t>
  </si>
  <si>
    <t>TUKITOIMI, TOIMITYYPPI JA ERITYISET TEEMAT</t>
  </si>
  <si>
    <t>Valitse:</t>
  </si>
  <si>
    <t>Tukitoimi</t>
  </si>
  <si>
    <t>Toimityyppi</t>
  </si>
  <si>
    <t>Erityiset teemat</t>
  </si>
  <si>
    <t>Indikaattorit et 1 -välilehti</t>
  </si>
  <si>
    <t xml:space="preserve">Rahaston tuloksia ja vaikutuksia seurataan kaikille hankkeille yhteisillä indikaattoreilla. Indikaattorit ovat erityistavoitekohtaisia. Aseta kullekin hankkeen kannalta relevantille indikaattorille tavoitearvo. Toteuma raportoidaan myöhemmissä raporteissa. Jos indikaattori ei ole hankkeen kannalta relevantti, jätä kohta täyttämättä. 
</t>
  </si>
  <si>
    <t>INDIKAATTORIT - ERITYISTAVOITE 1</t>
  </si>
  <si>
    <t>O.1.1 Koulutustoimien osanottajien määrä</t>
  </si>
  <si>
    <t>O.1.2 Asiantuntijakokousten/työpajojen/opintokäyntien määrä</t>
  </si>
  <si>
    <t>O.1.3 Perustettujen/mukautettujen/ylläpidettyjen tieto- ja viestintätekniikkajärjestelmien lukumäärä</t>
  </si>
  <si>
    <t>O.1.4 Hankittujen laitteiden määrä</t>
  </si>
  <si>
    <t>R.1.5 Niiden tieto- ja viestintätekniikkajärjestelmien määrä, jotka on saatettu yhteentoimiviksi jäsenvaltioissa/turvallisuuden kannalta merkittävien EU:n ja hajautettujen tietojärjestelmien kanssa/kansainvälisten tietokantojen kanssa</t>
  </si>
  <si>
    <t>R.1.6 Sellaisten hallinnollisten yksikköjen määrä, jotka ovat hiljattain perustaneet uusia tai mukauttaneet olemassa olevia tiedonvaihtomekanismeja/-menettelyjä/-välineitä/-ohjeita muiden jäsenvaltioiden/ unionin elinten tai laitosten/kolmansien maiden/ kansainvälisten järjestöjen kanssa</t>
  </si>
  <si>
    <t>R.1.7 Niiden osallistujien lukumäärä, jotka pitävät koulutusta hyödyllisenä työssään</t>
  </si>
  <si>
    <t>R.1.8 Niiden osallistujien lukumäärä, jotka ilmoittavat kolmen kuukauden kuluttua koulutustoimesta, että he käyttävät kyseisessä koulutustoimessa hankittuja taitoja ja osaamista</t>
  </si>
  <si>
    <t>Mihin tietoihin arvioitu indikaattorilukema perustuu?</t>
  </si>
  <si>
    <t>Kerro tässä minkä tietojen pohjalta arvioidut indikaattorilukemat on määritetty.</t>
  </si>
  <si>
    <t xml:space="preserve">Minkään indikaattoreista ei ennakoida soveltuvan hankkeeseen. 
</t>
  </si>
  <si>
    <t>Valitse tämä jos hanketoiminnan ei ennakoida tuottavan ohjelman indikaattoreilla mitattavia tuloksia.</t>
  </si>
  <si>
    <t>Indikaattorit et 2 -välilehti</t>
  </si>
  <si>
    <t>INDIKAATTORIT - ERITYISTAVOITE 2</t>
  </si>
  <si>
    <t>O.2.1 Rajat ylittävien operaatioiden määrä</t>
  </si>
  <si>
    <t>O.2.1.1 eriteltynä yhteisten tutkimusryhmien määrä</t>
  </si>
  <si>
    <t>O.2.1.2 eriteltynä EU:n toimintapoliittiseen sykliin kuuluvien operatiivisten toimien määrä</t>
  </si>
  <si>
    <t>O.2.2 Asiantuntijakokousten/työpajojen/opintokäyntien/yhteisten harjoitusten määrä</t>
  </si>
  <si>
    <t xml:space="preserve">O.2.3 Hankittujen laitteiden määrä </t>
  </si>
  <si>
    <t>O.2.4 Rajatylittäviä operaatioita varten hankittujen kulkuneuvojen lukumäärä</t>
  </si>
  <si>
    <t>R.2.5 Rajat ylittävien operaatioiden yhteydessä jäädytettyjen varojen arvioitu arvo</t>
  </si>
  <si>
    <t xml:space="preserve">R.2.6  Rajat ylittävien operaatioiden yhteydessä takavarikoitujen laittomien huumausaineiden määrä tuoteryhmittäin </t>
  </si>
  <si>
    <t xml:space="preserve">R.2.7 Rajat ylittävien operaatioiden yhteydessä takavarikoitujen aseiden määrä asetyypeittäin </t>
  </si>
  <si>
    <t>R.2.8 Sellaisten hallinnollisten yksikköjen määrä, jotka ovat hiljattain kehittäneet/mukauttaneet olemassa olevia mekanismeja/menettelyjä/välineitä/ohjeita muiden jäsenvaltioiden/unionin elinten tai laitosten/kolmansien maiden/kansainvälisten järjestöjen kanssa tehtävää yhteistyötä varten</t>
  </si>
  <si>
    <t>R.2.9 Rajat ylittäviin operaatioihin osallistuneiden henkilöiden määrä</t>
  </si>
  <si>
    <t>R.2.10 Niiden Schengen-arviointeihin perustuvien suositusten määrä (prosentteina), joihin on reagoitu</t>
  </si>
  <si>
    <t>Indikaattorit et 3 -välilehti</t>
  </si>
  <si>
    <t>INDIKAATTORIT - ERITYISTAVOITE 3</t>
  </si>
  <si>
    <t>O.3.1 Koulutustoimien osanottajien määrä</t>
  </si>
  <si>
    <t>O.3.2 Vaihto-ohjelmien/työpajojen/opintokäyntien määrä</t>
  </si>
  <si>
    <t>O.3.3 Hankittujen laitteiden määrä</t>
  </si>
  <si>
    <t>O.3.4 Hankittujen kulkuneuvojen määrä</t>
  </si>
  <si>
    <t>O.3.5 Rakennettujen/hankittujen/parannettujen infrastruktuurien/turvallisuuden kannalta merkityksellisten laitosten/välineiden/mekanismien määrä</t>
  </si>
  <si>
    <t>O.3.6 Rikollisuuden ehkäisemiseen tähtäävien hankkeiden lukumäärä</t>
  </si>
  <si>
    <t>O.3.7 Rikoksen uhreja avustavien hankkeiden lukumäärä</t>
  </si>
  <si>
    <t>O.3.8 Avustettujen rikosten uhrien määrä</t>
  </si>
  <si>
    <t>R.3.9 Radikalisoitumisen ehkäisemiseksi kehitettyjen/jatkettujen aloitteiden määrä</t>
  </si>
  <si>
    <t>R.3.10 Todistajien ja väärinkäytösten paljastajien suojelemiseksi/tukemiseksi kehitettyjen/laajennettujen aloitteiden lukumäärä</t>
  </si>
  <si>
    <t>R.3.11 Niiden kriittisten infrastruktuurien/julkisten tilojen määrä, joissa on uudet/mukautetut valmiudet turvallisuusriskien varalta</t>
  </si>
  <si>
    <t>R.3.12  Niiden osallistujien lukumäärä, jotka pitävät koulutusta hyödyllisenä työssään</t>
  </si>
  <si>
    <t>R.3.13 Niiden osallistujien lukumäärä, jotka ilmoittavat kolmen kuukauden kuluttua koulutustoimen päättymisestä, että he käyttävät kyseisessä koulutustoimessa hankittuja taitoja ja osaamista</t>
  </si>
  <si>
    <t>HORISONTAALISET PERIAATTEET</t>
  </si>
  <si>
    <t>EU:N PERUSOIKEUSASIAKIRJAN MUKAISET OIKEUDET JA PERIAATTEET</t>
  </si>
  <si>
    <t>Hakija vakuuttaa, että hankkeessa noudatetaan EU:n perusoikeuskirjan mukaisia oikeuksia ja periaatteita.</t>
  </si>
  <si>
    <t>Hankkeen suunnitellussa toiminnassa huomioidaan erityisesti seuraavien periaatteiden noudattaminen:</t>
  </si>
  <si>
    <t>Turvalliset työolot</t>
  </si>
  <si>
    <t>Syrjintäkielto kaikelle syrjinnälle</t>
  </si>
  <si>
    <t>Vammaisten sopeutuminen yhteiskuntaan. Huomioitu erityisesti saavutettavuus työvälineiden suhteen ja esteettömyys työtilojen suhteen.</t>
  </si>
  <si>
    <t>Henkilötietojen suoja</t>
  </si>
  <si>
    <t>Ympäristönsuojelu</t>
  </si>
  <si>
    <t>Kulttuurillinen, uskonnollinen ja kielellinen monimuotoisuus</t>
  </si>
  <si>
    <t>Kuvaa tässä, miten eroavaisuudet miesten/naisten/tyttöjen/poikien/muiden sukupuoli-identiteettien edustajien asemassa, mahdollisuuksissa, tarpeissa ja haavoittuvuuksissa on huomioitu hankkeen suunnitteluvaiheessa. Varmista hanketta suunniteltaessa, että hanketoiminnoilla (esimerkiksi resurssien jakaminen, osallistuja- tai toimitilavalinnat, hankeviestintä) ei ole eriarvoisuutta lisääviä vaikutuksia.</t>
  </si>
  <si>
    <t>Miten sukupuolten tasa-arvo huomioidaan hankkeen suunnittelussa ja toteutuksessa?</t>
  </si>
  <si>
    <t>Miten yhdenvertaisuus ja syrjimättömyys huomioidaan hankkeen suunnittelussa ja toteutuksessa?</t>
  </si>
  <si>
    <t xml:space="preserve">Kuvaa tässä, miten hankkeessa huomioidaan sukupuoleen, rotuun tai etniseen alkuperään, uskontoon tai vakaumukseen, vammaisuuteen, ikään tai sukupuoliseen suuntautumiseen perustuvan syrjinnän estäminen, etenkin esteettömyyden ja saavutettavuuden huomioiminen. Varmista hanketta suunniteltaessa, että hanketoiminnoilla (esimerkiksi resurssien jakaminen, osallistuja- tai toimitilavalinnat, hankeviestintä) ei ole eriarvoisuutta lisääviä vaikutuksia. </t>
  </si>
  <si>
    <t>KESTÄVÄ KEHITYS</t>
  </si>
  <si>
    <t>Hankkeen odotetut vaikutukset koskien ekologista, taloudellista ja sosiaalista kestävyyttä</t>
  </si>
  <si>
    <t>Arvioi millaisia odotettuja vaikutuksia hankkeella on kestävän kehityksen periaatteen näkökulmasta.</t>
  </si>
  <si>
    <t>Arvioi tässä millaisia odotettuja vaikutuksia hankkeella on kestävän kehityksen periaatteen näkökulmasta arvioimalla missä määrin ja minkälaisia odotettuja vaikutuksia hankkeella on: 
- ekologiseen kestävyyteen kuten luonnonvarojen käytön kestävyyteen, ilmastonmuutoksen aiheuttamien riskien vähentämiseen, kasvihuonekaasujen vähenemiseen, luonnon monimuotoisuuteen tai vesistöjen tilaan,
- taloudelliseen kestävyyteen huomioiden etenkin materiaalit ja jätteet, uusiutuvien energialähteiden käyttö, aineettomien tuotteiden ja palvelujen kehittäminen tai liikkuminen ja logistiikka,
- sosiaaliseen ja kulttuuriseen kestävyyteen huomioiden etenkin yhteisöjen ja yhteiskunnan eheys, perus- ja ihmisoikeuksien sekä tasa-arvon toteutuminen, toimiva demokratia ja niiden säilyminen sukupolvelta toiselle.</t>
  </si>
  <si>
    <t>TÄMÄ VÄLILEHTI PIILOSSA HAKIJOILTA</t>
  </si>
  <si>
    <t>Avustustyypit</t>
  </si>
  <si>
    <t>Kyllä/Ei</t>
  </si>
  <si>
    <t>Erityispainopisteet</t>
  </si>
  <si>
    <t>Erityistavoitteet</t>
  </si>
  <si>
    <t>Hakemuksen kustannusmalli</t>
  </si>
  <si>
    <t>Palkan peruste</t>
  </si>
  <si>
    <t>Kustannusmallit</t>
  </si>
  <si>
    <t>Tukitoimikoodit</t>
  </si>
  <si>
    <t>Toimityyppikoodit</t>
  </si>
  <si>
    <t>Hankintamenettelyt</t>
  </si>
  <si>
    <t>Hankintojen lukumäärä</t>
  </si>
  <si>
    <t>Rahoittajatyypit</t>
  </si>
  <si>
    <t>Erityisten teemojen koodit</t>
  </si>
  <si>
    <t xml:space="preserve">Toiminnot </t>
  </si>
  <si>
    <t/>
  </si>
  <si>
    <t>Hankeavustus</t>
  </si>
  <si>
    <t>Ei painopistealuetta</t>
  </si>
  <si>
    <t>ET1: Tiedonvaihdon parantaminen</t>
  </si>
  <si>
    <t>Kiinteämääräinen korvaus 40 %</t>
  </si>
  <si>
    <t xml:space="preserve">Kyseisen tehtävän viimeisin vuotuinen bruttotyövoimakustannus </t>
  </si>
  <si>
    <t>Tosiasiallinen palkkakustannusmalli</t>
  </si>
  <si>
    <t>001  TER-Terrorismin rahoituksen torjunta</t>
  </si>
  <si>
    <t>001 Tieto- ja viestintätekniikkajärjestelmät, yhteentoimivuus, tietojen laatu (laitteet pois lukien)</t>
  </si>
  <si>
    <t>Avoin menettely</t>
  </si>
  <si>
    <t>Hakijan omarahoitus</t>
  </si>
  <si>
    <t>Julkinen</t>
  </si>
  <si>
    <t>001 Yhteistyö kolmansien maiden kanssa</t>
  </si>
  <si>
    <t>Toiminto 1</t>
  </si>
  <si>
    <t>Hankeavustus (hankinta)</t>
  </si>
  <si>
    <t>Paikallisten ja alueellisten viranomaisten ja kansalaisjärjestöjen toteuttamat kotouttamistoimenpiteet</t>
  </si>
  <si>
    <t>ET2: Operatiivisen yhteistyön lisääminen</t>
  </si>
  <si>
    <t>Kiinteämääräinen korvaus 7 %</t>
  </si>
  <si>
    <t xml:space="preserve">Kyseisen työntekijän viimeisin vuotuinen bruttotyövoimakustannus </t>
  </si>
  <si>
    <t>Yksinkertaistettu palkkakustannusmalli</t>
  </si>
  <si>
    <t>002 TER-Radikalisoitumisen ehkäiseminen ja torjunta</t>
  </si>
  <si>
    <t>002 Verkostot, osaamiskeskukset, yhteistyörakenteet, yhteiset toimet ja operaatiot</t>
  </si>
  <si>
    <t>Rajoitettu menettely</t>
  </si>
  <si>
    <t>Siirron saajan omarahoitus</t>
  </si>
  <si>
    <t>Yksityinen</t>
  </si>
  <si>
    <t>002 Kolmansissa maissa toteutettavat toimet tai kolmansiin maihin liittyvät toimet</t>
  </si>
  <si>
    <t>Toiminto 2</t>
  </si>
  <si>
    <t>Operatiivinen tuki</t>
  </si>
  <si>
    <t>Toimet säilöönoton tehokkaiden vaihtoehtojen kehittämiseksi ja toteuttamiseksi</t>
  </si>
  <si>
    <t>ET3: Rikosten torjuntaa ja ehkäisemistä koskevien valmiuksien vahvistaminen</t>
  </si>
  <si>
    <t>Saman palkkaluokan työntekijöiden bruttotyövoimakustannusten keskiarvo</t>
  </si>
  <si>
    <t>003 TER-Julkisten tilojen ja muiden pehmeiden kohteiden suojelu ja selviytymiskyky</t>
  </si>
  <si>
    <t>003 Yhteiset tutkintaryhmät tai muut yhteiset operaatiot</t>
  </si>
  <si>
    <t>Neuvottelumenettely</t>
  </si>
  <si>
    <t>Muu rahoittaja</t>
  </si>
  <si>
    <t>003 Schengen-arviointeihin perustuvien suositusten toteuttaminen poliisiyhteistyön alalla</t>
  </si>
  <si>
    <t>Toiminto 3</t>
  </si>
  <si>
    <t>Erityistoimi</t>
  </si>
  <si>
    <t>Tuettu vapaaehtoinen paluu ja uudelleenkotouttamisohjelmat ja niihin liittyvät toiminnot</t>
  </si>
  <si>
    <t>Vähintään kolmen vastaavan tehtävän bruttotyövoimakustannusten keskiarvo</t>
  </si>
  <si>
    <t>004 TER-Kriittisen infrastruktuurin suojelu ja selviytymiskyky</t>
  </si>
  <si>
    <t>004 Asiantuntijoiden lähettäminen</t>
  </si>
  <si>
    <t>Suorahankinta</t>
  </si>
  <si>
    <t>004 Ei mikään edellä olevista</t>
  </si>
  <si>
    <t>Hätäapu</t>
  </si>
  <si>
    <t>Toimenpiteet, jotka on kohdennettu muita heikommassa asemassa oleviin henkilöihin</t>
  </si>
  <si>
    <t>Työsopimus tai vastaava asiakirja (valitse vain jos mikään edellisistä ei sovellu)</t>
  </si>
  <si>
    <t>005 TER-Kemialliset, biologiset, säteily- ja ydinuhkat</t>
  </si>
  <si>
    <t>005 Koulutus</t>
  </si>
  <si>
    <t>Kilpailullinen neuvottelumenettely</t>
  </si>
  <si>
    <t>Kolmansissa maissa toteuttavat hankkeet, joilla pyritään torjumaan jäsenvaltioihin kohdistuvaa muuttopainetta</t>
  </si>
  <si>
    <t>006 TER-Räjähteet</t>
  </si>
  <si>
    <t>006 Parhaiden käytäntöjen vaihto, työpajat, konferenssit, tapahtumat, tiedotuskampanjat, viestintätoimet</t>
  </si>
  <si>
    <t>Puitejärjestely</t>
  </si>
  <si>
    <t>007 TER-Kriisinhallinta</t>
  </si>
  <si>
    <t>007 Tutkimukset, pilottihankkeet, riskienarviointi</t>
  </si>
  <si>
    <t>Suunnittelukilpailu</t>
  </si>
  <si>
    <t>008 TER-Muu</t>
  </si>
  <si>
    <t>008 Välineistö</t>
  </si>
  <si>
    <t>Muu menettely</t>
  </si>
  <si>
    <t>009 OC-Korruptio</t>
  </si>
  <si>
    <t>009 Kulkuneuvot</t>
  </si>
  <si>
    <t>Menettelyä ei ole vielä päätetty</t>
  </si>
  <si>
    <t>010 OC-Talousrikollisuus</t>
  </si>
  <si>
    <t>010 Rakennukset ja tilat</t>
  </si>
  <si>
    <t>011 OC-Rikoshyödyn pesu</t>
  </si>
  <si>
    <t>011 Tutkimushankkeiden käyttöönotto tai muu seuranta</t>
  </si>
  <si>
    <t>012 OC-Huumausaineet</t>
  </si>
  <si>
    <t>013 OC-Ampuma-aseiden laiton kauppa</t>
  </si>
  <si>
    <t>014 OC-Kulttuuriesineiden laiton kauppa</t>
  </si>
  <si>
    <t>015 OC-Ihmiskauppa</t>
  </si>
  <si>
    <t>016 OC-Siirtolaisten salakuljetus</t>
  </si>
  <si>
    <t>017 OC-Ympäristörikollisuus</t>
  </si>
  <si>
    <t>018 OC-Järjestäytynyt omaisuusrikollisuus</t>
  </si>
  <si>
    <t>019 OC-Muu</t>
  </si>
  <si>
    <t>020 CC-Kyberrikollisuus – Muu</t>
  </si>
  <si>
    <t>021 CC-Kyberrikollisuus – Ehkäiseminen</t>
  </si>
  <si>
    <t>022 CC-Kyberrikollisuus – Tutkimusten helpottaminen</t>
  </si>
  <si>
    <t>023 CC-Kyberrikollisuus – Uhrien avustaminen</t>
  </si>
  <si>
    <t>024 CC-Lasten seksuaalinen hyväksikäyttö – Ehkäiseminen</t>
  </si>
  <si>
    <t>025 CC-Lasten seksuaalinen hyväksikäyttö – Tutkimusten helpottaminen</t>
  </si>
  <si>
    <t>026 CC-Lasten seksuaalinen hyväksikäyttö – Uhrien avustaminen</t>
  </si>
  <si>
    <t>027 CC-Lasten seksuaalinen hyväksikäyttö, mukaan lukien lasten hyväksikäyttöä esittävien kuvien ja lapsipornografian levittäminen</t>
  </si>
  <si>
    <t>028 CC-Muu</t>
  </si>
  <si>
    <t>029 GEN-Tiedonvaihto</t>
  </si>
  <si>
    <t>030 GEN-Poliisivoimien tai virastojen yhteistyö (tulli, rajavartiostot, tiedustelupalvelut)</t>
  </si>
  <si>
    <t>031 GEN-Forensinen tiede</t>
  </si>
  <si>
    <t xml:space="preserve">032 GEN-Uhrien tukeminen </t>
  </si>
  <si>
    <t>033 GEN-Operatiivinen tuki</t>
  </si>
  <si>
    <t>Hankinta-välilehti</t>
  </si>
  <si>
    <t>1. Hankinnat (kansallisen ja EU-kynnysarvon ylittävät sekä puolustus- ja turvallisuushankintalain mukaiset hankinnat)</t>
  </si>
  <si>
    <t xml:space="preserve">Jokaiselle kynnysarvon (kansallinen tai EU-kynnysarvo) ylittävälle hankinnalle täytetään oma kohtansa. </t>
  </si>
  <si>
    <r>
      <t>Ylittääkö hankinta kansallisen kynnysarvon?</t>
    </r>
    <r>
      <rPr>
        <b/>
        <sz val="12"/>
        <rFont val="Arial"/>
        <family val="2"/>
      </rPr>
      <t xml:space="preserve">  </t>
    </r>
  </si>
  <si>
    <t xml:space="preserve">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
</t>
  </si>
  <si>
    <t>Ylittääkö hankinta EU-kynnysarvon?</t>
  </si>
  <si>
    <t>Onko kyseessä puolustus- ja turvallisuushankintalain mukainen hankinta?</t>
  </si>
  <si>
    <t>Määritä tässä hankinnan kohde, joka voi olla esim. laite, palvelu tai rakennus.</t>
  </si>
  <si>
    <t>Hankinnan kohde</t>
  </si>
  <si>
    <t>Hankintayksikkö</t>
  </si>
  <si>
    <t>Mikä taho hankkii edellisessä kohdassa kuvatun laitteen, palvelun, rakennuksen tms.?</t>
  </si>
  <si>
    <t>Valitse käytettävä hankintamenettely</t>
  </si>
  <si>
    <t>Valitse käytettävä hankintamenettely, jos siitä on tehty päätös.</t>
  </si>
  <si>
    <t>Perustelut valitulle hankintamenettelylle ja muuta tietoa hankinnasta</t>
  </si>
  <si>
    <t>Valittu hankintamenettely pitää aina perustella. Voit lisäksi kuvailla hankintaprosessia vapaamuotoisesti. Jos hankinta on tehty, ilmoita toimittaja tässä.</t>
  </si>
  <si>
    <t>Onko hankinnasta valitettu markkinaoikeuteen?</t>
  </si>
  <si>
    <t>Jos hankinnasta on valitettu markkinaoikeuteen, anna tässä valituksen päivämäärä ja tieto asian käsittelytilanteesta markkinaoikeudessa.</t>
  </si>
  <si>
    <t>Saatavilla olevat hankintaan liittyvät asiakirjat</t>
  </si>
  <si>
    <t>Hankintamenettelypäätös</t>
  </si>
  <si>
    <t>Liitä saatavilla olevat hankintaan liittyvät asiakirjat hakemuksen liitteiksi. Hallintoviranomainen voi pyytää saatavilla olevia hankinta-asiakirjoja tarkasteltavakseen myös haun edetessä.</t>
  </si>
  <si>
    <t>Hankintailmoitus</t>
  </si>
  <si>
    <t>Tarjouspyyntö</t>
  </si>
  <si>
    <t>Avauspöytäkirja</t>
  </si>
  <si>
    <t>Hankintapäätös</t>
  </si>
  <si>
    <t>Sopimus</t>
  </si>
  <si>
    <t>Muu hankinta-asiakirja</t>
  </si>
  <si>
    <t>Tyyppi</t>
  </si>
  <si>
    <t>2. Hankinnat (kansallisen ja EU-kynnysarvon ylittävät sekä puolustus- ja turvallisuushankintalain mukaiset hankinnat)</t>
  </si>
  <si>
    <r>
      <t>Ylittääkö hankinta kansallisen kynnysarvon?</t>
    </r>
    <r>
      <rPr>
        <b/>
        <sz val="12"/>
        <rFont val="Arial"/>
        <family val="2"/>
      </rPr>
      <t xml:space="preserve"> </t>
    </r>
  </si>
  <si>
    <t>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t>
  </si>
  <si>
    <t>3. Hankinnat (kansallisen ja EU-kynnysarvon ylittävät sekä puolustus- ja turvallisuushankintalain mukaiset hankinnat)</t>
  </si>
  <si>
    <t xml:space="preserve">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
</t>
  </si>
  <si>
    <t xml:space="preserve">Valitse käytettävä hankintamenettely, jos siitä on tehty päätös. </t>
  </si>
  <si>
    <t>4. Hankinnat (kansallisen ja EU-kynnysarvon ylittävät sekä puolustus- ja turvallisuushankintalain mukaiset hankinnat)</t>
  </si>
  <si>
    <t>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t>
  </si>
  <si>
    <t>5. Hankinnat (kansallisen ja EU-kynnysarvon ylittävät sekä puolustus- ja turvallisuushankintalain mukaiset hankinnat)</t>
  </si>
  <si>
    <t>Välilliset kustannukset -kerroin</t>
  </si>
  <si>
    <t>Budjetin perustiedot-välilehti</t>
  </si>
  <si>
    <t>KUSTANNUSARVION PERUSTIEDOT</t>
  </si>
  <si>
    <t>Kertakorvauksena haettavan hankkeen kustannusarvio laaditaan ns. 7 % -kustannusmallin mukaan. Kertakorvaushankkeen kokonaiskustannukset voivat olla enintään 200 000 euroa.</t>
  </si>
  <si>
    <t>Sisältävätkö hankkeen kustannukset arvonlisäveroa?</t>
  </si>
  <si>
    <t>Arvonlisäveron voi sisällyttää hankkeen kustannuksiin vain jos organisaatiolla ei ole sen osalta vähennysoikeutta eikä siihen ole mahdollista saada arvonlisäveron palautusta, eli se jää organisaatiolle lopulliseksi kustannukseksi.</t>
  </si>
  <si>
    <t xml:space="preserve">Lisätietoja hakemuksen kustannusarvioon liittyen. </t>
  </si>
  <si>
    <t>Tosiasialliset palkkakustannusmalli-välilehti</t>
  </si>
  <si>
    <t>Täytä tiedot toiminnoittain omiin taulukoihinsa. Jos hankkeessa on vain yksi toiminto, täytä vain Toiminto 1 -taulukko.</t>
  </si>
  <si>
    <t>TOIMINTO 1 - PALKKAKUSTANNUKSET- TOSIASIALLISET KUSTANNUKSET</t>
  </si>
  <si>
    <t>Tehtävänimike</t>
  </si>
  <si>
    <t>Tehtävän kuvaus</t>
  </si>
  <si>
    <t>Hankkeessa tehtävän työn osuus kokonaistyöajasta (%)</t>
  </si>
  <si>
    <t>Hankkeessa työskenneltävien kuukausien lukumäärä</t>
  </si>
  <si>
    <t>Palkka (€)</t>
  </si>
  <si>
    <t>Sivukulut ja lomarahat (%)</t>
  </si>
  <si>
    <t>Euroa</t>
  </si>
  <si>
    <t>Tehtävä 1</t>
  </si>
  <si>
    <t>Tehtävä 2</t>
  </si>
  <si>
    <t>Tehtävä 3</t>
  </si>
  <si>
    <t>Tehtävä 4</t>
  </si>
  <si>
    <t>Tehtävä 5</t>
  </si>
  <si>
    <t>Tehtävä 6</t>
  </si>
  <si>
    <t>Tehtävä 7</t>
  </si>
  <si>
    <t>Tehtävä 8</t>
  </si>
  <si>
    <t>Tehtävä 9</t>
  </si>
  <si>
    <t>Tehtävä 10</t>
  </si>
  <si>
    <t xml:space="preserve">Yhteensä </t>
  </si>
  <si>
    <t>Lisätietoja:</t>
  </si>
  <si>
    <t>TOIMINTO 2 - PALKKAKUSTANNUKSET- TOSIASIALLISET KUSTANNUKSET</t>
  </si>
  <si>
    <t>TOIMINTO 3 - PALKKAKUSTANNUKSET- TOSIASIALLISET KUSTANNUKSET</t>
  </si>
  <si>
    <t>Ostopalvelut-välilehti</t>
  </si>
  <si>
    <t>TOIMINTO 1 - KUSTANNUSLAJI - OSTOPALVELUT</t>
  </si>
  <si>
    <t>YHTEENSÄ</t>
  </si>
  <si>
    <t>Kustannus</t>
  </si>
  <si>
    <t>Selite</t>
  </si>
  <si>
    <t>TOIMINTO 2 - KUSTANNUSLAJI - OSTOPALVELUT</t>
  </si>
  <si>
    <t>TOIMINTO 3 - KUSTANNUSLAJI - OSTOPALVELUT</t>
  </si>
  <si>
    <t>TOIMINTO 1 - KUSTANNUSLAJI - KÄYTTÖOMAISUUS JA KIINTEÄ OMAISUUS</t>
  </si>
  <si>
    <t>Käyttöaste hankkeessa (%)</t>
  </si>
  <si>
    <t>Euroa (€)</t>
  </si>
  <si>
    <t>TOIMINTO 2 - KUSTANNUSLAJI - KÄYTTÖOMAISUUS JA KIINTEÄ OMAISUUS</t>
  </si>
  <si>
    <t>TOIMINTO 3 - KUSTANNUSLAJI - KÄYTTÖOMAISUUS JA KIINTEÄ OMAISUUS</t>
  </si>
  <si>
    <t>Matkakustannukset-välilehti</t>
  </si>
  <si>
    <t>TOIMINTO 1 - KUSTANNUSLAJI - MATKAKUSTANNUKSET</t>
  </si>
  <si>
    <t>TOIMINTO 2 - KUSTANNUSLAJI - MATKAKUSTANNUKSET</t>
  </si>
  <si>
    <t>TOIMINTO 3 - KUSTANNUSLAJI - MATKAKUSTANNUKSET</t>
  </si>
  <si>
    <t>Muut hankekustannukset-välilehti</t>
  </si>
  <si>
    <t>TOIMINTO 1 - KUSTANNUSLAJI - MUUT HANKEKUSTANNUKSET</t>
  </si>
  <si>
    <t>TOIMINTO 2 - KUSTANNUSLAJI - MUUT HANKEKUSTANNUKSET</t>
  </si>
  <si>
    <t>TOIMINTO 3 - KUSTANNUSLAJI - MUUT HANKEKUSTANNUKSET</t>
  </si>
  <si>
    <t>Hankkeen kustannukset-välilehti</t>
  </si>
  <si>
    <t>YHTEENVETO HANKKEEN KUSTANNUKSISTA</t>
  </si>
  <si>
    <t xml:space="preserve">Hankkeen kustannukset </t>
  </si>
  <si>
    <t>Hankkeen yhteenlasketut kustannukset saavat olla enintään 200 000 euroa.</t>
  </si>
  <si>
    <t>Toiminto 1 - Kustannukset</t>
  </si>
  <si>
    <t>Välittömät kustannukset</t>
  </si>
  <si>
    <t>Henkilöstökustannukset</t>
  </si>
  <si>
    <t>Välilliset kustannukset</t>
  </si>
  <si>
    <t>Toiminto 2 - Kustannukset</t>
  </si>
  <si>
    <t>Toiminto 3 -Kustannukset</t>
  </si>
  <si>
    <t>VUOSIKOHTAINEN BUDJETOINTI</t>
  </si>
  <si>
    <t>Vuosi</t>
  </si>
  <si>
    <t>Tarkistusruutu (tämän pitää olla nolla)</t>
  </si>
  <si>
    <t>Rahoitus-välilehti</t>
  </si>
  <si>
    <t>HANKKEEN KUSTANNUKSET</t>
  </si>
  <si>
    <t>Hankkeen tulee olla voittoa tavoittelematon eli hanke ei saa tuottaa voittoa. Esimerkiksi hankkeessa järjestettävistä toiminnoista ei lähtökohtaisesti pitäisi periä osallistumismaksuja tai hankkeessa tuotettavista materiaaleista tai julkaisuista ei saisi periä maksua. Jos on kuitenkin oletettavissa, että hankkeesta aiheutuisi jotakin tuottoja, kirjaa niistä mahdollisimman tarkka arvio tähän. Tuottoja ovat hankkeeseen kohdistuvat sekä hankkeesta välittömästi aiheutuvat tulot myynnistä, vuokrauksesta, palveluista, maksuista ja muista vastaavista lähteistä.</t>
  </si>
  <si>
    <t xml:space="preserve">Hankkeen tuottojen erittely </t>
  </si>
  <si>
    <t>Euro</t>
  </si>
  <si>
    <t>Hankkeen kustannukset yhteensä vähennettynä tuotoilla</t>
  </si>
  <si>
    <t>HANKKEEN RAHOITUS</t>
  </si>
  <si>
    <t>EU-rahoitusosuus %</t>
  </si>
  <si>
    <t>Täytä tähän haettavan EU-rahoituksen osuus prosentteina.</t>
  </si>
  <si>
    <t xml:space="preserve">EU-rahoitusosuus </t>
  </si>
  <si>
    <t xml:space="preserve">Hankkeen omarahoitus ja muu rahoitus </t>
  </si>
  <si>
    <t>Muu rahoitus</t>
  </si>
  <si>
    <t>Hakija</t>
  </si>
  <si>
    <t>Siirron saaja</t>
  </si>
  <si>
    <t>Rahoittaja</t>
  </si>
  <si>
    <t>Organisaatio</t>
  </si>
  <si>
    <t>Julkinen vai yksityinen</t>
  </si>
  <si>
    <t>Määrä</t>
  </si>
  <si>
    <t>Omarahoituksella tarkoitetaan hakijan tai siirron saajan osuutta hankkeen rahoituksesta, josta se vastaa itse. Lisäksi hankkeella voi olla muuta ulkopuolista rahoitusta. Kirjaa tähän kunkin rajoittajan nimi ja rahoitusosuus sekä tieto siitä onko kyse yksityisestä vai julkisesta rahoituksesta.</t>
  </si>
  <si>
    <t>Rahoituksen yhteenveto hallintoviranomaista varten</t>
  </si>
  <si>
    <t>Julkinen rahoitus</t>
  </si>
  <si>
    <t>Yksityinen rahoitus</t>
  </si>
  <si>
    <t>Omarahoitus</t>
  </si>
  <si>
    <t>Rahoitus yhteensä (EU-rahoitus + omarahoitus + muu rahoitus)</t>
  </si>
  <si>
    <t>Varmista, että tarkistusruudun summa on 0 €. Jos ruudussa näkyy muu summa, korjaa yllä olevia tietoja niin, että rahoitussuunnitelma on tasapainossa. Tarkistusruutu näyttää 0 € silloin kun kustannukset ja rahoitus ovat yhtä suuret.</t>
  </si>
  <si>
    <r>
      <t>Tarkistusruutu (</t>
    </r>
    <r>
      <rPr>
        <sz val="12"/>
        <rFont val="Arial"/>
        <family val="2"/>
      </rPr>
      <t>pitää olla 0 €, muuta kuin EU-rahoitusta on tarpeeksi)</t>
    </r>
  </si>
  <si>
    <t>EU-rahoitusosuus-välilehti</t>
  </si>
  <si>
    <t>SIIRRON SAAJILLE SIIRRETTÄVÄN EU-RAHOITUSOSUUDEN ERITTELY</t>
  </si>
  <si>
    <t xml:space="preserve">Siirron saaja </t>
  </si>
  <si>
    <t xml:space="preserve">Siirron saajalle siirrettävä EU-rahoitusosuus </t>
  </si>
  <si>
    <t>%</t>
  </si>
  <si>
    <t>€</t>
  </si>
  <si>
    <t>Siirron saaja 1</t>
  </si>
  <si>
    <t>Siirron saaja 2</t>
  </si>
  <si>
    <t>Siirron saaja 3</t>
  </si>
  <si>
    <t>Siirron saaja 4</t>
  </si>
  <si>
    <t>Siirron saaja 5</t>
  </si>
  <si>
    <t>Siirron saaja 6</t>
  </si>
  <si>
    <t>Siirron saaja 7</t>
  </si>
  <si>
    <t>Siirron saaja 8</t>
  </si>
  <si>
    <t>Siirron saaja 9</t>
  </si>
  <si>
    <t>Siirron saaja 10</t>
  </si>
  <si>
    <t>Siirron saaja 11</t>
  </si>
  <si>
    <t>Siirron saaja 12</t>
  </si>
  <si>
    <t>Siirron saaja 13</t>
  </si>
  <si>
    <t>Siirron saaja 14</t>
  </si>
  <si>
    <t xml:space="preserve">Avustuksen saajalle jäävä EU-rahoitusosuus </t>
  </si>
  <si>
    <t>Ennakot-välilehti</t>
  </si>
  <si>
    <t>ENNAKOT</t>
  </si>
  <si>
    <t>Perustelut ennakon hakemiselle</t>
  </si>
  <si>
    <t>Ennakkoa voi hakea vain jos sen tarve on perusteltua hankkeen toteutuksen kannalta. Julkisyhteisölle ennakkoa voidaan maksaa vain jos siihen on erityisiä syitä. Perustele tässä tarve ennakon hakemiselle. Ennakkoa voidaan myöntää enintään 30 prosenttia haetun EU-avustuksen määrästä.</t>
  </si>
  <si>
    <t>Ennakkoa haetaan euroa</t>
  </si>
  <si>
    <t>Allekirjoitus-välilehti</t>
  </si>
  <si>
    <t xml:space="preserve">HAKEMUKSEN ALLEKIRJOITUS </t>
  </si>
  <si>
    <t>Hakemuksen allekirjoittavat henkilöt, joilla on organisaation nimenkirjoitusoikeus.</t>
  </si>
  <si>
    <t xml:space="preserve">Hakija voi antaa suostumuksen päätösten sähköiseen tiedoksiantoon. Tällöin päätös annetaan tiedoksi asianomaiselle hakijalle järjestelmän kautta sähköisesti. Sähköisestä tiedoksiannosta säädetään laissa sähköisestä asioinnista viranomaistoiminnassa (13/2003). </t>
  </si>
  <si>
    <t>Jos hakemukseen on budjetoitu palkkakustannuksia, on avustuksen saajan vakuutettava, ettei hakijaorganisaation edustajaa ole tuomittu edellisen kahden vuoden aikana rikoslain (39/1889) 47 luvun 6 a §:n perusteella luvattoman ulkomaisen työvoiman käytöstä, ulkomaalaislain (301/2004) 186 §:n perusteella työnantajan ulkomaalaisrikkomuksesta eikä sille ole määrätty työsopimuslain (55/2001) 11 a luvun 3 §:n mukaista seuraamusmaksua. Organisaation edustajalla tarkoitetaan rikoslain 47 luvun 8 §:n 1 momentin 2 kohdan mukaisesti työnantajana olevan oikeushenkilön lakimääräisen tai muun päättävän elimen jäsentä sekä sitä, joka työnantajan sijasta johtaa ja valvoo työtä. Vaatimus perustuu valtionavustuslain 7 §:n 2 momentissa asetettuihin avustuksen myöntämisen yleisiin edellytyksiin.</t>
  </si>
  <si>
    <t xml:space="preserve">Merkitse rasti kaikkiin kohtiin, jotka vahvistetaan allekirjoituksella (myös jos allekirjoitus tapahtuu sähköisessä järjestelmässä): </t>
  </si>
  <si>
    <t>Vakuutan/vakuutamme hakemuksen tiedot oikeiksi.</t>
  </si>
  <si>
    <t xml:space="preserve">Sitoudumme hakijaorganisaation omarahoitusosuuteen. </t>
  </si>
  <si>
    <t>Vakuutan/Vakuutamme, että edustamaani organisaatiota tai organisaation edustajaa ei ole tuomittu edellisen kahden vuoden aikana luvattoman ulkomaisen työvoiman käytöstä tai työnantajan ulkomaalaisrikkomuksesta eikä sille ole määrätty työsopimuslain mukaista seuraamusmaksua.</t>
  </si>
  <si>
    <t>Vakuutamme, että hakijaorganisaatio (tai avustuksen siirronsaaja) ei ole konkurssissa, ei ole laiminlyönyt oleellisesti veroja tai sosiaaliturvamaksuja, eikä hanketoteuttajan avainhenkilö ole syyllistynyt aiemmin rikokseen avustuksia haettaessa tai asetettu liiketoimintakieltoon.</t>
  </si>
  <si>
    <t>Vakuutan/vakuutamme, että hakijaorganisaatiolla (tai avustuksen siirronsaajalla) ei ole takaisinperintäpäätökseen perustuvaa maksamatonta täytäntöönpanokelpoista saatavaa avustuksia ja tukia myöntäville julkisyhteisöille.  </t>
  </si>
  <si>
    <t>Vakuutan/vakuutamme, että hakijaorganisaatio (tai avustuksen siirronsaaja) tai näissä organisaatioissa edustus-, päätös- tai valvontavaltaa käyttävät edustajat tai tosiasialliset omistajat ja edunsaajat eivät ole varainhoitoasetuksen 136 artiklan 1 kohdan tarkoittamassa muussakaan poissulkemistilassa.</t>
  </si>
  <si>
    <t>Annan/annamme suostumuksen päätösten sähköiseen tiedoksiantoon.</t>
  </si>
  <si>
    <t xml:space="preserve">Jos et lähetä hakemusta sähköisen kanavan kautta, tulosta ja allekirjoita käsin alla olevat kohdat. </t>
  </si>
  <si>
    <t>Hakijaorganisaation nimi</t>
  </si>
  <si>
    <t>Paikka</t>
  </si>
  <si>
    <t>Päivämäärä</t>
  </si>
  <si>
    <t>Nimen selvennys</t>
  </si>
  <si>
    <t>Asema organisaatiossa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</si>
</sst>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_ ;[Red]\-#,##0.00\ "/>
    <numFmt numFmtId="165" formatCode="#,##0.00\ _€"/>
    <numFmt numFmtId="166" formatCode="[$-F800]dddd\,\ mmmm\ dd\,\ yyyy"/>
    <numFmt numFmtId="167" formatCode="#,##0.00\ &quot;€&quot;"/>
  </numFmts>
  <fonts count="33" x14ac:knownFonts="1">
    <font>
      <sz val="12"/>
      <name val="Arial"/>
      <family val="2"/>
    </font>
    <font>
      <sz val="8"/>
      <name val="Arial"/>
      <family val="2"/>
    </font>
    <font>
      <b/>
      <sz val="14"/>
      <name val="Arial"/>
      <family val="2"/>
    </font>
    <font>
      <sz val="10"/>
      <name val="Arial"/>
      <family val="2"/>
    </font>
    <font>
      <sz val="10"/>
      <name val="Arial"/>
      <family val="2"/>
    </font>
    <font>
      <sz val="11"/>
      <color theme="0"/>
      <name val="Arial"/>
      <family val="2"/>
      <scheme val="minor"/>
    </font>
    <font>
      <sz val="11"/>
      <color rgb="FF9C0006"/>
      <name val="Arial"/>
      <family val="2"/>
      <scheme val="minor"/>
    </font>
    <font>
      <u/>
      <sz val="10"/>
      <color theme="10"/>
      <name val="Arial"/>
      <family val="2"/>
    </font>
    <font>
      <sz val="10"/>
      <name val="Arial"/>
      <family val="2"/>
    </font>
    <font>
      <sz val="8"/>
      <color rgb="FFFF0000"/>
      <name val="Arial"/>
      <family val="2"/>
    </font>
    <font>
      <b/>
      <sz val="12"/>
      <name val="Arial"/>
      <family val="2"/>
      <scheme val="minor"/>
    </font>
    <font>
      <b/>
      <sz val="10"/>
      <color rgb="FFFF0000"/>
      <name val="Arial"/>
      <family val="2"/>
    </font>
    <font>
      <sz val="10"/>
      <name val="Arial"/>
      <family val="2"/>
    </font>
    <font>
      <sz val="12"/>
      <color theme="1"/>
      <name val="Arial"/>
      <family val="2"/>
    </font>
    <font>
      <u/>
      <sz val="12"/>
      <color indexed="19"/>
      <name val="Tahoma"/>
      <family val="2"/>
    </font>
    <font>
      <b/>
      <sz val="12"/>
      <name val="Arial"/>
      <family val="2"/>
    </font>
    <font>
      <b/>
      <sz val="12"/>
      <color rgb="FFFF0000"/>
      <name val="Arial"/>
      <family val="2"/>
    </font>
    <font>
      <sz val="12"/>
      <color rgb="FFFF0000"/>
      <name val="Arial"/>
      <family val="2"/>
    </font>
    <font>
      <b/>
      <sz val="12"/>
      <color theme="1"/>
      <name val="Arial"/>
      <family val="2"/>
    </font>
    <font>
      <u/>
      <sz val="12"/>
      <color theme="10"/>
      <name val="Arial"/>
      <family val="2"/>
    </font>
    <font>
      <sz val="12"/>
      <name val="Arial"/>
      <family val="2"/>
    </font>
    <font>
      <sz val="12"/>
      <color rgb="FF00B050"/>
      <name val="Arial"/>
      <family val="2"/>
    </font>
    <font>
      <sz val="12"/>
      <color theme="3" tint="0.39997558519241921"/>
      <name val="Arial"/>
      <family val="2"/>
    </font>
    <font>
      <sz val="12"/>
      <name val="Arial"/>
      <family val="2"/>
      <scheme val="minor"/>
    </font>
    <font>
      <u/>
      <sz val="12"/>
      <color theme="10"/>
      <name val="Arial"/>
      <family val="2"/>
      <scheme val="minor"/>
    </font>
    <font>
      <sz val="12"/>
      <color rgb="FFFF0000"/>
      <name val="Arial"/>
      <family val="2"/>
      <scheme val="minor"/>
    </font>
    <font>
      <i/>
      <sz val="12"/>
      <name val="Arial"/>
      <family val="2"/>
    </font>
    <font>
      <sz val="12"/>
      <color theme="9"/>
      <name val="Arial"/>
      <family val="2"/>
    </font>
    <font>
      <b/>
      <sz val="9"/>
      <color indexed="81"/>
      <name val="Tahoma"/>
      <family val="2"/>
    </font>
    <font>
      <sz val="9"/>
      <color indexed="81"/>
      <name val="Tahoma"/>
      <family val="2"/>
    </font>
    <font>
      <sz val="11"/>
      <color rgb="FFFF0000"/>
      <name val="Calibri"/>
      <family val="2"/>
    </font>
    <font>
      <sz val="12"/>
      <name val="Times New Roman"/>
      <family val="1"/>
    </font>
    <font>
      <sz val="8"/>
      <name val="Arial"/>
      <family val="2"/>
      <scheme val="minor"/>
    </font>
  </fonts>
  <fills count="17">
    <fill>
      <patternFill patternType="none"/>
    </fill>
    <fill>
      <patternFill patternType="gray125"/>
    </fill>
    <fill>
      <patternFill patternType="solid">
        <fgColor theme="6" tint="0.39997558519241921"/>
        <bgColor indexed="65"/>
      </patternFill>
    </fill>
    <fill>
      <patternFill patternType="solid">
        <fgColor theme="6"/>
      </patternFill>
    </fill>
    <fill>
      <patternFill patternType="solid">
        <fgColor rgb="FFFFC7CE"/>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
      <patternFill patternType="solid">
        <fgColor theme="2"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0" tint="-0.14999847407452621"/>
        <bgColor indexed="64"/>
      </patternFill>
    </fill>
  </fills>
  <borders count="1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5">
    <xf numFmtId="0" fontId="0" fillId="0" borderId="0"/>
    <xf numFmtId="0" fontId="5"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0" borderId="0" applyNumberFormat="0" applyFill="0" applyBorder="0" applyAlignment="0" applyProtection="0"/>
    <xf numFmtId="0" fontId="4" fillId="0" borderId="0"/>
    <xf numFmtId="9" fontId="8" fillId="0" borderId="0" applyFont="0" applyFill="0" applyBorder="0" applyAlignment="0" applyProtection="0"/>
    <xf numFmtId="0" fontId="8" fillId="0" borderId="0"/>
    <xf numFmtId="0" fontId="7" fillId="0" borderId="0" applyNumberFormat="0" applyFill="0" applyBorder="0" applyAlignment="0" applyProtection="0"/>
    <xf numFmtId="44" fontId="12" fillId="0" borderId="0" applyFont="0" applyFill="0" applyBorder="0" applyAlignment="0" applyProtection="0"/>
    <xf numFmtId="0" fontId="2" fillId="0" borderId="0" applyAlignment="0">
      <alignment horizontal="center"/>
    </xf>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cellStyleXfs>
  <cellXfs count="687">
    <xf numFmtId="0" fontId="0" fillId="0" borderId="0" xfId="0"/>
    <xf numFmtId="0" fontId="0" fillId="6" borderId="0" xfId="0" applyNumberFormat="1" applyFont="1" applyFill="1" applyBorder="1" applyAlignment="1" applyProtection="1"/>
    <xf numFmtId="0" fontId="3" fillId="0" borderId="0" xfId="0" applyFont="1"/>
    <xf numFmtId="0" fontId="1" fillId="0" borderId="0" xfId="0" applyFont="1" applyProtection="1"/>
    <xf numFmtId="0" fontId="0" fillId="6" borderId="0" xfId="0" applyFill="1" applyProtection="1"/>
    <xf numFmtId="0" fontId="1" fillId="6" borderId="0" xfId="0" applyFont="1" applyFill="1" applyProtection="1"/>
    <xf numFmtId="0" fontId="1" fillId="0" borderId="0" xfId="0" applyFont="1" applyFill="1" applyAlignment="1" applyProtection="1">
      <alignment horizontal="right"/>
    </xf>
    <xf numFmtId="0" fontId="1" fillId="0" borderId="0" xfId="0" applyFont="1" applyFill="1" applyProtection="1"/>
    <xf numFmtId="0" fontId="1" fillId="0" borderId="0" xfId="0" applyFont="1" applyAlignment="1" applyProtection="1">
      <alignment horizontal="right"/>
    </xf>
    <xf numFmtId="0" fontId="1" fillId="0" borderId="0" xfId="0" applyFont="1" applyBorder="1" applyProtection="1"/>
    <xf numFmtId="49" fontId="3" fillId="0" borderId="0" xfId="0" applyNumberFormat="1" applyFont="1"/>
    <xf numFmtId="0" fontId="1" fillId="12" borderId="0" xfId="0" applyFont="1" applyFill="1" applyProtection="1"/>
    <xf numFmtId="0" fontId="0" fillId="12" borderId="0" xfId="0" applyFill="1" applyProtection="1"/>
    <xf numFmtId="0" fontId="1" fillId="0" borderId="0" xfId="0" applyFont="1" applyAlignment="1" applyProtection="1"/>
    <xf numFmtId="0" fontId="1" fillId="0" borderId="0" xfId="0" applyFont="1" applyFill="1" applyAlignment="1" applyProtection="1"/>
    <xf numFmtId="0" fontId="3" fillId="12" borderId="0" xfId="0" applyFont="1" applyFill="1" applyProtection="1"/>
    <xf numFmtId="0" fontId="11" fillId="0" borderId="0" xfId="0" applyFont="1"/>
    <xf numFmtId="0" fontId="9" fillId="6" borderId="0" xfId="0" applyFont="1" applyFill="1" applyProtection="1"/>
    <xf numFmtId="0" fontId="0" fillId="7" borderId="10" xfId="0" applyFont="1" applyFill="1" applyBorder="1" applyAlignment="1" applyProtection="1"/>
    <xf numFmtId="0" fontId="0" fillId="7" borderId="11" xfId="0" applyFont="1" applyFill="1" applyBorder="1" applyAlignment="1" applyProtection="1"/>
    <xf numFmtId="0" fontId="0" fillId="0" borderId="0" xfId="0" applyFont="1" applyProtection="1"/>
    <xf numFmtId="0" fontId="0" fillId="0" borderId="0" xfId="0" applyFont="1" applyAlignment="1" applyProtection="1">
      <alignment vertical="center"/>
    </xf>
    <xf numFmtId="0" fontId="0" fillId="0" borderId="0" xfId="0" applyFont="1" applyBorder="1" applyProtection="1"/>
    <xf numFmtId="0" fontId="0" fillId="7" borderId="11" xfId="0" applyFont="1" applyFill="1" applyBorder="1" applyProtection="1"/>
    <xf numFmtId="0" fontId="0" fillId="7" borderId="12" xfId="0" applyFont="1" applyFill="1" applyBorder="1" applyProtection="1"/>
    <xf numFmtId="0" fontId="0" fillId="10" borderId="1" xfId="0" applyFont="1" applyFill="1" applyBorder="1" applyProtection="1"/>
    <xf numFmtId="0" fontId="0" fillId="10" borderId="0" xfId="0" applyFont="1" applyFill="1" applyBorder="1" applyProtection="1"/>
    <xf numFmtId="0" fontId="0" fillId="10" borderId="2" xfId="0" applyFont="1" applyFill="1" applyBorder="1" applyProtection="1"/>
    <xf numFmtId="0" fontId="0" fillId="8" borderId="0" xfId="0" applyFont="1" applyFill="1" applyProtection="1"/>
    <xf numFmtId="0" fontId="0" fillId="11" borderId="0" xfId="0" applyFont="1" applyFill="1" applyProtection="1"/>
    <xf numFmtId="0" fontId="15" fillId="5" borderId="1" xfId="0" applyFont="1" applyFill="1" applyBorder="1" applyAlignment="1" applyProtection="1">
      <alignment horizontal="left"/>
    </xf>
    <xf numFmtId="0" fontId="15" fillId="5" borderId="0" xfId="0" applyFont="1" applyFill="1" applyBorder="1" applyAlignment="1" applyProtection="1">
      <alignment horizontal="left"/>
    </xf>
    <xf numFmtId="0" fontId="15" fillId="5" borderId="2" xfId="0" applyFont="1" applyFill="1" applyBorder="1" applyAlignment="1" applyProtection="1">
      <alignment horizontal="left"/>
    </xf>
    <xf numFmtId="0" fontId="0" fillId="5" borderId="1" xfId="0" applyFont="1" applyFill="1" applyBorder="1" applyAlignment="1" applyProtection="1">
      <alignment horizontal="left"/>
    </xf>
    <xf numFmtId="0" fontId="0" fillId="5" borderId="0" xfId="0" applyFont="1" applyFill="1" applyBorder="1" applyAlignment="1" applyProtection="1">
      <alignment horizontal="left"/>
    </xf>
    <xf numFmtId="0" fontId="15" fillId="5" borderId="2" xfId="0" applyFont="1" applyFill="1" applyBorder="1" applyAlignment="1" applyProtection="1"/>
    <xf numFmtId="0" fontId="15" fillId="5" borderId="0" xfId="0" applyFont="1" applyFill="1" applyBorder="1" applyAlignment="1" applyProtection="1"/>
    <xf numFmtId="0" fontId="16" fillId="5" borderId="0" xfId="0" applyFont="1" applyFill="1" applyBorder="1" applyAlignment="1" applyProtection="1">
      <alignment horizontal="left"/>
    </xf>
    <xf numFmtId="0" fontId="0" fillId="11" borderId="0" xfId="0" applyFont="1" applyFill="1" applyAlignment="1" applyProtection="1">
      <alignment vertical="top"/>
    </xf>
    <xf numFmtId="0" fontId="15" fillId="10" borderId="10" xfId="0" applyFont="1" applyFill="1" applyBorder="1" applyAlignment="1" applyProtection="1">
      <alignment horizontal="left"/>
    </xf>
    <xf numFmtId="0" fontId="15" fillId="10" borderId="11" xfId="0" applyFont="1" applyFill="1" applyBorder="1" applyAlignment="1" applyProtection="1">
      <alignment horizontal="left"/>
    </xf>
    <xf numFmtId="0" fontId="15" fillId="10" borderId="12" xfId="0" applyFont="1" applyFill="1" applyBorder="1" applyAlignment="1" applyProtection="1">
      <alignment horizontal="left"/>
    </xf>
    <xf numFmtId="0" fontId="17" fillId="0" borderId="0" xfId="0" applyFont="1" applyAlignment="1" applyProtection="1">
      <alignment horizontal="left" vertical="top"/>
    </xf>
    <xf numFmtId="0" fontId="0" fillId="5" borderId="8" xfId="0" applyFont="1" applyFill="1" applyBorder="1" applyAlignment="1" applyProtection="1">
      <alignment horizontal="left"/>
    </xf>
    <xf numFmtId="0" fontId="0" fillId="5" borderId="3" xfId="0" applyFont="1" applyFill="1" applyBorder="1" applyAlignment="1" applyProtection="1">
      <alignment horizontal="left"/>
    </xf>
    <xf numFmtId="0" fontId="0" fillId="5" borderId="5" xfId="0" applyFont="1" applyFill="1" applyBorder="1" applyAlignment="1" applyProtection="1">
      <alignment horizontal="left"/>
    </xf>
    <xf numFmtId="0" fontId="0" fillId="5" borderId="2" xfId="0" applyFont="1" applyFill="1" applyBorder="1" applyProtection="1"/>
    <xf numFmtId="0" fontId="0" fillId="5" borderId="1" xfId="0" applyFont="1" applyFill="1" applyBorder="1" applyAlignment="1" applyProtection="1"/>
    <xf numFmtId="0" fontId="0" fillId="5" borderId="0" xfId="0" applyFont="1" applyFill="1" applyBorder="1" applyAlignment="1" applyProtection="1">
      <alignment horizontal="center"/>
    </xf>
    <xf numFmtId="0" fontId="0" fillId="5" borderId="0" xfId="0" applyFont="1" applyFill="1" applyBorder="1" applyProtection="1"/>
    <xf numFmtId="0" fontId="0" fillId="5" borderId="0" xfId="0" applyFont="1" applyFill="1" applyBorder="1" applyAlignment="1" applyProtection="1">
      <alignment horizontal="right"/>
    </xf>
    <xf numFmtId="0" fontId="0" fillId="5" borderId="0" xfId="0" applyFont="1" applyFill="1" applyBorder="1" applyAlignment="1" applyProtection="1">
      <alignment horizontal="left" vertical="center"/>
    </xf>
    <xf numFmtId="0" fontId="13" fillId="10" borderId="1" xfId="4" applyFont="1" applyFill="1" applyBorder="1" applyAlignment="1" applyProtection="1">
      <alignment horizontal="left" vertical="top"/>
    </xf>
    <xf numFmtId="0" fontId="17" fillId="10" borderId="0" xfId="4" applyFont="1" applyFill="1" applyBorder="1" applyAlignment="1" applyProtection="1">
      <alignment horizontal="left" vertical="top"/>
    </xf>
    <xf numFmtId="0" fontId="17" fillId="0" borderId="0" xfId="0" applyFont="1" applyProtection="1"/>
    <xf numFmtId="0" fontId="0" fillId="0" borderId="0" xfId="0" applyFont="1" applyBorder="1" applyAlignment="1" applyProtection="1"/>
    <xf numFmtId="0" fontId="0" fillId="5" borderId="2" xfId="0" applyFont="1" applyFill="1" applyBorder="1" applyAlignment="1" applyProtection="1"/>
    <xf numFmtId="0" fontId="0" fillId="5" borderId="0" xfId="0" applyFont="1" applyFill="1" applyBorder="1" applyAlignment="1" applyProtection="1"/>
    <xf numFmtId="0" fontId="0" fillId="5" borderId="6" xfId="0" applyFont="1" applyFill="1" applyBorder="1" applyAlignment="1" applyProtection="1"/>
    <xf numFmtId="0" fontId="0" fillId="5" borderId="4" xfId="0" applyFont="1" applyFill="1" applyBorder="1" applyAlignment="1" applyProtection="1">
      <alignment horizontal="center"/>
    </xf>
    <xf numFmtId="0" fontId="0" fillId="5" borderId="4" xfId="0" applyFont="1" applyFill="1" applyBorder="1" applyProtection="1"/>
    <xf numFmtId="0" fontId="0" fillId="5" borderId="4" xfId="0" applyFont="1" applyFill="1" applyBorder="1" applyAlignment="1" applyProtection="1">
      <alignment horizontal="right"/>
    </xf>
    <xf numFmtId="0" fontId="0" fillId="5" borderId="7" xfId="0" applyFont="1" applyFill="1" applyBorder="1" applyAlignment="1" applyProtection="1">
      <alignment horizontal="left" vertical="top"/>
    </xf>
    <xf numFmtId="0" fontId="15" fillId="5" borderId="8" xfId="0" applyFont="1" applyFill="1" applyBorder="1" applyAlignment="1" applyProtection="1">
      <alignment horizontal="left" vertical="top"/>
    </xf>
    <xf numFmtId="0" fontId="17" fillId="5" borderId="3" xfId="0" applyFont="1" applyFill="1" applyBorder="1" applyAlignment="1" applyProtection="1">
      <alignment horizontal="left" vertical="top"/>
    </xf>
    <xf numFmtId="0" fontId="0" fillId="5" borderId="3" xfId="0" applyFont="1" applyFill="1" applyBorder="1" applyAlignment="1" applyProtection="1">
      <alignment horizontal="left" vertical="top"/>
    </xf>
    <xf numFmtId="0" fontId="0" fillId="5" borderId="5" xfId="0" applyFont="1" applyFill="1" applyBorder="1" applyAlignment="1" applyProtection="1">
      <alignment horizontal="left" vertical="top"/>
    </xf>
    <xf numFmtId="0" fontId="17" fillId="5" borderId="0" xfId="0" applyFont="1" applyFill="1" applyBorder="1" applyAlignment="1" applyProtection="1">
      <alignment horizontal="left" vertical="top"/>
    </xf>
    <xf numFmtId="0" fontId="17" fillId="5" borderId="0" xfId="0" applyFont="1" applyFill="1" applyBorder="1" applyAlignment="1" applyProtection="1">
      <alignment horizontal="right"/>
    </xf>
    <xf numFmtId="0" fontId="0" fillId="10" borderId="2" xfId="0" applyFont="1" applyFill="1" applyBorder="1" applyAlignment="1" applyProtection="1">
      <alignment horizontal="left" vertical="top"/>
    </xf>
    <xf numFmtId="0" fontId="17" fillId="10" borderId="6" xfId="0" applyFont="1" applyFill="1" applyBorder="1" applyAlignment="1" applyProtection="1">
      <alignment horizontal="center" wrapText="1"/>
    </xf>
    <xf numFmtId="0" fontId="17" fillId="10" borderId="4" xfId="0" applyFont="1" applyFill="1" applyBorder="1" applyAlignment="1" applyProtection="1">
      <alignment horizontal="center" wrapText="1"/>
    </xf>
    <xf numFmtId="0" fontId="0" fillId="10" borderId="4" xfId="0" applyFont="1" applyFill="1" applyBorder="1" applyAlignment="1" applyProtection="1">
      <alignment horizontal="left" vertical="top"/>
    </xf>
    <xf numFmtId="0" fontId="0" fillId="5" borderId="5" xfId="0" applyFont="1" applyFill="1" applyBorder="1" applyAlignment="1" applyProtection="1">
      <alignment horizontal="left" vertical="top" wrapText="1"/>
    </xf>
    <xf numFmtId="0" fontId="19" fillId="0" borderId="0" xfId="4" applyFont="1" applyProtection="1"/>
    <xf numFmtId="0" fontId="15" fillId="5" borderId="1" xfId="0" applyFont="1" applyFill="1" applyBorder="1" applyAlignment="1" applyProtection="1">
      <alignment horizontal="left" vertical="top"/>
    </xf>
    <xf numFmtId="0" fontId="0" fillId="5" borderId="1" xfId="0" applyFont="1" applyFill="1" applyBorder="1" applyProtection="1"/>
    <xf numFmtId="0" fontId="15" fillId="5" borderId="1" xfId="0" applyFont="1" applyFill="1" applyBorder="1" applyProtection="1"/>
    <xf numFmtId="0" fontId="0" fillId="5" borderId="6" xfId="0" applyFont="1" applyFill="1" applyBorder="1" applyProtection="1"/>
    <xf numFmtId="0" fontId="0" fillId="5" borderId="7" xfId="0" applyFont="1" applyFill="1" applyBorder="1" applyProtection="1"/>
    <xf numFmtId="0" fontId="0" fillId="10" borderId="1" xfId="0" applyFont="1" applyFill="1" applyBorder="1" applyAlignment="1" applyProtection="1">
      <alignment horizontal="left"/>
    </xf>
    <xf numFmtId="0" fontId="0" fillId="5" borderId="0" xfId="0" applyFont="1" applyFill="1" applyBorder="1" applyAlignment="1" applyProtection="1">
      <alignment wrapText="1"/>
    </xf>
    <xf numFmtId="0" fontId="0" fillId="5" borderId="2" xfId="0" applyFont="1" applyFill="1" applyBorder="1" applyAlignment="1" applyProtection="1">
      <alignment wrapText="1"/>
    </xf>
    <xf numFmtId="0" fontId="15" fillId="5" borderId="4" xfId="0" applyFont="1" applyFill="1" applyBorder="1" applyAlignment="1" applyProtection="1"/>
    <xf numFmtId="0" fontId="15" fillId="5" borderId="7" xfId="0" applyFont="1" applyFill="1" applyBorder="1" applyAlignment="1" applyProtection="1"/>
    <xf numFmtId="0" fontId="0" fillId="5" borderId="8" xfId="0" applyFont="1" applyFill="1" applyBorder="1" applyAlignment="1" applyProtection="1"/>
    <xf numFmtId="0" fontId="0" fillId="5" borderId="3" xfId="0" applyFont="1" applyFill="1" applyBorder="1" applyAlignment="1" applyProtection="1"/>
    <xf numFmtId="0" fontId="0" fillId="5" borderId="3" xfId="0" applyFont="1" applyFill="1" applyBorder="1" applyAlignment="1" applyProtection="1">
      <alignment wrapText="1"/>
    </xf>
    <xf numFmtId="0" fontId="0" fillId="5" borderId="5" xfId="0" applyFont="1" applyFill="1" applyBorder="1" applyAlignment="1" applyProtection="1">
      <alignment wrapText="1"/>
    </xf>
    <xf numFmtId="0" fontId="0" fillId="5" borderId="15" xfId="0" applyFont="1" applyFill="1" applyBorder="1" applyAlignment="1" applyProtection="1">
      <alignment horizontal="center" vertical="top" wrapText="1"/>
    </xf>
    <xf numFmtId="0" fontId="15" fillId="5" borderId="6" xfId="0" applyFont="1" applyFill="1" applyBorder="1" applyAlignment="1" applyProtection="1">
      <alignment horizontal="left"/>
    </xf>
    <xf numFmtId="0" fontId="15" fillId="5" borderId="4" xfId="0" applyFont="1" applyFill="1" applyBorder="1" applyAlignment="1" applyProtection="1">
      <alignment horizontal="left"/>
    </xf>
    <xf numFmtId="0" fontId="15" fillId="5" borderId="7" xfId="0" applyFont="1" applyFill="1" applyBorder="1" applyAlignment="1" applyProtection="1">
      <alignment horizontal="left"/>
    </xf>
    <xf numFmtId="0" fontId="21" fillId="0" borderId="0" xfId="0" applyFont="1" applyProtection="1"/>
    <xf numFmtId="0" fontId="0" fillId="10" borderId="0" xfId="0" applyFont="1" applyFill="1" applyBorder="1" applyAlignment="1" applyProtection="1">
      <alignment horizontal="left"/>
    </xf>
    <xf numFmtId="0" fontId="15" fillId="5" borderId="0" xfId="0" applyFont="1" applyFill="1" applyBorder="1" applyAlignment="1" applyProtection="1">
      <alignment horizontal="left" wrapText="1"/>
    </xf>
    <xf numFmtId="0" fontId="0" fillId="10" borderId="0" xfId="0" applyFont="1" applyFill="1" applyBorder="1" applyAlignment="1" applyProtection="1">
      <alignment horizontal="center"/>
    </xf>
    <xf numFmtId="0" fontId="17" fillId="9" borderId="3" xfId="0" applyFont="1" applyFill="1" applyBorder="1" applyAlignment="1" applyProtection="1">
      <alignment vertical="center"/>
    </xf>
    <xf numFmtId="0" fontId="17" fillId="9" borderId="0" xfId="0" applyFont="1" applyFill="1" applyBorder="1" applyAlignment="1" applyProtection="1">
      <alignment vertical="center"/>
    </xf>
    <xf numFmtId="0" fontId="0" fillId="5" borderId="4" xfId="0" applyFont="1" applyFill="1" applyBorder="1" applyAlignment="1" applyProtection="1">
      <alignment horizontal="left"/>
    </xf>
    <xf numFmtId="0" fontId="22" fillId="5" borderId="0" xfId="0" applyFont="1" applyFill="1" applyBorder="1" applyProtection="1"/>
    <xf numFmtId="9" fontId="3" fillId="0" borderId="0" xfId="0" applyNumberFormat="1" applyFont="1"/>
    <xf numFmtId="0" fontId="23" fillId="0" borderId="0" xfId="0" applyFont="1" applyBorder="1" applyProtection="1"/>
    <xf numFmtId="0" fontId="23" fillId="10" borderId="1" xfId="0" applyFont="1" applyFill="1" applyBorder="1" applyProtection="1"/>
    <xf numFmtId="0" fontId="23" fillId="10" borderId="0" xfId="0" applyFont="1" applyFill="1" applyBorder="1" applyProtection="1"/>
    <xf numFmtId="0" fontId="23" fillId="10" borderId="0" xfId="0" applyFont="1" applyFill="1" applyBorder="1" applyAlignment="1" applyProtection="1"/>
    <xf numFmtId="0" fontId="23" fillId="10" borderId="2" xfId="0" applyFont="1" applyFill="1" applyBorder="1" applyProtection="1"/>
    <xf numFmtId="0" fontId="23" fillId="5" borderId="0" xfId="0" applyFont="1" applyFill="1" applyBorder="1" applyProtection="1"/>
    <xf numFmtId="0" fontId="25" fillId="5" borderId="0" xfId="0" applyFont="1" applyFill="1" applyBorder="1" applyProtection="1"/>
    <xf numFmtId="0" fontId="25" fillId="0" borderId="0" xfId="0" applyFont="1" applyAlignment="1" applyProtection="1">
      <alignment vertical="top" wrapText="1"/>
    </xf>
    <xf numFmtId="0" fontId="23" fillId="6" borderId="0" xfId="0" applyFont="1" applyFill="1" applyBorder="1" applyProtection="1"/>
    <xf numFmtId="0" fontId="23" fillId="9" borderId="4" xfId="0" applyFont="1" applyFill="1" applyBorder="1" applyProtection="1"/>
    <xf numFmtId="0" fontId="0" fillId="0" borderId="0" xfId="0" applyFont="1" applyAlignment="1" applyProtection="1">
      <alignment wrapText="1"/>
    </xf>
    <xf numFmtId="0" fontId="15" fillId="10" borderId="8" xfId="0" applyFont="1" applyFill="1" applyBorder="1" applyAlignment="1" applyProtection="1"/>
    <xf numFmtId="0" fontId="0" fillId="10" borderId="3" xfId="0" applyFont="1" applyFill="1" applyBorder="1" applyProtection="1"/>
    <xf numFmtId="0" fontId="0" fillId="10" borderId="5" xfId="0" applyFont="1" applyFill="1" applyBorder="1" applyProtection="1"/>
    <xf numFmtId="0" fontId="15" fillId="10" borderId="0" xfId="0" applyFont="1" applyFill="1" applyBorder="1" applyProtection="1"/>
    <xf numFmtId="0" fontId="0" fillId="10" borderId="4" xfId="0" applyFont="1" applyFill="1" applyBorder="1" applyProtection="1"/>
    <xf numFmtId="0" fontId="0" fillId="10" borderId="7" xfId="0" applyFont="1" applyFill="1" applyBorder="1" applyProtection="1"/>
    <xf numFmtId="0" fontId="0" fillId="0" borderId="0" xfId="0" applyFont="1" applyFill="1" applyProtection="1"/>
    <xf numFmtId="0" fontId="0" fillId="9" borderId="1" xfId="0" applyFont="1" applyFill="1" applyBorder="1" applyProtection="1"/>
    <xf numFmtId="0" fontId="15" fillId="9" borderId="0" xfId="0" applyFont="1" applyFill="1" applyBorder="1" applyProtection="1"/>
    <xf numFmtId="0" fontId="0" fillId="9" borderId="0" xfId="0" applyFont="1" applyFill="1" applyBorder="1" applyProtection="1"/>
    <xf numFmtId="0" fontId="0" fillId="9" borderId="9" xfId="0" applyFont="1" applyFill="1" applyBorder="1" applyAlignment="1" applyProtection="1">
      <alignment horizontal="right"/>
    </xf>
    <xf numFmtId="0" fontId="0" fillId="9" borderId="2" xfId="0" applyFont="1" applyFill="1" applyBorder="1" applyProtection="1"/>
    <xf numFmtId="0" fontId="0" fillId="5" borderId="3" xfId="0" applyFont="1" applyFill="1" applyBorder="1" applyProtection="1"/>
    <xf numFmtId="0" fontId="0" fillId="9" borderId="7" xfId="0" applyFont="1" applyFill="1" applyBorder="1" applyAlignment="1" applyProtection="1">
      <alignment horizontal="right"/>
    </xf>
    <xf numFmtId="0" fontId="0" fillId="6" borderId="0" xfId="0" applyFont="1" applyFill="1" applyBorder="1" applyProtection="1"/>
    <xf numFmtId="0" fontId="17" fillId="6" borderId="0" xfId="0" applyFont="1" applyFill="1" applyBorder="1" applyProtection="1"/>
    <xf numFmtId="0" fontId="17" fillId="5" borderId="0" xfId="0" applyFont="1" applyFill="1" applyBorder="1" applyProtection="1"/>
    <xf numFmtId="0" fontId="0" fillId="6" borderId="0" xfId="0" applyFont="1" applyFill="1" applyProtection="1"/>
    <xf numFmtId="0" fontId="0" fillId="5" borderId="5" xfId="0" applyFont="1" applyFill="1" applyBorder="1" applyProtection="1"/>
    <xf numFmtId="0" fontId="15" fillId="10" borderId="0" xfId="0" applyFont="1" applyFill="1" applyBorder="1" applyAlignment="1" applyProtection="1">
      <alignment horizontal="left" wrapText="1"/>
    </xf>
    <xf numFmtId="0" fontId="0" fillId="0" borderId="0" xfId="0" applyFont="1" applyBorder="1" applyAlignment="1" applyProtection="1">
      <alignment horizontal="center" vertical="top" wrapText="1"/>
    </xf>
    <xf numFmtId="0" fontId="15" fillId="6" borderId="0" xfId="0" applyFont="1" applyFill="1" applyBorder="1" applyAlignment="1" applyProtection="1">
      <alignment horizontal="left"/>
    </xf>
    <xf numFmtId="0" fontId="0" fillId="9" borderId="9" xfId="0" applyFont="1" applyFill="1" applyBorder="1" applyAlignment="1" applyProtection="1">
      <alignment horizontal="center"/>
    </xf>
    <xf numFmtId="0" fontId="0" fillId="9" borderId="10" xfId="0" applyFont="1" applyFill="1" applyBorder="1" applyProtection="1"/>
    <xf numFmtId="0" fontId="0" fillId="0" borderId="9" xfId="0" applyFont="1" applyBorder="1" applyAlignment="1" applyProtection="1">
      <alignment horizontal="center"/>
      <protection locked="0"/>
    </xf>
    <xf numFmtId="0" fontId="0" fillId="9" borderId="12" xfId="0" applyFont="1" applyFill="1" applyBorder="1" applyProtection="1"/>
    <xf numFmtId="0" fontId="0" fillId="0" borderId="9" xfId="0" applyFont="1" applyBorder="1" applyAlignment="1" applyProtection="1">
      <alignment wrapText="1"/>
      <protection locked="0"/>
    </xf>
    <xf numFmtId="10" fontId="0" fillId="0" borderId="9" xfId="0" applyNumberFormat="1" applyFont="1" applyBorder="1" applyProtection="1">
      <protection locked="0"/>
    </xf>
    <xf numFmtId="0" fontId="0" fillId="12" borderId="0" xfId="0" applyFont="1" applyFill="1" applyProtection="1"/>
    <xf numFmtId="0" fontId="10" fillId="9" borderId="8" xfId="2" applyNumberFormat="1" applyFont="1" applyFill="1" applyBorder="1" applyAlignment="1" applyProtection="1">
      <alignment horizontal="left" vertical="top"/>
    </xf>
    <xf numFmtId="0" fontId="0" fillId="9" borderId="5" xfId="0" applyFont="1" applyFill="1" applyBorder="1" applyProtection="1"/>
    <xf numFmtId="49" fontId="10" fillId="9" borderId="9" xfId="1" applyNumberFormat="1" applyFont="1" applyFill="1" applyBorder="1" applyAlignment="1" applyProtection="1">
      <alignment horizontal="center" vertical="center" wrapText="1"/>
    </xf>
    <xf numFmtId="0" fontId="0" fillId="0" borderId="9" xfId="0" applyFont="1" applyBorder="1" applyProtection="1">
      <protection locked="0"/>
    </xf>
    <xf numFmtId="9" fontId="0" fillId="0" borderId="9" xfId="0" applyNumberFormat="1" applyFont="1" applyBorder="1" applyProtection="1">
      <protection locked="0"/>
    </xf>
    <xf numFmtId="0" fontId="15" fillId="0" borderId="0" xfId="0" applyFont="1" applyProtection="1"/>
    <xf numFmtId="4" fontId="15" fillId="9" borderId="9" xfId="0" applyNumberFormat="1" applyFont="1" applyFill="1" applyBorder="1" applyProtection="1"/>
    <xf numFmtId="0" fontId="26" fillId="0" borderId="0" xfId="0" applyFont="1" applyBorder="1" applyAlignment="1" applyProtection="1">
      <alignment wrapText="1"/>
    </xf>
    <xf numFmtId="164" fontId="0" fillId="0" borderId="0" xfId="0" applyNumberFormat="1" applyFont="1" applyBorder="1" applyAlignment="1" applyProtection="1">
      <alignment wrapText="1"/>
    </xf>
    <xf numFmtId="164" fontId="0" fillId="0" borderId="0" xfId="0" applyNumberFormat="1" applyFont="1" applyBorder="1" applyProtection="1"/>
    <xf numFmtId="4" fontId="0" fillId="0" borderId="0" xfId="0" applyNumberFormat="1" applyFont="1" applyBorder="1" applyProtection="1"/>
    <xf numFmtId="0" fontId="0" fillId="12" borderId="0" xfId="0" applyFont="1" applyFill="1" applyBorder="1" applyProtection="1"/>
    <xf numFmtId="49" fontId="10" fillId="12" borderId="0" xfId="1" applyNumberFormat="1" applyFont="1" applyFill="1" applyBorder="1" applyAlignment="1" applyProtection="1">
      <alignment horizontal="right" vertical="top"/>
    </xf>
    <xf numFmtId="4" fontId="0" fillId="12" borderId="0" xfId="0" applyNumberFormat="1" applyFont="1" applyFill="1" applyBorder="1" applyAlignment="1" applyProtection="1"/>
    <xf numFmtId="0" fontId="15" fillId="12" borderId="0" xfId="0" applyFont="1" applyFill="1" applyBorder="1" applyAlignment="1" applyProtection="1">
      <alignment horizontal="right"/>
    </xf>
    <xf numFmtId="4" fontId="15" fillId="12" borderId="0" xfId="0" applyNumberFormat="1" applyFont="1" applyFill="1" applyBorder="1" applyProtection="1"/>
    <xf numFmtId="0" fontId="10" fillId="12" borderId="0" xfId="2" applyNumberFormat="1" applyFont="1" applyFill="1" applyBorder="1" applyAlignment="1" applyProtection="1">
      <alignment vertical="top"/>
    </xf>
    <xf numFmtId="4" fontId="10" fillId="12" borderId="0" xfId="2" applyNumberFormat="1" applyFont="1" applyFill="1" applyBorder="1" applyAlignment="1" applyProtection="1">
      <alignment horizontal="right" vertical="top"/>
    </xf>
    <xf numFmtId="0" fontId="21" fillId="12" borderId="0" xfId="0" applyFont="1" applyFill="1" applyProtection="1"/>
    <xf numFmtId="0" fontId="15" fillId="13" borderId="10" xfId="2" applyNumberFormat="1" applyFont="1" applyFill="1" applyBorder="1" applyAlignment="1" applyProtection="1"/>
    <xf numFmtId="0" fontId="15" fillId="13" borderId="11" xfId="2" applyNumberFormat="1" applyFont="1" applyFill="1" applyBorder="1" applyAlignment="1" applyProtection="1">
      <alignment horizontal="right" vertical="top"/>
    </xf>
    <xf numFmtId="4" fontId="0" fillId="13" borderId="12" xfId="0" applyNumberFormat="1" applyFont="1" applyFill="1" applyBorder="1" applyAlignment="1" applyProtection="1">
      <alignment horizontal="right"/>
    </xf>
    <xf numFmtId="0" fontId="15" fillId="13" borderId="9" xfId="1" applyNumberFormat="1" applyFont="1" applyFill="1" applyBorder="1" applyAlignment="1" applyProtection="1">
      <alignment horizontal="left" vertical="top"/>
    </xf>
    <xf numFmtId="49" fontId="15" fillId="13" borderId="9" xfId="1" applyNumberFormat="1" applyFont="1" applyFill="1" applyBorder="1" applyAlignment="1" applyProtection="1">
      <alignment horizontal="left" vertical="top"/>
    </xf>
    <xf numFmtId="49" fontId="0" fillId="12" borderId="9" xfId="3" applyNumberFormat="1" applyFont="1" applyFill="1" applyBorder="1" applyAlignment="1" applyProtection="1">
      <alignment horizontal="left" vertical="top" wrapText="1"/>
      <protection locked="0"/>
    </xf>
    <xf numFmtId="4" fontId="0" fillId="13" borderId="12" xfId="0" applyNumberFormat="1" applyFont="1" applyFill="1" applyBorder="1" applyProtection="1"/>
    <xf numFmtId="0" fontId="15" fillId="13" borderId="9" xfId="1" applyNumberFormat="1" applyFont="1" applyFill="1" applyBorder="1" applyAlignment="1" applyProtection="1">
      <alignment horizontal="left" vertical="top" wrapText="1"/>
    </xf>
    <xf numFmtId="164" fontId="0" fillId="13" borderId="12" xfId="0" applyNumberFormat="1" applyFont="1" applyFill="1" applyBorder="1" applyAlignment="1" applyProtection="1">
      <alignment horizontal="right"/>
    </xf>
    <xf numFmtId="0" fontId="15" fillId="9" borderId="10" xfId="2" applyNumberFormat="1" applyFont="1" applyFill="1" applyBorder="1" applyAlignment="1" applyProtection="1"/>
    <xf numFmtId="0" fontId="15" fillId="9" borderId="11" xfId="2" applyNumberFormat="1" applyFont="1" applyFill="1" applyBorder="1" applyAlignment="1" applyProtection="1">
      <alignment horizontal="right" vertical="top"/>
    </xf>
    <xf numFmtId="4" fontId="0" fillId="9" borderId="12" xfId="0" applyNumberFormat="1" applyFont="1" applyFill="1" applyBorder="1" applyProtection="1"/>
    <xf numFmtId="0" fontId="0" fillId="9" borderId="14" xfId="0" applyFont="1" applyFill="1" applyBorder="1" applyProtection="1"/>
    <xf numFmtId="0" fontId="0" fillId="9" borderId="15" xfId="0" applyFont="1" applyFill="1" applyBorder="1" applyProtection="1"/>
    <xf numFmtId="0" fontId="15" fillId="9" borderId="9" xfId="0" applyFont="1" applyFill="1" applyBorder="1" applyProtection="1"/>
    <xf numFmtId="0" fontId="0" fillId="9" borderId="9" xfId="0" applyFont="1" applyFill="1" applyBorder="1" applyProtection="1"/>
    <xf numFmtId="0" fontId="0" fillId="9" borderId="13" xfId="0" applyFont="1" applyFill="1" applyBorder="1" applyProtection="1"/>
    <xf numFmtId="0" fontId="16" fillId="0" borderId="0" xfId="0" applyFont="1" applyBorder="1" applyAlignment="1" applyProtection="1"/>
    <xf numFmtId="0" fontId="15" fillId="10" borderId="10" xfId="0" applyFont="1" applyFill="1" applyBorder="1" applyAlignment="1" applyProtection="1"/>
    <xf numFmtId="0" fontId="15" fillId="10" borderId="12" xfId="0" applyFont="1" applyFill="1" applyBorder="1" applyAlignment="1" applyProtection="1"/>
    <xf numFmtId="0" fontId="0" fillId="9" borderId="9" xfId="0" applyFont="1" applyFill="1" applyBorder="1" applyAlignment="1" applyProtection="1">
      <alignment horizontal="left"/>
    </xf>
    <xf numFmtId="165" fontId="0" fillId="9" borderId="9" xfId="0" applyNumberFormat="1" applyFont="1" applyFill="1" applyBorder="1" applyProtection="1"/>
    <xf numFmtId="164" fontId="0" fillId="0" borderId="0" xfId="0" applyNumberFormat="1" applyFont="1" applyProtection="1"/>
    <xf numFmtId="0" fontId="15" fillId="9" borderId="8" xfId="0" applyFont="1" applyFill="1" applyBorder="1" applyProtection="1"/>
    <xf numFmtId="0" fontId="0" fillId="9" borderId="3" xfId="0" applyFont="1" applyFill="1" applyBorder="1" applyProtection="1"/>
    <xf numFmtId="0" fontId="0" fillId="9" borderId="1" xfId="0" applyFont="1" applyFill="1" applyBorder="1" applyAlignment="1" applyProtection="1">
      <alignment horizontal="center"/>
    </xf>
    <xf numFmtId="0" fontId="0" fillId="9" borderId="0" xfId="0" applyFont="1" applyFill="1" applyBorder="1" applyAlignment="1" applyProtection="1">
      <alignment horizontal="center"/>
    </xf>
    <xf numFmtId="0" fontId="15" fillId="9" borderId="1" xfId="0" applyFont="1" applyFill="1" applyBorder="1" applyProtection="1"/>
    <xf numFmtId="0" fontId="17" fillId="9" borderId="0" xfId="0" applyFont="1" applyFill="1" applyBorder="1" applyProtection="1"/>
    <xf numFmtId="44" fontId="0" fillId="9" borderId="0" xfId="0" applyNumberFormat="1" applyFont="1" applyFill="1" applyBorder="1" applyProtection="1"/>
    <xf numFmtId="44" fontId="0" fillId="9" borderId="2" xfId="0" applyNumberFormat="1" applyFont="1" applyFill="1" applyBorder="1" applyProtection="1"/>
    <xf numFmtId="0" fontId="0" fillId="12" borderId="9" xfId="0" applyFont="1" applyFill="1" applyBorder="1" applyProtection="1"/>
    <xf numFmtId="0" fontId="0" fillId="12" borderId="9" xfId="0" applyFont="1" applyFill="1" applyBorder="1" applyProtection="1">
      <protection locked="0"/>
    </xf>
    <xf numFmtId="0" fontId="17" fillId="12" borderId="0" xfId="0" applyFont="1" applyFill="1" applyProtection="1"/>
    <xf numFmtId="0" fontId="17" fillId="9" borderId="1" xfId="0" applyFont="1" applyFill="1" applyBorder="1" applyProtection="1"/>
    <xf numFmtId="44" fontId="0" fillId="9" borderId="9" xfId="0" applyNumberFormat="1" applyFont="1" applyFill="1" applyBorder="1" applyProtection="1"/>
    <xf numFmtId="0" fontId="15" fillId="11" borderId="8" xfId="0" applyFont="1" applyFill="1" applyBorder="1" applyProtection="1"/>
    <xf numFmtId="0" fontId="0" fillId="11" borderId="5" xfId="0" applyFont="1" applyFill="1" applyBorder="1" applyProtection="1"/>
    <xf numFmtId="0" fontId="0" fillId="11" borderId="1" xfId="0" applyFont="1" applyFill="1" applyBorder="1" applyProtection="1"/>
    <xf numFmtId="0" fontId="0" fillId="11" borderId="6" xfId="0" applyFont="1" applyFill="1" applyBorder="1" applyProtection="1"/>
    <xf numFmtId="0" fontId="0" fillId="9" borderId="6" xfId="0" applyFont="1" applyFill="1" applyBorder="1" applyProtection="1"/>
    <xf numFmtId="0" fontId="0" fillId="9" borderId="4" xfId="0" applyFont="1" applyFill="1" applyBorder="1" applyProtection="1"/>
    <xf numFmtId="0" fontId="0" fillId="9" borderId="7" xfId="0" applyFont="1" applyFill="1" applyBorder="1" applyProtection="1"/>
    <xf numFmtId="0" fontId="15" fillId="9" borderId="8" xfId="2" applyNumberFormat="1" applyFont="1" applyFill="1" applyBorder="1" applyAlignment="1" applyProtection="1"/>
    <xf numFmtId="0" fontId="15" fillId="9" borderId="3" xfId="2" applyNumberFormat="1" applyFont="1" applyFill="1" applyBorder="1" applyAlignment="1" applyProtection="1"/>
    <xf numFmtId="0" fontId="15" fillId="9" borderId="5" xfId="2" applyNumberFormat="1" applyFont="1" applyFill="1" applyBorder="1" applyAlignment="1" applyProtection="1">
      <alignment horizontal="right" vertical="top"/>
    </xf>
    <xf numFmtId="0" fontId="0" fillId="9" borderId="6" xfId="0" applyFont="1" applyFill="1" applyBorder="1" applyAlignment="1" applyProtection="1">
      <alignment horizontal="left"/>
    </xf>
    <xf numFmtId="0" fontId="0" fillId="5" borderId="12" xfId="0" applyFont="1" applyFill="1" applyBorder="1" applyAlignment="1" applyProtection="1">
      <alignment horizontal="left" vertical="top" wrapText="1"/>
    </xf>
    <xf numFmtId="0" fontId="15" fillId="9" borderId="13" xfId="0" applyFont="1" applyFill="1" applyBorder="1" applyAlignment="1" applyProtection="1">
      <alignment horizontal="center" vertical="center"/>
    </xf>
    <xf numFmtId="0" fontId="15" fillId="6" borderId="0" xfId="0" applyFont="1" applyFill="1" applyBorder="1" applyAlignment="1" applyProtection="1"/>
    <xf numFmtId="0" fontId="0" fillId="9" borderId="10" xfId="0" applyFont="1" applyFill="1" applyBorder="1" applyAlignment="1" applyProtection="1"/>
    <xf numFmtId="0" fontId="0" fillId="9" borderId="11" xfId="0" applyFont="1" applyFill="1" applyBorder="1" applyAlignment="1" applyProtection="1"/>
    <xf numFmtId="0" fontId="0" fillId="9" borderId="12" xfId="0" applyFont="1" applyFill="1" applyBorder="1" applyAlignment="1" applyProtection="1"/>
    <xf numFmtId="0" fontId="0" fillId="10" borderId="8" xfId="0" applyFont="1" applyFill="1" applyBorder="1" applyProtection="1"/>
    <xf numFmtId="0" fontId="0" fillId="10" borderId="6" xfId="0" applyFont="1" applyFill="1" applyBorder="1" applyProtection="1"/>
    <xf numFmtId="0" fontId="15" fillId="10" borderId="8" xfId="0" applyFont="1" applyFill="1" applyBorder="1" applyProtection="1"/>
    <xf numFmtId="0" fontId="15" fillId="10" borderId="3" xfId="0" applyFont="1" applyFill="1" applyBorder="1" applyProtection="1"/>
    <xf numFmtId="0" fontId="15" fillId="10" borderId="9" xfId="0" applyFont="1" applyFill="1" applyBorder="1" applyProtection="1"/>
    <xf numFmtId="0" fontId="0" fillId="12" borderId="9" xfId="0" applyFont="1" applyFill="1" applyBorder="1" applyAlignment="1" applyProtection="1">
      <alignment wrapText="1"/>
      <protection locked="0"/>
    </xf>
    <xf numFmtId="0" fontId="0" fillId="0" borderId="6" xfId="0" applyFont="1" applyBorder="1" applyProtection="1"/>
    <xf numFmtId="0" fontId="14" fillId="0" borderId="4" xfId="0" applyFont="1" applyBorder="1" applyProtection="1"/>
    <xf numFmtId="0" fontId="0" fillId="0" borderId="4" xfId="0" applyFont="1" applyFill="1" applyBorder="1" applyProtection="1"/>
    <xf numFmtId="0" fontId="0" fillId="0" borderId="4" xfId="0" applyFont="1" applyBorder="1" applyProtection="1"/>
    <xf numFmtId="0" fontId="0" fillId="0" borderId="7" xfId="0" applyFont="1" applyBorder="1" applyProtection="1"/>
    <xf numFmtId="49" fontId="0" fillId="12" borderId="9" xfId="3" applyNumberFormat="1" applyFont="1" applyFill="1" applyBorder="1" applyAlignment="1" applyProtection="1">
      <alignment horizontal="left" wrapText="1"/>
      <protection locked="0"/>
    </xf>
    <xf numFmtId="10" fontId="0" fillId="12" borderId="9" xfId="3" applyNumberFormat="1" applyFont="1" applyFill="1" applyBorder="1" applyAlignment="1" applyProtection="1">
      <alignment horizontal="left" wrapText="1"/>
      <protection locked="0"/>
    </xf>
    <xf numFmtId="0" fontId="0" fillId="6" borderId="0" xfId="0" applyFont="1" applyFill="1" applyBorder="1" applyAlignment="1" applyProtection="1">
      <alignment vertical="top" wrapText="1"/>
    </xf>
    <xf numFmtId="0" fontId="15" fillId="5" borderId="0" xfId="0" applyFont="1" applyFill="1" applyBorder="1" applyAlignment="1" applyProtection="1">
      <alignment wrapText="1"/>
    </xf>
    <xf numFmtId="0" fontId="15" fillId="10" borderId="0" xfId="0" applyFont="1" applyFill="1" applyBorder="1" applyAlignment="1" applyProtection="1"/>
    <xf numFmtId="0" fontId="15" fillId="10" borderId="2" xfId="0" applyFont="1" applyFill="1" applyBorder="1" applyAlignment="1" applyProtection="1"/>
    <xf numFmtId="0" fontId="15" fillId="10" borderId="3" xfId="0" applyFont="1" applyFill="1" applyBorder="1" applyAlignment="1" applyProtection="1"/>
    <xf numFmtId="0" fontId="15" fillId="10" borderId="5" xfId="0" applyFont="1" applyFill="1" applyBorder="1" applyAlignment="1" applyProtection="1"/>
    <xf numFmtId="0" fontId="0" fillId="10" borderId="2" xfId="0" applyFont="1" applyFill="1" applyBorder="1" applyAlignment="1" applyProtection="1">
      <alignment horizontal="center"/>
    </xf>
    <xf numFmtId="0" fontId="0" fillId="5" borderId="2" xfId="0" applyFont="1" applyFill="1" applyBorder="1" applyAlignment="1" applyProtection="1">
      <alignment horizontal="left"/>
    </xf>
    <xf numFmtId="0" fontId="0" fillId="6" borderId="0" xfId="0" applyFont="1" applyFill="1" applyBorder="1" applyAlignment="1" applyProtection="1">
      <alignment wrapText="1"/>
    </xf>
    <xf numFmtId="0" fontId="15" fillId="6" borderId="0" xfId="0" applyFont="1" applyFill="1" applyBorder="1" applyAlignment="1" applyProtection="1">
      <alignment wrapText="1"/>
    </xf>
    <xf numFmtId="0" fontId="0" fillId="6" borderId="0" xfId="0" applyFont="1" applyFill="1" applyBorder="1" applyAlignment="1" applyProtection="1">
      <alignment horizontal="left" vertical="top"/>
    </xf>
    <xf numFmtId="0" fontId="15" fillId="6" borderId="0" xfId="0" applyFont="1" applyFill="1" applyBorder="1" applyAlignment="1" applyProtection="1">
      <alignment horizontal="left" vertical="top"/>
    </xf>
    <xf numFmtId="0" fontId="20" fillId="0" borderId="0" xfId="0" applyFont="1" applyProtection="1"/>
    <xf numFmtId="0" fontId="20" fillId="0" borderId="0" xfId="0" applyFont="1"/>
    <xf numFmtId="0" fontId="20" fillId="12" borderId="0" xfId="0" applyFont="1" applyFill="1" applyProtection="1"/>
    <xf numFmtId="0" fontId="20" fillId="12" borderId="0" xfId="0" applyFont="1" applyFill="1" applyAlignment="1" applyProtection="1">
      <alignment horizontal="left" vertical="top" wrapText="1"/>
    </xf>
    <xf numFmtId="0" fontId="20" fillId="0" borderId="0" xfId="0" applyFont="1" applyBorder="1" applyProtection="1"/>
    <xf numFmtId="0" fontId="10" fillId="10" borderId="8" xfId="0" applyFont="1" applyFill="1" applyBorder="1" applyAlignment="1" applyProtection="1"/>
    <xf numFmtId="0" fontId="10" fillId="10" borderId="3" xfId="0" applyFont="1" applyFill="1" applyBorder="1" applyAlignment="1" applyProtection="1"/>
    <xf numFmtId="0" fontId="10" fillId="10" borderId="5" xfId="0" applyFont="1" applyFill="1" applyBorder="1" applyAlignment="1" applyProtection="1"/>
    <xf numFmtId="0" fontId="23" fillId="0" borderId="0" xfId="0" applyFont="1" applyFill="1" applyBorder="1" applyProtection="1"/>
    <xf numFmtId="0" fontId="10" fillId="0" borderId="0" xfId="0" applyFont="1" applyFill="1" applyBorder="1" applyAlignment="1" applyProtection="1"/>
    <xf numFmtId="0" fontId="15" fillId="13" borderId="11" xfId="2" applyNumberFormat="1" applyFont="1" applyFill="1" applyBorder="1" applyAlignment="1" applyProtection="1">
      <alignment horizontal="right"/>
    </xf>
    <xf numFmtId="0" fontId="0" fillId="0" borderId="0" xfId="0" applyFont="1" applyFill="1" applyAlignment="1" applyProtection="1">
      <alignment vertical="top" wrapText="1"/>
    </xf>
    <xf numFmtId="0" fontId="0" fillId="6" borderId="0" xfId="0" applyFont="1" applyFill="1" applyBorder="1" applyAlignment="1" applyProtection="1">
      <alignment horizontal="left" vertical="top" wrapText="1"/>
    </xf>
    <xf numFmtId="0" fontId="0" fillId="10" borderId="2" xfId="0" applyFont="1" applyFill="1" applyBorder="1" applyAlignment="1" applyProtection="1">
      <alignment horizontal="left" vertical="top" wrapText="1"/>
    </xf>
    <xf numFmtId="0" fontId="0" fillId="10" borderId="2" xfId="0" applyFont="1" applyFill="1" applyBorder="1" applyAlignment="1" applyProtection="1">
      <alignment horizontal="left" wrapText="1"/>
    </xf>
    <xf numFmtId="0" fontId="0" fillId="5" borderId="7" xfId="0" applyFont="1" applyFill="1" applyBorder="1" applyAlignment="1" applyProtection="1">
      <alignment horizontal="left" vertical="top" wrapText="1"/>
    </xf>
    <xf numFmtId="0" fontId="0" fillId="12" borderId="0" xfId="0" applyFont="1" applyFill="1" applyAlignment="1" applyProtection="1"/>
    <xf numFmtId="0" fontId="0" fillId="12" borderId="0" xfId="0" applyFill="1" applyAlignment="1" applyProtection="1"/>
    <xf numFmtId="0" fontId="0" fillId="5" borderId="7" xfId="0" applyFont="1" applyFill="1" applyBorder="1" applyAlignment="1" applyProtection="1">
      <alignment horizontal="left"/>
    </xf>
    <xf numFmtId="0" fontId="15" fillId="5" borderId="0" xfId="0" applyFont="1" applyFill="1" applyBorder="1" applyAlignment="1" applyProtection="1">
      <alignment horizontal="left" vertical="top"/>
    </xf>
    <xf numFmtId="0" fontId="15" fillId="10" borderId="8" xfId="0" applyFont="1" applyFill="1" applyBorder="1" applyAlignment="1" applyProtection="1">
      <alignment horizontal="left" vertical="top"/>
    </xf>
    <xf numFmtId="0" fontId="15" fillId="10" borderId="1" xfId="0" applyFont="1" applyFill="1" applyBorder="1" applyAlignment="1" applyProtection="1">
      <alignment horizontal="left" vertical="top"/>
    </xf>
    <xf numFmtId="0" fontId="0" fillId="10" borderId="1" xfId="0" applyFont="1" applyFill="1" applyBorder="1" applyAlignment="1" applyProtection="1">
      <alignment horizontal="left" vertical="top"/>
    </xf>
    <xf numFmtId="0" fontId="0" fillId="10" borderId="6" xfId="0" applyFont="1" applyFill="1" applyBorder="1" applyAlignment="1" applyProtection="1">
      <alignment horizontal="left"/>
    </xf>
    <xf numFmtId="0" fontId="0" fillId="10" borderId="15" xfId="0" applyFill="1" applyBorder="1" applyProtection="1"/>
    <xf numFmtId="0" fontId="0" fillId="5" borderId="4" xfId="0" applyFont="1" applyFill="1" applyBorder="1" applyAlignment="1" applyProtection="1">
      <alignment horizontal="left" vertical="top"/>
    </xf>
    <xf numFmtId="0" fontId="0" fillId="10" borderId="3" xfId="0" applyFont="1" applyFill="1" applyBorder="1" applyAlignment="1" applyProtection="1">
      <alignment horizontal="left" vertical="top" wrapText="1"/>
    </xf>
    <xf numFmtId="0" fontId="0" fillId="10" borderId="1" xfId="0" applyFill="1" applyBorder="1" applyProtection="1"/>
    <xf numFmtId="0" fontId="15" fillId="5" borderId="3" xfId="0" applyFont="1" applyFill="1" applyBorder="1" applyAlignment="1" applyProtection="1">
      <alignment horizontal="left" vertical="center"/>
    </xf>
    <xf numFmtId="0" fontId="10" fillId="5" borderId="0" xfId="0" applyFont="1" applyFill="1" applyBorder="1" applyProtection="1"/>
    <xf numFmtId="0" fontId="10" fillId="10" borderId="1" xfId="0" applyFont="1" applyFill="1" applyBorder="1" applyProtection="1"/>
    <xf numFmtId="0" fontId="23" fillId="10" borderId="1" xfId="0" applyFont="1" applyFill="1" applyBorder="1" applyAlignment="1" applyProtection="1">
      <alignment horizontal="left" vertical="top" wrapText="1"/>
    </xf>
    <xf numFmtId="0" fontId="23" fillId="10" borderId="6" xfId="0" applyFont="1" applyFill="1" applyBorder="1" applyProtection="1"/>
    <xf numFmtId="0" fontId="23" fillId="10" borderId="8" xfId="0" applyFont="1" applyFill="1" applyBorder="1" applyProtection="1"/>
    <xf numFmtId="0" fontId="23" fillId="5" borderId="3" xfId="0" applyFont="1" applyFill="1" applyBorder="1" applyProtection="1"/>
    <xf numFmtId="0" fontId="23" fillId="10" borderId="2" xfId="0" applyFont="1" applyFill="1" applyBorder="1" applyAlignment="1" applyProtection="1">
      <alignment horizontal="left" vertical="top" wrapText="1"/>
    </xf>
    <xf numFmtId="0" fontId="23" fillId="10" borderId="5" xfId="0" applyFont="1" applyFill="1" applyBorder="1" applyProtection="1"/>
    <xf numFmtId="0" fontId="23" fillId="10" borderId="7" xfId="0" applyFont="1" applyFill="1" applyBorder="1" applyProtection="1"/>
    <xf numFmtId="0" fontId="15" fillId="10" borderId="0" xfId="0" applyFont="1" applyFill="1" applyBorder="1" applyAlignment="1" applyProtection="1">
      <alignment horizontal="center" wrapText="1"/>
    </xf>
    <xf numFmtId="0" fontId="15" fillId="10" borderId="0" xfId="0" applyFont="1" applyFill="1" applyBorder="1" applyAlignment="1" applyProtection="1">
      <alignment horizontal="right" wrapText="1"/>
    </xf>
    <xf numFmtId="0" fontId="0" fillId="10" borderId="0" xfId="0" applyFont="1" applyFill="1" applyBorder="1" applyAlignment="1" applyProtection="1"/>
    <xf numFmtId="0" fontId="0" fillId="10" borderId="0" xfId="0" applyFont="1" applyFill="1" applyBorder="1" applyAlignment="1" applyProtection="1">
      <alignment horizontal="right"/>
    </xf>
    <xf numFmtId="0" fontId="0" fillId="10" borderId="0" xfId="0" applyFont="1" applyFill="1" applyBorder="1" applyAlignment="1" applyProtection="1">
      <alignment horizontal="center" wrapText="1"/>
    </xf>
    <xf numFmtId="0" fontId="15" fillId="9" borderId="10" xfId="0" applyFont="1" applyFill="1" applyBorder="1" applyProtection="1"/>
    <xf numFmtId="0" fontId="0" fillId="9" borderId="11" xfId="0" applyFont="1" applyFill="1" applyBorder="1" applyProtection="1"/>
    <xf numFmtId="0" fontId="15" fillId="9" borderId="7" xfId="0" applyFont="1" applyFill="1" applyBorder="1" applyProtection="1"/>
    <xf numFmtId="9" fontId="0" fillId="6" borderId="13" xfId="6" applyFont="1" applyFill="1" applyBorder="1" applyProtection="1">
      <protection locked="0"/>
    </xf>
    <xf numFmtId="44" fontId="0" fillId="9" borderId="13" xfId="9" applyFont="1" applyFill="1" applyBorder="1" applyProtection="1"/>
    <xf numFmtId="9" fontId="0" fillId="6" borderId="9" xfId="6" applyFont="1" applyFill="1" applyBorder="1" applyProtection="1">
      <protection locked="0"/>
    </xf>
    <xf numFmtId="44" fontId="0" fillId="9" borderId="9" xfId="9" applyFont="1" applyFill="1" applyBorder="1" applyProtection="1"/>
    <xf numFmtId="9" fontId="0" fillId="9" borderId="9" xfId="9" applyNumberFormat="1" applyFont="1" applyFill="1" applyBorder="1" applyProtection="1"/>
    <xf numFmtId="0" fontId="15" fillId="5" borderId="3" xfId="0" applyFont="1" applyFill="1" applyBorder="1" applyAlignment="1" applyProtection="1">
      <alignment horizontal="left" vertical="top"/>
    </xf>
    <xf numFmtId="0" fontId="15" fillId="5" borderId="0" xfId="0" applyFont="1" applyFill="1" applyBorder="1" applyAlignment="1" applyProtection="1">
      <alignment horizontal="left" vertical="center"/>
    </xf>
    <xf numFmtId="0" fontId="0" fillId="10" borderId="0" xfId="0" applyFont="1" applyFill="1" applyBorder="1" applyAlignment="1" applyProtection="1">
      <alignment vertical="top" wrapText="1"/>
    </xf>
    <xf numFmtId="0" fontId="15" fillId="9" borderId="0" xfId="0" applyFont="1" applyFill="1" applyBorder="1" applyAlignment="1" applyProtection="1">
      <alignment vertical="center"/>
    </xf>
    <xf numFmtId="0" fontId="15" fillId="5" borderId="0" xfId="0" applyFont="1" applyFill="1" applyBorder="1" applyProtection="1"/>
    <xf numFmtId="0" fontId="1" fillId="10" borderId="8" xfId="0" applyFont="1" applyFill="1" applyBorder="1" applyProtection="1"/>
    <xf numFmtId="0" fontId="1" fillId="10" borderId="1" xfId="0" applyFont="1" applyFill="1" applyBorder="1" applyProtection="1"/>
    <xf numFmtId="0" fontId="1" fillId="10" borderId="6" xfId="0" applyFont="1" applyFill="1" applyBorder="1" applyProtection="1"/>
    <xf numFmtId="0" fontId="0" fillId="10" borderId="2" xfId="0" applyFont="1" applyFill="1" applyBorder="1" applyAlignment="1" applyProtection="1">
      <alignment wrapText="1"/>
    </xf>
    <xf numFmtId="0" fontId="15" fillId="10" borderId="2" xfId="0" applyFont="1" applyFill="1" applyBorder="1" applyAlignment="1" applyProtection="1">
      <alignment wrapText="1"/>
    </xf>
    <xf numFmtId="0" fontId="0" fillId="10" borderId="2" xfId="0" applyFont="1" applyFill="1" applyBorder="1" applyAlignment="1" applyProtection="1">
      <alignment horizontal="left"/>
    </xf>
    <xf numFmtId="0" fontId="17" fillId="10" borderId="2" xfId="0" applyFont="1" applyFill="1" applyBorder="1" applyAlignment="1" applyProtection="1">
      <alignment vertical="center"/>
    </xf>
    <xf numFmtId="0" fontId="0" fillId="10" borderId="5" xfId="0" applyFont="1" applyFill="1" applyBorder="1" applyAlignment="1" applyProtection="1">
      <alignment horizontal="left" wrapText="1"/>
    </xf>
    <xf numFmtId="0" fontId="0" fillId="9" borderId="0" xfId="0" applyFont="1" applyFill="1" applyProtection="1"/>
    <xf numFmtId="0" fontId="0" fillId="9" borderId="8" xfId="0" applyFont="1" applyFill="1" applyBorder="1" applyProtection="1"/>
    <xf numFmtId="0" fontId="0" fillId="9" borderId="1" xfId="0" applyFont="1" applyFill="1" applyBorder="1" applyAlignment="1" applyProtection="1">
      <alignment wrapText="1"/>
    </xf>
    <xf numFmtId="0" fontId="0" fillId="5" borderId="0" xfId="0" applyFont="1" applyFill="1" applyBorder="1" applyAlignment="1" applyProtection="1">
      <alignment vertical="top"/>
    </xf>
    <xf numFmtId="0" fontId="0" fillId="12" borderId="0" xfId="0" applyFill="1"/>
    <xf numFmtId="0" fontId="0" fillId="9" borderId="0" xfId="0" applyFont="1" applyFill="1" applyBorder="1" applyAlignment="1" applyProtection="1"/>
    <xf numFmtId="167" fontId="0" fillId="6" borderId="13" xfId="0" applyNumberFormat="1" applyFont="1" applyFill="1" applyBorder="1" applyAlignment="1" applyProtection="1">
      <alignment horizontal="left" vertical="top" wrapText="1"/>
      <protection locked="0"/>
    </xf>
    <xf numFmtId="0" fontId="19" fillId="0" borderId="0" xfId="4" applyFont="1" applyFill="1" applyBorder="1" applyProtection="1"/>
    <xf numFmtId="0" fontId="7" fillId="0" borderId="0" xfId="4" applyBorder="1" applyProtection="1"/>
    <xf numFmtId="167" fontId="0" fillId="12" borderId="9" xfId="0" applyNumberFormat="1" applyFont="1" applyFill="1" applyBorder="1" applyAlignment="1" applyProtection="1">
      <alignment wrapText="1"/>
      <protection locked="0"/>
    </xf>
    <xf numFmtId="10" fontId="0" fillId="0" borderId="9" xfId="0" applyNumberFormat="1" applyFont="1" applyBorder="1" applyAlignment="1" applyProtection="1">
      <alignment horizontal="left" indent="6"/>
      <protection locked="0"/>
    </xf>
    <xf numFmtId="167" fontId="0" fillId="0" borderId="9" xfId="0" applyNumberFormat="1" applyFont="1" applyBorder="1" applyProtection="1">
      <protection locked="0"/>
    </xf>
    <xf numFmtId="0" fontId="0" fillId="0" borderId="0" xfId="0" applyFont="1" applyFill="1" applyBorder="1" applyAlignment="1" applyProtection="1">
      <alignment wrapText="1"/>
    </xf>
    <xf numFmtId="0" fontId="0" fillId="10" borderId="9" xfId="0" applyFont="1" applyFill="1" applyBorder="1" applyAlignment="1" applyProtection="1">
      <alignment horizontal="left"/>
    </xf>
    <xf numFmtId="0" fontId="15" fillId="13" borderId="11" xfId="2" applyNumberFormat="1" applyFont="1" applyFill="1" applyBorder="1" applyAlignment="1" applyProtection="1"/>
    <xf numFmtId="0" fontId="0" fillId="15" borderId="11" xfId="0" applyFont="1" applyFill="1" applyBorder="1" applyProtection="1"/>
    <xf numFmtId="0" fontId="0" fillId="9" borderId="13" xfId="0" applyFont="1" applyFill="1" applyBorder="1" applyAlignment="1" applyProtection="1">
      <alignment horizontal="left" vertical="top" wrapText="1"/>
    </xf>
    <xf numFmtId="0" fontId="15" fillId="9" borderId="6" xfId="0" applyFont="1" applyFill="1" applyBorder="1" applyProtection="1">
      <protection locked="0"/>
    </xf>
    <xf numFmtId="0" fontId="0" fillId="0" borderId="0" xfId="0" applyProtection="1"/>
    <xf numFmtId="0" fontId="0" fillId="9" borderId="0" xfId="0" applyFill="1" applyProtection="1"/>
    <xf numFmtId="167" fontId="0" fillId="12" borderId="9" xfId="3" applyNumberFormat="1" applyFont="1" applyFill="1" applyBorder="1" applyAlignment="1" applyProtection="1">
      <alignment wrapText="1"/>
      <protection locked="0"/>
    </xf>
    <xf numFmtId="167" fontId="0" fillId="9" borderId="9" xfId="0" applyNumberFormat="1" applyFont="1" applyFill="1" applyBorder="1" applyProtection="1"/>
    <xf numFmtId="0" fontId="15" fillId="9" borderId="0" xfId="0" applyFont="1" applyFill="1" applyBorder="1" applyAlignment="1" applyProtection="1">
      <alignment horizontal="left" vertical="top"/>
    </xf>
    <xf numFmtId="0" fontId="20" fillId="6" borderId="0" xfId="0" applyFont="1" applyFill="1" applyProtection="1"/>
    <xf numFmtId="0" fontId="1" fillId="10" borderId="0" xfId="0" applyFont="1" applyFill="1" applyProtection="1"/>
    <xf numFmtId="0" fontId="0" fillId="9" borderId="0" xfId="0" applyFont="1" applyFill="1" applyBorder="1" applyAlignment="1" applyProtection="1">
      <alignment horizontal="left" vertical="top" wrapText="1"/>
      <protection locked="0"/>
    </xf>
    <xf numFmtId="167" fontId="15" fillId="9" borderId="9" xfId="0" applyNumberFormat="1" applyFont="1" applyFill="1" applyBorder="1" applyProtection="1"/>
    <xf numFmtId="0" fontId="3" fillId="0" borderId="0" xfId="0" quotePrefix="1" applyFont="1"/>
    <xf numFmtId="0" fontId="0" fillId="10" borderId="1" xfId="0" applyFont="1" applyFill="1" applyBorder="1" applyAlignment="1" applyProtection="1">
      <alignment horizontal="left" vertical="top" wrapText="1"/>
    </xf>
    <xf numFmtId="0" fontId="17" fillId="10" borderId="0" xfId="0" applyFont="1" applyFill="1" applyBorder="1" applyAlignment="1" applyProtection="1">
      <alignment horizontal="left" vertical="top" wrapText="1"/>
    </xf>
    <xf numFmtId="0" fontId="17" fillId="10" borderId="2" xfId="0" applyFont="1" applyFill="1" applyBorder="1" applyAlignment="1" applyProtection="1">
      <alignment horizontal="left" vertical="top" wrapText="1"/>
    </xf>
    <xf numFmtId="0" fontId="0" fillId="10" borderId="4" xfId="0" applyFont="1" applyFill="1" applyBorder="1" applyAlignment="1" applyProtection="1">
      <alignment horizontal="left" vertical="top" wrapText="1"/>
    </xf>
    <xf numFmtId="0" fontId="1" fillId="0" borderId="0" xfId="11" applyFont="1" applyBorder="1" applyProtection="1"/>
    <xf numFmtId="0" fontId="20" fillId="0" borderId="0" xfId="11" applyFont="1" applyBorder="1" applyProtection="1"/>
    <xf numFmtId="0" fontId="20" fillId="0" borderId="0" xfId="11" applyFont="1" applyFill="1" applyBorder="1" applyProtection="1"/>
    <xf numFmtId="0" fontId="17" fillId="9" borderId="0" xfId="11" applyFont="1" applyFill="1" applyBorder="1" applyProtection="1"/>
    <xf numFmtId="0" fontId="20" fillId="9" borderId="0" xfId="11" applyFont="1" applyFill="1" applyBorder="1" applyProtection="1"/>
    <xf numFmtId="0" fontId="15" fillId="0" borderId="0" xfId="11" applyFont="1" applyFill="1" applyBorder="1" applyProtection="1"/>
    <xf numFmtId="0" fontId="15" fillId="9" borderId="0" xfId="11" applyFont="1" applyFill="1" applyBorder="1" applyAlignment="1" applyProtection="1"/>
    <xf numFmtId="0" fontId="20" fillId="9" borderId="0" xfId="11" applyFont="1" applyFill="1" applyBorder="1" applyAlignment="1" applyProtection="1"/>
    <xf numFmtId="0" fontId="19" fillId="0" borderId="0" xfId="4" applyFont="1" applyFill="1" applyBorder="1" applyProtection="1">
      <protection locked="0"/>
    </xf>
    <xf numFmtId="0" fontId="20" fillId="0" borderId="0" xfId="11" applyFont="1" applyFill="1" applyBorder="1" applyProtection="1">
      <protection locked="0"/>
    </xf>
    <xf numFmtId="0" fontId="0" fillId="9" borderId="0" xfId="11" applyFont="1" applyFill="1" applyBorder="1" applyProtection="1"/>
    <xf numFmtId="0" fontId="19" fillId="0" borderId="0" xfId="4" applyFont="1" applyBorder="1" applyProtection="1">
      <protection locked="0"/>
    </xf>
    <xf numFmtId="0" fontId="0" fillId="10" borderId="0" xfId="11" applyFont="1" applyFill="1" applyBorder="1" applyProtection="1"/>
    <xf numFmtId="0" fontId="17" fillId="0" borderId="0" xfId="11" applyFont="1" applyBorder="1" applyProtection="1"/>
    <xf numFmtId="0" fontId="17" fillId="0" borderId="0" xfId="11" applyFont="1" applyFill="1" applyBorder="1" applyProtection="1"/>
    <xf numFmtId="0" fontId="0" fillId="6" borderId="0" xfId="11" applyFont="1" applyFill="1" applyBorder="1" applyProtection="1"/>
    <xf numFmtId="0" fontId="15" fillId="6" borderId="0" xfId="11" applyFont="1" applyFill="1" applyBorder="1" applyProtection="1"/>
    <xf numFmtId="0" fontId="20" fillId="6" borderId="0" xfId="11" applyFont="1" applyFill="1" applyBorder="1" applyProtection="1"/>
    <xf numFmtId="0" fontId="20" fillId="0" borderId="0" xfId="11" applyFont="1" applyBorder="1" applyProtection="1">
      <protection locked="0"/>
    </xf>
    <xf numFmtId="0" fontId="0" fillId="0" borderId="0" xfId="11" applyFont="1" applyBorder="1" applyProtection="1"/>
    <xf numFmtId="0" fontId="17" fillId="6" borderId="0" xfId="11" applyFont="1" applyFill="1" applyBorder="1" applyProtection="1"/>
    <xf numFmtId="0" fontId="30" fillId="0" borderId="0" xfId="0" applyFont="1"/>
    <xf numFmtId="0" fontId="0" fillId="6" borderId="0" xfId="0" applyFont="1" applyFill="1" applyBorder="1" applyAlignment="1" applyProtection="1"/>
    <xf numFmtId="0" fontId="13" fillId="6" borderId="0" xfId="0" applyFont="1" applyFill="1" applyAlignment="1" applyProtection="1">
      <alignment vertical="top" wrapText="1"/>
    </xf>
    <xf numFmtId="0" fontId="0" fillId="8" borderId="0" xfId="0" applyFont="1" applyFill="1" applyBorder="1" applyProtection="1"/>
    <xf numFmtId="0" fontId="17" fillId="6" borderId="0" xfId="0" applyFont="1" applyFill="1" applyAlignment="1" applyProtection="1">
      <alignment vertical="top"/>
    </xf>
    <xf numFmtId="0" fontId="13" fillId="5" borderId="0" xfId="0" applyFont="1" applyFill="1" applyBorder="1" applyAlignment="1" applyProtection="1">
      <alignment horizontal="left"/>
    </xf>
    <xf numFmtId="0" fontId="20" fillId="0" borderId="0" xfId="0" applyFont="1" applyAlignment="1" applyProtection="1"/>
    <xf numFmtId="0" fontId="20" fillId="0" borderId="0" xfId="0" applyFont="1" applyAlignment="1" applyProtection="1">
      <alignment wrapText="1"/>
    </xf>
    <xf numFmtId="0" fontId="0" fillId="5" borderId="6" xfId="0" applyFont="1" applyFill="1" applyBorder="1" applyAlignment="1" applyProtection="1">
      <alignment horizontal="left"/>
    </xf>
    <xf numFmtId="0" fontId="0" fillId="10" borderId="9" xfId="0" applyFont="1" applyFill="1" applyBorder="1" applyProtection="1"/>
    <xf numFmtId="0" fontId="19" fillId="8" borderId="0" xfId="4" applyFont="1" applyFill="1" applyBorder="1" applyAlignment="1" applyProtection="1">
      <alignment horizontal="center"/>
    </xf>
    <xf numFmtId="4" fontId="10" fillId="6" borderId="0" xfId="2" applyNumberFormat="1" applyFont="1" applyFill="1" applyBorder="1" applyAlignment="1" applyProtection="1">
      <alignment horizontal="right" vertical="top"/>
    </xf>
    <xf numFmtId="4" fontId="0" fillId="9" borderId="9" xfId="0" applyNumberFormat="1" applyFont="1" applyFill="1" applyBorder="1" applyProtection="1"/>
    <xf numFmtId="0" fontId="19" fillId="6" borderId="0" xfId="4" applyFont="1" applyFill="1" applyBorder="1" applyAlignment="1" applyProtection="1">
      <alignment horizontal="center"/>
    </xf>
    <xf numFmtId="0" fontId="0" fillId="6" borderId="0" xfId="0" applyFont="1" applyFill="1" applyAlignment="1" applyProtection="1">
      <alignment horizontal="left" vertical="center" wrapText="1"/>
    </xf>
    <xf numFmtId="0" fontId="19" fillId="14" borderId="0" xfId="4" applyFont="1" applyFill="1" applyBorder="1" applyAlignment="1" applyProtection="1">
      <alignment horizontal="center"/>
    </xf>
    <xf numFmtId="44" fontId="0" fillId="9" borderId="3" xfId="12" applyFont="1" applyFill="1" applyBorder="1" applyProtection="1"/>
    <xf numFmtId="0" fontId="0" fillId="12" borderId="0" xfId="0" applyFont="1" applyFill="1" applyAlignment="1" applyProtection="1">
      <alignment vertical="top"/>
    </xf>
    <xf numFmtId="44" fontId="0" fillId="9" borderId="0" xfId="12" applyFont="1" applyFill="1" applyBorder="1" applyAlignment="1" applyProtection="1">
      <alignment vertical="center"/>
    </xf>
    <xf numFmtId="44" fontId="0" fillId="9" borderId="0" xfId="12" applyFont="1" applyFill="1" applyBorder="1" applyProtection="1"/>
    <xf numFmtId="9" fontId="0" fillId="12" borderId="9" xfId="13" applyFont="1" applyFill="1" applyBorder="1" applyProtection="1">
      <protection locked="0"/>
    </xf>
    <xf numFmtId="167" fontId="0" fillId="12" borderId="9" xfId="12" applyNumberFormat="1" applyFont="1" applyFill="1" applyBorder="1" applyProtection="1">
      <protection locked="0"/>
    </xf>
    <xf numFmtId="0" fontId="0" fillId="12" borderId="0" xfId="0" applyFont="1" applyFill="1" applyAlignment="1" applyProtection="1">
      <alignment vertical="top" wrapText="1"/>
    </xf>
    <xf numFmtId="44" fontId="0" fillId="11" borderId="2" xfId="12" applyFont="1" applyFill="1" applyBorder="1" applyProtection="1"/>
    <xf numFmtId="44" fontId="0" fillId="11" borderId="7" xfId="12" applyFont="1" applyFill="1" applyBorder="1" applyProtection="1"/>
    <xf numFmtId="0" fontId="31" fillId="0" borderId="0" xfId="0" applyFont="1" applyAlignment="1">
      <alignment horizontal="left" vertical="center" indent="1"/>
    </xf>
    <xf numFmtId="0" fontId="0" fillId="5" borderId="0" xfId="14" applyFont="1" applyFill="1" applyBorder="1" applyProtection="1"/>
    <xf numFmtId="0" fontId="7" fillId="0" borderId="0" xfId="4" applyAlignment="1">
      <alignment horizontal="left" vertical="center" indent="1"/>
    </xf>
    <xf numFmtId="0" fontId="0" fillId="5" borderId="2" xfId="14" applyFont="1" applyFill="1" applyBorder="1" applyProtection="1"/>
    <xf numFmtId="0" fontId="0" fillId="0" borderId="0" xfId="14" applyFont="1" applyProtection="1"/>
    <xf numFmtId="0" fontId="0" fillId="10" borderId="0" xfId="14" applyFont="1" applyFill="1" applyBorder="1" applyProtection="1"/>
    <xf numFmtId="0" fontId="17" fillId="0" borderId="0" xfId="14" applyFont="1" applyBorder="1" applyAlignment="1" applyProtection="1">
      <alignment wrapText="1"/>
    </xf>
    <xf numFmtId="0" fontId="0" fillId="5" borderId="1" xfId="14" applyFont="1" applyFill="1" applyBorder="1" applyAlignment="1" applyProtection="1">
      <alignment vertical="top"/>
    </xf>
    <xf numFmtId="0" fontId="0" fillId="0" borderId="0" xfId="14" applyFont="1" applyBorder="1" applyProtection="1"/>
    <xf numFmtId="0" fontId="0" fillId="5" borderId="1" xfId="14" applyFont="1" applyFill="1" applyBorder="1" applyProtection="1"/>
    <xf numFmtId="0" fontId="0" fillId="5" borderId="0" xfId="14" applyFont="1" applyFill="1" applyBorder="1" applyAlignment="1" applyProtection="1">
      <alignment vertical="top"/>
    </xf>
    <xf numFmtId="0" fontId="0" fillId="5" borderId="2" xfId="14" applyFont="1" applyFill="1" applyBorder="1" applyAlignment="1" applyProtection="1">
      <alignment vertical="top"/>
    </xf>
    <xf numFmtId="0" fontId="0" fillId="0" borderId="0" xfId="14" applyFont="1" applyBorder="1" applyAlignment="1" applyProtection="1">
      <alignment vertical="top"/>
    </xf>
    <xf numFmtId="0" fontId="0" fillId="0" borderId="0" xfId="14" applyFont="1" applyAlignment="1" applyProtection="1">
      <alignment vertical="top"/>
    </xf>
    <xf numFmtId="0" fontId="10" fillId="10" borderId="0" xfId="0" applyFont="1" applyFill="1" applyBorder="1" applyAlignment="1">
      <alignment vertical="center"/>
    </xf>
    <xf numFmtId="0" fontId="32" fillId="10" borderId="0" xfId="0" applyFont="1" applyFill="1" applyBorder="1" applyAlignment="1" applyProtection="1"/>
    <xf numFmtId="0" fontId="32" fillId="10" borderId="0" xfId="0" applyFont="1" applyFill="1" applyBorder="1" applyProtection="1"/>
    <xf numFmtId="0" fontId="32" fillId="10" borderId="0" xfId="0" applyFont="1" applyFill="1" applyBorder="1" applyAlignment="1" applyProtection="1">
      <alignment horizontal="right"/>
    </xf>
    <xf numFmtId="0" fontId="1" fillId="10" borderId="0" xfId="0" applyFont="1" applyFill="1" applyBorder="1" applyProtection="1"/>
    <xf numFmtId="0" fontId="1" fillId="10" borderId="2" xfId="0" applyFont="1" applyFill="1" applyBorder="1" applyProtection="1"/>
    <xf numFmtId="0" fontId="23" fillId="10" borderId="0" xfId="0" applyFont="1" applyFill="1" applyBorder="1" applyAlignment="1">
      <alignment vertical="center"/>
    </xf>
    <xf numFmtId="0" fontId="13" fillId="6" borderId="0" xfId="0" applyFont="1" applyFill="1"/>
    <xf numFmtId="0" fontId="0" fillId="6" borderId="0" xfId="0" applyFill="1"/>
    <xf numFmtId="0" fontId="13" fillId="10" borderId="8" xfId="0" applyFont="1" applyFill="1" applyBorder="1"/>
    <xf numFmtId="0" fontId="13" fillId="10" borderId="3" xfId="0" applyFont="1" applyFill="1" applyBorder="1"/>
    <xf numFmtId="0" fontId="13" fillId="10" borderId="5" xfId="0" applyFont="1" applyFill="1" applyBorder="1"/>
    <xf numFmtId="0" fontId="13" fillId="10" borderId="1" xfId="0" applyFont="1" applyFill="1" applyBorder="1"/>
    <xf numFmtId="0" fontId="18" fillId="10" borderId="0" xfId="0" applyFont="1" applyFill="1" applyBorder="1"/>
    <xf numFmtId="0" fontId="13" fillId="10" borderId="0" xfId="0" applyFont="1" applyFill="1" applyBorder="1"/>
    <xf numFmtId="0" fontId="13" fillId="10" borderId="2" xfId="0" applyFont="1" applyFill="1" applyBorder="1"/>
    <xf numFmtId="0" fontId="18" fillId="10" borderId="4" xfId="0" applyFont="1" applyFill="1" applyBorder="1" applyAlignment="1">
      <alignment horizontal="left" wrapText="1"/>
    </xf>
    <xf numFmtId="0" fontId="13" fillId="6" borderId="0" xfId="0" applyFont="1" applyFill="1" applyBorder="1" applyAlignment="1">
      <alignment vertical="top"/>
    </xf>
    <xf numFmtId="0" fontId="17" fillId="10" borderId="0" xfId="0" applyFont="1" applyFill="1" applyBorder="1"/>
    <xf numFmtId="0" fontId="13" fillId="6" borderId="0" xfId="0" applyFont="1" applyFill="1" applyBorder="1" applyAlignment="1">
      <alignment horizontal="left" vertical="top" wrapText="1"/>
    </xf>
    <xf numFmtId="0" fontId="13" fillId="10" borderId="2" xfId="0" applyFont="1" applyFill="1" applyBorder="1" applyAlignment="1">
      <alignment vertical="top" wrapText="1"/>
    </xf>
    <xf numFmtId="0" fontId="13" fillId="10" borderId="6" xfId="0" applyFont="1" applyFill="1" applyBorder="1"/>
    <xf numFmtId="0" fontId="13" fillId="10" borderId="4" xfId="0" applyFont="1" applyFill="1" applyBorder="1"/>
    <xf numFmtId="0" fontId="13" fillId="10" borderId="7" xfId="0" applyFont="1" applyFill="1" applyBorder="1"/>
    <xf numFmtId="0" fontId="27" fillId="0" borderId="0" xfId="0" applyFont="1"/>
    <xf numFmtId="0" fontId="16" fillId="10" borderId="0" xfId="0" applyFont="1" applyFill="1" applyBorder="1" applyAlignment="1" applyProtection="1">
      <alignment horizontal="right" wrapText="1"/>
    </xf>
    <xf numFmtId="0" fontId="0" fillId="12" borderId="9" xfId="0" applyFont="1" applyFill="1" applyBorder="1" applyAlignment="1" applyProtection="1">
      <alignment horizontal="center" wrapText="1"/>
      <protection locked="0"/>
    </xf>
    <xf numFmtId="0" fontId="0" fillId="0" borderId="9" xfId="0" applyFont="1" applyFill="1" applyBorder="1" applyAlignment="1" applyProtection="1">
      <alignment horizontal="center"/>
      <protection locked="0"/>
    </xf>
    <xf numFmtId="0" fontId="1" fillId="10" borderId="0" xfId="0" applyFont="1" applyFill="1" applyBorder="1" applyAlignment="1" applyProtection="1"/>
    <xf numFmtId="0" fontId="1" fillId="10" borderId="0" xfId="0" applyFont="1" applyFill="1" applyBorder="1" applyAlignment="1" applyProtection="1">
      <alignment horizontal="right"/>
    </xf>
    <xf numFmtId="0" fontId="1" fillId="0" borderId="0" xfId="0" applyFont="1" applyFill="1" applyAlignment="1" applyProtection="1">
      <alignment horizontal="center"/>
    </xf>
    <xf numFmtId="0" fontId="15" fillId="10" borderId="3" xfId="0" applyFont="1" applyFill="1" applyBorder="1" applyAlignment="1" applyProtection="1">
      <alignment horizontal="center" wrapText="1"/>
    </xf>
    <xf numFmtId="9" fontId="0" fillId="0" borderId="9" xfId="0" applyNumberFormat="1" applyFont="1" applyFill="1" applyBorder="1" applyAlignment="1" applyProtection="1">
      <alignment horizontal="center"/>
      <protection locked="0"/>
    </xf>
    <xf numFmtId="0" fontId="23" fillId="10" borderId="0" xfId="0" applyFont="1" applyFill="1" applyBorder="1" applyAlignment="1" applyProtection="1">
      <alignment horizontal="left" vertical="top" wrapText="1"/>
      <protection locked="0"/>
    </xf>
    <xf numFmtId="0" fontId="0" fillId="10" borderId="4" xfId="0" applyFont="1" applyFill="1" applyBorder="1" applyAlignment="1" applyProtection="1">
      <alignment horizontal="center"/>
    </xf>
    <xf numFmtId="0" fontId="1" fillId="0" borderId="0" xfId="0" applyFont="1" applyAlignment="1" applyProtection="1">
      <alignment horizontal="center"/>
    </xf>
    <xf numFmtId="0" fontId="15" fillId="0" borderId="0" xfId="0" applyFont="1" applyAlignment="1" applyProtection="1">
      <alignment wrapText="1"/>
    </xf>
    <xf numFmtId="0" fontId="15" fillId="10" borderId="1" xfId="0" applyFont="1" applyFill="1" applyBorder="1" applyAlignment="1" applyProtection="1"/>
    <xf numFmtId="0" fontId="0" fillId="10" borderId="1" xfId="0" applyFont="1" applyFill="1" applyBorder="1" applyAlignment="1" applyProtection="1">
      <alignment wrapText="1"/>
    </xf>
    <xf numFmtId="0" fontId="0" fillId="6" borderId="9" xfId="0" applyFont="1" applyFill="1" applyBorder="1" applyAlignment="1" applyProtection="1">
      <alignment horizontal="center"/>
      <protection locked="0"/>
    </xf>
    <xf numFmtId="0" fontId="0" fillId="9" borderId="1" xfId="0" applyFont="1" applyFill="1" applyBorder="1" applyAlignment="1" applyProtection="1">
      <alignment horizontal="left"/>
    </xf>
    <xf numFmtId="0" fontId="0" fillId="9" borderId="1" xfId="0" applyFont="1" applyFill="1" applyBorder="1" applyAlignment="1" applyProtection="1"/>
    <xf numFmtId="0" fontId="20" fillId="10" borderId="0" xfId="11" applyFont="1" applyFill="1" applyBorder="1" applyProtection="1"/>
    <xf numFmtId="0" fontId="15" fillId="10" borderId="1" xfId="0" applyFont="1" applyFill="1" applyBorder="1" applyAlignment="1" applyProtection="1">
      <alignment horizontal="left"/>
    </xf>
    <xf numFmtId="0" fontId="15" fillId="10" borderId="0" xfId="0" applyFont="1" applyFill="1" applyBorder="1" applyAlignment="1" applyProtection="1">
      <alignment horizontal="left"/>
    </xf>
    <xf numFmtId="0" fontId="15" fillId="10" borderId="2" xfId="0" applyFont="1" applyFill="1" applyBorder="1" applyAlignment="1" applyProtection="1">
      <alignment horizontal="left"/>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5" borderId="1" xfId="0" applyFont="1" applyFill="1" applyBorder="1" applyAlignment="1" applyProtection="1">
      <alignment horizontal="left" wrapText="1"/>
    </xf>
    <xf numFmtId="0" fontId="0" fillId="5" borderId="0" xfId="0" applyFont="1" applyFill="1" applyBorder="1" applyAlignment="1" applyProtection="1">
      <alignment horizontal="left" wrapText="1"/>
    </xf>
    <xf numFmtId="0" fontId="0" fillId="5"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wrapText="1"/>
    </xf>
    <xf numFmtId="0" fontId="0" fillId="5" borderId="2" xfId="0" applyFont="1" applyFill="1" applyBorder="1" applyAlignment="1" applyProtection="1">
      <alignment horizontal="left" vertical="top" wrapText="1"/>
    </xf>
    <xf numFmtId="0" fontId="13" fillId="10" borderId="2"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0" fillId="14" borderId="0" xfId="0" applyFont="1" applyFill="1" applyAlignment="1" applyProtection="1">
      <alignment horizontal="left" vertical="top" wrapText="1"/>
    </xf>
    <xf numFmtId="0" fontId="20" fillId="6" borderId="0" xfId="0" applyFont="1" applyFill="1" applyAlignment="1" applyProtection="1">
      <alignment horizontal="left" vertical="top" wrapText="1"/>
    </xf>
    <xf numFmtId="0" fontId="15" fillId="10" borderId="3" xfId="0" applyFont="1" applyFill="1" applyBorder="1" applyAlignment="1" applyProtection="1">
      <alignment horizontal="left" wrapText="1"/>
    </xf>
    <xf numFmtId="0" fontId="0" fillId="9" borderId="0" xfId="0" applyFont="1" applyFill="1" applyBorder="1" applyAlignment="1" applyProtection="1">
      <alignment horizontal="left" vertical="top" wrapText="1"/>
    </xf>
    <xf numFmtId="0" fontId="0" fillId="6" borderId="0" xfId="0" applyFont="1" applyFill="1" applyAlignment="1" applyProtection="1">
      <alignment horizontal="left" vertical="top" wrapText="1"/>
    </xf>
    <xf numFmtId="0" fontId="0" fillId="5" borderId="4" xfId="0" applyFont="1" applyFill="1" applyBorder="1" applyAlignment="1" applyProtection="1">
      <alignment horizontal="left" wrapText="1"/>
    </xf>
    <xf numFmtId="0" fontId="23" fillId="5" borderId="0" xfId="0" applyFont="1" applyFill="1" applyBorder="1" applyAlignment="1" applyProtection="1">
      <alignment horizontal="left" vertical="top" wrapText="1"/>
    </xf>
    <xf numFmtId="0" fontId="23" fillId="6" borderId="0" xfId="0" applyFont="1" applyFill="1" applyBorder="1" applyAlignment="1" applyProtection="1">
      <alignment horizontal="left" vertical="top" wrapText="1"/>
    </xf>
    <xf numFmtId="0" fontId="23" fillId="6" borderId="0" xfId="0" applyFont="1" applyFill="1" applyAlignment="1" applyProtection="1">
      <alignment horizontal="left" vertical="top" wrapText="1"/>
    </xf>
    <xf numFmtId="49" fontId="0" fillId="10" borderId="0" xfId="0" applyNumberFormat="1" applyFont="1" applyFill="1" applyBorder="1" applyAlignment="1" applyProtection="1">
      <alignment horizontal="left" vertical="top" wrapText="1"/>
    </xf>
    <xf numFmtId="49" fontId="0" fillId="10" borderId="4" xfId="0" applyNumberFormat="1" applyFont="1" applyFill="1" applyBorder="1" applyAlignment="1" applyProtection="1">
      <alignment horizontal="left" vertical="top" wrapText="1"/>
    </xf>
    <xf numFmtId="0" fontId="15" fillId="10" borderId="3" xfId="0" applyFont="1" applyFill="1" applyBorder="1" applyAlignment="1" applyProtection="1">
      <alignment horizontal="left"/>
    </xf>
    <xf numFmtId="0" fontId="0" fillId="10" borderId="0" xfId="0" applyFont="1" applyFill="1" applyBorder="1" applyAlignment="1" applyProtection="1">
      <alignment horizontal="left" wrapText="1"/>
    </xf>
    <xf numFmtId="0" fontId="20" fillId="6" borderId="0" xfId="0" applyFont="1" applyFill="1" applyBorder="1" applyAlignment="1">
      <alignment horizontal="left" vertical="top" wrapText="1"/>
    </xf>
    <xf numFmtId="0" fontId="20" fillId="6" borderId="0" xfId="0" applyFont="1" applyFill="1" applyAlignment="1">
      <alignment horizontal="left" vertical="top" wrapText="1"/>
    </xf>
    <xf numFmtId="0" fontId="20" fillId="10" borderId="0" xfId="0" applyFont="1" applyFill="1" applyBorder="1" applyAlignment="1">
      <alignment horizontal="left" vertical="top" wrapText="1"/>
    </xf>
    <xf numFmtId="0" fontId="18" fillId="10" borderId="0" xfId="0" applyFont="1" applyFill="1" applyBorder="1" applyAlignment="1">
      <alignment horizontal="left" wrapText="1"/>
    </xf>
    <xf numFmtId="0" fontId="0" fillId="6" borderId="9" xfId="0" applyFont="1" applyFill="1" applyBorder="1" applyProtection="1">
      <protection locked="0"/>
    </xf>
    <xf numFmtId="0" fontId="0" fillId="11" borderId="0" xfId="0" applyFont="1" applyFill="1" applyAlignment="1" applyProtection="1">
      <alignment horizontal="left" vertical="center" wrapText="1"/>
    </xf>
    <xf numFmtId="0" fontId="15" fillId="13" borderId="11" xfId="2" applyNumberFormat="1" applyFont="1" applyFill="1" applyBorder="1" applyAlignment="1" applyProtection="1">
      <alignment horizontal="left" vertical="top" wrapText="1"/>
    </xf>
    <xf numFmtId="0" fontId="0" fillId="9" borderId="0" xfId="11" applyFont="1" applyFill="1" applyBorder="1" applyAlignment="1" applyProtection="1">
      <alignment horizontal="left" vertical="top" wrapText="1"/>
    </xf>
    <xf numFmtId="0" fontId="20" fillId="9" borderId="0" xfId="11" applyFont="1" applyFill="1" applyBorder="1" applyAlignment="1" applyProtection="1">
      <alignment horizontal="left" vertical="top" wrapText="1"/>
    </xf>
    <xf numFmtId="0" fontId="20" fillId="0" borderId="0" xfId="11" applyFont="1" applyFill="1" applyBorder="1" applyAlignment="1" applyProtection="1">
      <alignment horizontal="right"/>
    </xf>
    <xf numFmtId="0" fontId="20" fillId="9" borderId="0" xfId="11" applyFont="1" applyFill="1" applyBorder="1" applyAlignment="1" applyProtection="1">
      <alignment horizontal="right"/>
    </xf>
    <xf numFmtId="0" fontId="15" fillId="9" borderId="0" xfId="11" applyFont="1" applyFill="1" applyBorder="1" applyAlignment="1" applyProtection="1">
      <alignment horizontal="center"/>
    </xf>
    <xf numFmtId="0" fontId="0" fillId="6" borderId="0" xfId="11" applyFont="1" applyFill="1" applyBorder="1" applyAlignment="1" applyProtection="1">
      <alignment horizontal="left" wrapText="1"/>
    </xf>
    <xf numFmtId="0" fontId="20" fillId="6" borderId="0" xfId="11" applyFont="1" applyFill="1" applyBorder="1" applyAlignment="1" applyProtection="1">
      <alignment horizontal="left" wrapText="1"/>
    </xf>
    <xf numFmtId="0" fontId="0" fillId="9" borderId="0" xfId="11" quotePrefix="1" applyFont="1" applyFill="1" applyBorder="1" applyAlignment="1" applyProtection="1">
      <alignment horizontal="left" vertical="top" wrapText="1"/>
    </xf>
    <xf numFmtId="0" fontId="0" fillId="6" borderId="0" xfId="11" applyFont="1" applyFill="1" applyBorder="1" applyAlignment="1" applyProtection="1">
      <alignment vertical="top" wrapText="1"/>
    </xf>
    <xf numFmtId="0" fontId="0" fillId="6" borderId="0" xfId="0" applyFill="1" applyAlignment="1">
      <alignment vertical="top" wrapText="1"/>
    </xf>
    <xf numFmtId="0" fontId="0" fillId="0" borderId="0" xfId="0" applyAlignment="1">
      <alignment horizontal="left" vertical="top" wrapText="1"/>
    </xf>
    <xf numFmtId="167" fontId="0" fillId="6" borderId="9" xfId="0" applyNumberFormat="1" applyFont="1" applyFill="1" applyBorder="1" applyAlignment="1" applyProtection="1">
      <alignment horizontal="center" vertical="top" wrapText="1"/>
      <protection locked="0"/>
    </xf>
    <xf numFmtId="0" fontId="2" fillId="0" borderId="8" xfId="10" applyBorder="1" applyAlignment="1">
      <alignment horizontal="center"/>
    </xf>
    <xf numFmtId="0" fontId="2" fillId="0" borderId="3" xfId="10" applyBorder="1" applyAlignment="1">
      <alignment horizontal="center"/>
    </xf>
    <xf numFmtId="0" fontId="2" fillId="0" borderId="5" xfId="10" applyBorder="1" applyAlignment="1">
      <alignment horizontal="center"/>
    </xf>
    <xf numFmtId="0" fontId="19" fillId="8" borderId="10" xfId="4" applyFont="1" applyFill="1" applyBorder="1" applyAlignment="1" applyProtection="1">
      <alignment horizontal="center"/>
      <protection locked="0"/>
    </xf>
    <xf numFmtId="0" fontId="19" fillId="8" borderId="11" xfId="4" applyFont="1" applyFill="1" applyBorder="1" applyAlignment="1" applyProtection="1">
      <alignment horizontal="center"/>
      <protection locked="0"/>
    </xf>
    <xf numFmtId="0" fontId="19" fillId="8" borderId="12" xfId="4" applyFont="1" applyFill="1" applyBorder="1" applyAlignment="1" applyProtection="1">
      <alignment horizontal="center"/>
      <protection locked="0"/>
    </xf>
    <xf numFmtId="0" fontId="0" fillId="0" borderId="1"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7" borderId="11" xfId="0" applyFont="1" applyFill="1" applyBorder="1" applyAlignment="1" applyProtection="1">
      <alignment horizontal="right"/>
    </xf>
    <xf numFmtId="0" fontId="15" fillId="10" borderId="1" xfId="0" applyFont="1" applyFill="1" applyBorder="1" applyAlignment="1" applyProtection="1">
      <alignment horizontal="left"/>
    </xf>
    <xf numFmtId="0" fontId="15" fillId="10" borderId="0" xfId="0" applyFont="1" applyFill="1" applyBorder="1" applyAlignment="1" applyProtection="1">
      <alignment horizontal="left"/>
    </xf>
    <xf numFmtId="0" fontId="15" fillId="10" borderId="2" xfId="0" applyFont="1" applyFill="1" applyBorder="1" applyAlignment="1" applyProtection="1">
      <alignment horizontal="left"/>
    </xf>
    <xf numFmtId="0" fontId="0" fillId="11" borderId="0" xfId="0" applyFont="1" applyFill="1" applyAlignment="1" applyProtection="1">
      <alignment horizontal="left" vertical="top" wrapText="1"/>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6" borderId="10" xfId="0" applyFont="1" applyFill="1" applyBorder="1" applyAlignment="1" applyProtection="1">
      <alignment horizontal="center" vertical="top" wrapText="1"/>
      <protection locked="0"/>
    </xf>
    <xf numFmtId="0" fontId="0" fillId="6" borderId="11" xfId="0" applyFont="1" applyFill="1" applyBorder="1" applyAlignment="1" applyProtection="1">
      <alignment horizontal="center" vertical="top" wrapText="1"/>
      <protection locked="0"/>
    </xf>
    <xf numFmtId="0" fontId="0" fillId="6" borderId="12" xfId="0" applyFont="1" applyFill="1" applyBorder="1" applyAlignment="1" applyProtection="1">
      <alignment horizontal="center" vertical="top" wrapText="1"/>
      <protection locked="0"/>
    </xf>
    <xf numFmtId="166" fontId="0" fillId="6" borderId="10" xfId="0" applyNumberFormat="1" applyFont="1" applyFill="1" applyBorder="1" applyAlignment="1" applyProtection="1">
      <alignment horizontal="center" vertical="top" wrapText="1"/>
      <protection locked="0"/>
    </xf>
    <xf numFmtId="166" fontId="0" fillId="6" borderId="11" xfId="0" applyNumberFormat="1" applyFont="1" applyFill="1" applyBorder="1" applyAlignment="1" applyProtection="1">
      <alignment horizontal="center" vertical="top" wrapText="1"/>
      <protection locked="0"/>
    </xf>
    <xf numFmtId="166" fontId="0" fillId="6" borderId="12" xfId="0" applyNumberFormat="1" applyFont="1" applyFill="1" applyBorder="1" applyAlignment="1" applyProtection="1">
      <alignment horizontal="center" vertical="top" wrapText="1"/>
      <protection locked="0"/>
    </xf>
    <xf numFmtId="167" fontId="0" fillId="6" borderId="10" xfId="0" applyNumberFormat="1" applyFont="1" applyFill="1" applyBorder="1" applyAlignment="1" applyProtection="1">
      <alignment horizontal="center" vertical="top" wrapText="1"/>
      <protection locked="0"/>
    </xf>
    <xf numFmtId="167" fontId="0" fillId="6" borderId="11" xfId="0" applyNumberFormat="1" applyFont="1" applyFill="1" applyBorder="1" applyAlignment="1" applyProtection="1">
      <alignment horizontal="center" vertical="top" wrapText="1"/>
      <protection locked="0"/>
    </xf>
    <xf numFmtId="167" fontId="0" fillId="6" borderId="12" xfId="0" applyNumberFormat="1" applyFont="1" applyFill="1" applyBorder="1" applyAlignment="1" applyProtection="1">
      <alignment horizontal="center" vertical="top" wrapText="1"/>
      <protection locked="0"/>
    </xf>
    <xf numFmtId="0" fontId="0" fillId="6" borderId="9" xfId="0" applyFont="1" applyFill="1" applyBorder="1" applyAlignment="1" applyProtection="1">
      <alignment horizontal="center" vertical="top" wrapText="1"/>
      <protection locked="0"/>
    </xf>
    <xf numFmtId="166" fontId="0" fillId="6" borderId="9" xfId="0" applyNumberFormat="1" applyFont="1" applyFill="1" applyBorder="1" applyAlignment="1" applyProtection="1">
      <alignment horizontal="center" vertical="top" wrapText="1"/>
      <protection locked="0"/>
    </xf>
    <xf numFmtId="0" fontId="0" fillId="6" borderId="10" xfId="0" applyFont="1" applyFill="1" applyBorder="1" applyAlignment="1" applyProtection="1">
      <alignment horizontal="left" vertical="top" wrapText="1"/>
      <protection locked="0"/>
    </xf>
    <xf numFmtId="0" fontId="0" fillId="6" borderId="11" xfId="0" applyFont="1" applyFill="1" applyBorder="1" applyAlignment="1" applyProtection="1">
      <alignment horizontal="left" vertical="top" wrapText="1"/>
      <protection locked="0"/>
    </xf>
    <xf numFmtId="0" fontId="0" fillId="6" borderId="12" xfId="0" applyFont="1" applyFill="1" applyBorder="1" applyAlignment="1" applyProtection="1">
      <alignment horizontal="left" vertical="top" wrapText="1"/>
      <protection locked="0"/>
    </xf>
    <xf numFmtId="0" fontId="0" fillId="8" borderId="0" xfId="0" applyFont="1" applyFill="1" applyAlignment="1" applyProtection="1">
      <alignment horizontal="left" vertical="top" wrapText="1"/>
    </xf>
    <xf numFmtId="14" fontId="0" fillId="6" borderId="10" xfId="0" applyNumberFormat="1" applyFont="1" applyFill="1" applyBorder="1" applyAlignment="1" applyProtection="1">
      <alignment horizontal="left" vertical="top" wrapText="1"/>
      <protection locked="0"/>
    </xf>
    <xf numFmtId="0" fontId="0" fillId="11" borderId="0" xfId="0" applyFont="1" applyFill="1" applyAlignment="1" applyProtection="1">
      <alignment horizontal="left" wrapText="1"/>
    </xf>
    <xf numFmtId="2" fontId="0" fillId="6" borderId="10" xfId="0" applyNumberFormat="1" applyFont="1" applyFill="1" applyBorder="1" applyAlignment="1" applyProtection="1">
      <alignment horizontal="center" vertical="top" wrapText="1"/>
      <protection locked="0"/>
    </xf>
    <xf numFmtId="2" fontId="0" fillId="6" borderId="11" xfId="0" applyNumberFormat="1" applyFont="1" applyFill="1" applyBorder="1" applyAlignment="1" applyProtection="1">
      <alignment horizontal="center" vertical="top" wrapText="1"/>
      <protection locked="0"/>
    </xf>
    <xf numFmtId="2" fontId="0" fillId="6" borderId="12" xfId="0" applyNumberFormat="1" applyFont="1" applyFill="1" applyBorder="1" applyAlignment="1" applyProtection="1">
      <alignment horizontal="center" vertical="top" wrapText="1"/>
      <protection locked="0"/>
    </xf>
    <xf numFmtId="0" fontId="0" fillId="6" borderId="10" xfId="4" applyFont="1" applyFill="1" applyBorder="1" applyAlignment="1" applyProtection="1">
      <alignment horizontal="left" vertical="top" wrapText="1"/>
      <protection locked="0"/>
    </xf>
    <xf numFmtId="0" fontId="0" fillId="6" borderId="11" xfId="4" applyFont="1" applyFill="1" applyBorder="1" applyAlignment="1" applyProtection="1">
      <alignment horizontal="left" vertical="top" wrapText="1"/>
      <protection locked="0"/>
    </xf>
    <xf numFmtId="0" fontId="0" fillId="6" borderId="12" xfId="4" applyFont="1" applyFill="1" applyBorder="1" applyAlignment="1" applyProtection="1">
      <alignment horizontal="left" vertical="top" wrapText="1"/>
      <protection locked="0"/>
    </xf>
    <xf numFmtId="0" fontId="0" fillId="5" borderId="1" xfId="0" applyFont="1" applyFill="1" applyBorder="1" applyAlignment="1" applyProtection="1">
      <alignment horizontal="left" wrapText="1"/>
    </xf>
    <xf numFmtId="0" fontId="0" fillId="5" borderId="0" xfId="0" applyFont="1" applyFill="1" applyBorder="1" applyAlignment="1" applyProtection="1">
      <alignment horizontal="left" wrapText="1"/>
    </xf>
    <xf numFmtId="0" fontId="0" fillId="5" borderId="2" xfId="0" applyFont="1" applyFill="1" applyBorder="1" applyAlignment="1" applyProtection="1">
      <alignment horizontal="left" wrapText="1"/>
    </xf>
    <xf numFmtId="2" fontId="0" fillId="6" borderId="10" xfId="0" applyNumberFormat="1" applyFont="1" applyFill="1" applyBorder="1" applyAlignment="1" applyProtection="1">
      <alignment horizontal="left" vertical="top" wrapText="1"/>
      <protection locked="0"/>
    </xf>
    <xf numFmtId="2" fontId="0" fillId="6" borderId="11" xfId="0" applyNumberFormat="1" applyFont="1" applyFill="1" applyBorder="1" applyAlignment="1" applyProtection="1">
      <alignment horizontal="left" vertical="top" wrapText="1"/>
      <protection locked="0"/>
    </xf>
    <xf numFmtId="2" fontId="0" fillId="6" borderId="12" xfId="0" applyNumberFormat="1" applyFont="1" applyFill="1" applyBorder="1" applyAlignment="1" applyProtection="1">
      <alignment horizontal="left" vertical="top" wrapText="1"/>
      <protection locked="0"/>
    </xf>
    <xf numFmtId="49" fontId="0" fillId="6" borderId="10" xfId="0" applyNumberFormat="1" applyFont="1" applyFill="1" applyBorder="1" applyAlignment="1" applyProtection="1">
      <alignment horizontal="left" vertical="top" wrapText="1"/>
      <protection locked="0"/>
    </xf>
    <xf numFmtId="49" fontId="0" fillId="6" borderId="11" xfId="0" applyNumberFormat="1" applyFont="1" applyFill="1" applyBorder="1" applyAlignment="1" applyProtection="1">
      <alignment horizontal="left" vertical="top" wrapText="1"/>
      <protection locked="0"/>
    </xf>
    <xf numFmtId="49" fontId="0" fillId="6" borderId="12" xfId="0" applyNumberFormat="1" applyFont="1" applyFill="1" applyBorder="1" applyAlignment="1" applyProtection="1">
      <alignment horizontal="left" vertical="top" wrapText="1"/>
      <protection locked="0"/>
    </xf>
    <xf numFmtId="0" fontId="0" fillId="8" borderId="0" xfId="0" applyFont="1" applyFill="1" applyBorder="1" applyAlignment="1" applyProtection="1">
      <alignment horizontal="left" vertical="top" wrapText="1"/>
    </xf>
    <xf numFmtId="49" fontId="0" fillId="6" borderId="10" xfId="4" applyNumberFormat="1" applyFont="1" applyFill="1" applyBorder="1" applyAlignment="1" applyProtection="1">
      <alignment horizontal="left" vertical="top"/>
      <protection locked="0"/>
    </xf>
    <xf numFmtId="49" fontId="0" fillId="6" borderId="11" xfId="4" applyNumberFormat="1" applyFont="1" applyFill="1" applyBorder="1" applyAlignment="1" applyProtection="1">
      <alignment horizontal="left" vertical="top"/>
      <protection locked="0"/>
    </xf>
    <xf numFmtId="49" fontId="0" fillId="6" borderId="12" xfId="4" applyNumberFormat="1" applyFont="1" applyFill="1" applyBorder="1" applyAlignment="1" applyProtection="1">
      <alignment horizontal="left" vertical="top"/>
      <protection locked="0"/>
    </xf>
    <xf numFmtId="0" fontId="0" fillId="11" borderId="0" xfId="0" applyFont="1" applyFill="1" applyBorder="1" applyAlignment="1" applyProtection="1">
      <alignment horizontal="left" vertical="top" wrapText="1"/>
    </xf>
    <xf numFmtId="3" fontId="0" fillId="6" borderId="10" xfId="0" applyNumberFormat="1" applyFont="1" applyFill="1" applyBorder="1" applyAlignment="1" applyProtection="1">
      <alignment horizontal="left" vertical="top" wrapText="1"/>
      <protection locked="0"/>
    </xf>
    <xf numFmtId="3" fontId="0" fillId="6" borderId="11" xfId="0" applyNumberFormat="1" applyFont="1" applyFill="1" applyBorder="1" applyAlignment="1" applyProtection="1">
      <alignment horizontal="left" vertical="top" wrapText="1"/>
      <protection locked="0"/>
    </xf>
    <xf numFmtId="3" fontId="0" fillId="6" borderId="12" xfId="0" applyNumberFormat="1" applyFont="1" applyFill="1" applyBorder="1" applyAlignment="1" applyProtection="1">
      <alignment horizontal="left" vertical="top" wrapText="1"/>
      <protection locked="0"/>
    </xf>
    <xf numFmtId="0" fontId="0" fillId="6" borderId="10" xfId="4" applyFont="1" applyFill="1" applyBorder="1" applyAlignment="1" applyProtection="1">
      <alignment horizontal="left" vertical="top"/>
      <protection locked="0"/>
    </xf>
    <xf numFmtId="0" fontId="0" fillId="6" borderId="11" xfId="4" applyFont="1" applyFill="1" applyBorder="1" applyAlignment="1" applyProtection="1">
      <alignment horizontal="left" vertical="top"/>
      <protection locked="0"/>
    </xf>
    <xf numFmtId="0" fontId="0" fillId="6" borderId="12" xfId="4" applyFont="1" applyFill="1" applyBorder="1" applyAlignment="1" applyProtection="1">
      <alignment horizontal="left" vertical="top"/>
      <protection locked="0"/>
    </xf>
    <xf numFmtId="0" fontId="0" fillId="6" borderId="10" xfId="0" applyFont="1" applyFill="1" applyBorder="1" applyAlignment="1" applyProtection="1">
      <alignment horizontal="center" wrapText="1"/>
      <protection locked="0"/>
    </xf>
    <xf numFmtId="0" fontId="0" fillId="6" borderId="11" xfId="0" applyFont="1" applyFill="1" applyBorder="1" applyAlignment="1" applyProtection="1">
      <alignment horizontal="center" wrapText="1"/>
      <protection locked="0"/>
    </xf>
    <xf numFmtId="0" fontId="0" fillId="6" borderId="12" xfId="0" applyFont="1" applyFill="1" applyBorder="1" applyAlignment="1" applyProtection="1">
      <alignment horizontal="center" wrapText="1"/>
      <protection locked="0"/>
    </xf>
    <xf numFmtId="0" fontId="17" fillId="6" borderId="0" xfId="0" applyFont="1" applyFill="1" applyAlignment="1" applyProtection="1">
      <alignment vertical="top" wrapText="1"/>
    </xf>
    <xf numFmtId="0" fontId="0" fillId="6" borderId="0" xfId="0" applyFont="1" applyFill="1" applyAlignment="1" applyProtection="1">
      <alignment vertical="top"/>
    </xf>
    <xf numFmtId="0" fontId="0" fillId="5"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wrapText="1"/>
    </xf>
    <xf numFmtId="0" fontId="0" fillId="5" borderId="2" xfId="0" applyFont="1" applyFill="1" applyBorder="1" applyAlignment="1" applyProtection="1">
      <alignment horizontal="left" vertical="top" wrapText="1"/>
    </xf>
    <xf numFmtId="0" fontId="18" fillId="10" borderId="8" xfId="0" applyFont="1" applyFill="1" applyBorder="1" applyAlignment="1" applyProtection="1">
      <alignment horizontal="left" vertical="top" wrapText="1"/>
    </xf>
    <xf numFmtId="0" fontId="18" fillId="10" borderId="3" xfId="0" applyFont="1" applyFill="1" applyBorder="1" applyAlignment="1" applyProtection="1">
      <alignment horizontal="left" vertical="top" wrapText="1"/>
    </xf>
    <xf numFmtId="0" fontId="18" fillId="10" borderId="5" xfId="0" applyFont="1" applyFill="1" applyBorder="1" applyAlignment="1" applyProtection="1">
      <alignment horizontal="left" vertical="top" wrapText="1"/>
    </xf>
    <xf numFmtId="0" fontId="13" fillId="10" borderId="1" xfId="0" applyFont="1" applyFill="1" applyBorder="1" applyAlignment="1" applyProtection="1">
      <alignment horizontal="left" vertical="top" wrapText="1"/>
    </xf>
    <xf numFmtId="0" fontId="13" fillId="10" borderId="0" xfId="0" applyFont="1" applyFill="1" applyBorder="1" applyAlignment="1" applyProtection="1">
      <alignment horizontal="left" vertical="top" wrapText="1"/>
    </xf>
    <xf numFmtId="0" fontId="13" fillId="10" borderId="2" xfId="0" applyFont="1" applyFill="1" applyBorder="1" applyAlignment="1" applyProtection="1">
      <alignment horizontal="left" vertical="top" wrapText="1"/>
    </xf>
    <xf numFmtId="0" fontId="13" fillId="8" borderId="0" xfId="0" applyFont="1" applyFill="1" applyAlignment="1" applyProtection="1">
      <alignment horizontal="left" vertical="top" wrapText="1"/>
    </xf>
    <xf numFmtId="0" fontId="0" fillId="8" borderId="0" xfId="0" applyFont="1" applyFill="1" applyAlignment="1" applyProtection="1">
      <alignment horizontal="left" wrapText="1"/>
    </xf>
    <xf numFmtId="0" fontId="0" fillId="6" borderId="9" xfId="4" applyFont="1" applyFill="1" applyBorder="1" applyAlignment="1" applyProtection="1">
      <alignment horizontal="left" vertical="top" wrapText="1"/>
      <protection locked="0"/>
    </xf>
    <xf numFmtId="0" fontId="19" fillId="6" borderId="9" xfId="4" applyFont="1" applyFill="1" applyBorder="1" applyAlignment="1" applyProtection="1">
      <alignment horizontal="left" vertical="top" wrapText="1"/>
      <protection locked="0"/>
    </xf>
    <xf numFmtId="0" fontId="0" fillId="12" borderId="0" xfId="0" applyFont="1" applyFill="1" applyAlignment="1" applyProtection="1">
      <alignment horizontal="left" vertical="top" wrapText="1"/>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19" fillId="6" borderId="11" xfId="4" applyFont="1" applyFill="1" applyBorder="1" applyAlignment="1" applyProtection="1">
      <alignment horizontal="left" vertical="top" wrapText="1"/>
      <protection locked="0"/>
    </xf>
    <xf numFmtId="0" fontId="19" fillId="6" borderId="12" xfId="4" applyFont="1" applyFill="1" applyBorder="1" applyAlignment="1" applyProtection="1">
      <alignment horizontal="left" vertical="top" wrapText="1"/>
      <protection locked="0"/>
    </xf>
    <xf numFmtId="0" fontId="13" fillId="5" borderId="0" xfId="0" applyFont="1" applyFill="1" applyBorder="1" applyAlignment="1" applyProtection="1">
      <alignment horizontal="left" vertical="top" wrapText="1"/>
    </xf>
    <xf numFmtId="0" fontId="0" fillId="6" borderId="10" xfId="0" applyFont="1" applyFill="1" applyBorder="1" applyAlignment="1" applyProtection="1">
      <alignment horizontal="left" wrapText="1"/>
      <protection locked="0"/>
    </xf>
    <xf numFmtId="0" fontId="0" fillId="6" borderId="11" xfId="0" applyFont="1" applyFill="1" applyBorder="1" applyAlignment="1" applyProtection="1">
      <alignment horizontal="left" wrapText="1"/>
      <protection locked="0"/>
    </xf>
    <xf numFmtId="0" fontId="0" fillId="6" borderId="12" xfId="0" applyFont="1" applyFill="1" applyBorder="1" applyAlignment="1" applyProtection="1">
      <alignment horizontal="left" wrapText="1"/>
      <protection locked="0"/>
    </xf>
    <xf numFmtId="0" fontId="0" fillId="10" borderId="0" xfId="0" applyFont="1" applyFill="1" applyBorder="1" applyAlignment="1" applyProtection="1">
      <alignment horizontal="left" vertical="top" wrapText="1"/>
    </xf>
    <xf numFmtId="0" fontId="0" fillId="0" borderId="0" xfId="0" applyAlignment="1">
      <alignment horizontal="left"/>
    </xf>
    <xf numFmtId="0" fontId="0" fillId="6" borderId="9" xfId="0" applyFont="1" applyFill="1" applyBorder="1" applyAlignment="1" applyProtection="1">
      <alignment horizontal="left" vertical="top" wrapText="1"/>
      <protection locked="0"/>
    </xf>
    <xf numFmtId="0" fontId="0" fillId="0" borderId="0" xfId="0" applyFont="1" applyAlignment="1" applyProtection="1">
      <alignment horizontal="left" vertical="top" wrapText="1"/>
    </xf>
    <xf numFmtId="0" fontId="13" fillId="11" borderId="0" xfId="0" applyFont="1" applyFill="1" applyAlignment="1" applyProtection="1">
      <alignment horizontal="left" vertical="top" wrapText="1"/>
    </xf>
    <xf numFmtId="14" fontId="0" fillId="6" borderId="9" xfId="0" applyNumberFormat="1" applyFont="1" applyFill="1" applyBorder="1" applyAlignment="1" applyProtection="1">
      <alignment horizontal="left" vertical="top" wrapText="1"/>
      <protection locked="0"/>
    </xf>
    <xf numFmtId="0" fontId="20" fillId="8" borderId="0" xfId="0" applyFont="1" applyFill="1" applyAlignment="1" applyProtection="1">
      <alignment horizontal="left" vertical="top" wrapText="1"/>
    </xf>
    <xf numFmtId="0" fontId="20" fillId="0" borderId="0" xfId="0" applyFont="1" applyFill="1" applyAlignment="1" applyProtection="1">
      <alignment horizontal="left" vertical="top" wrapText="1"/>
    </xf>
    <xf numFmtId="0" fontId="0" fillId="14" borderId="0" xfId="0" applyFont="1" applyFill="1" applyAlignment="1" applyProtection="1">
      <alignment horizontal="left" vertical="top" wrapText="1"/>
    </xf>
    <xf numFmtId="0" fontId="20" fillId="6" borderId="0" xfId="0" applyFont="1" applyFill="1" applyAlignment="1" applyProtection="1">
      <alignment horizontal="left" vertical="top" wrapText="1"/>
    </xf>
    <xf numFmtId="0" fontId="20" fillId="11" borderId="0" xfId="0" applyFont="1" applyFill="1" applyAlignment="1" applyProtection="1">
      <alignment horizontal="left" vertical="top" wrapText="1"/>
    </xf>
    <xf numFmtId="0" fontId="15" fillId="10" borderId="3" xfId="0" applyFont="1" applyFill="1" applyBorder="1" applyAlignment="1" applyProtection="1">
      <alignment horizontal="left" wrapText="1"/>
    </xf>
    <xf numFmtId="0" fontId="0" fillId="10" borderId="3" xfId="0" applyFont="1" applyFill="1" applyBorder="1" applyAlignment="1" applyProtection="1">
      <alignment horizontal="left" wrapText="1"/>
    </xf>
    <xf numFmtId="0" fontId="0" fillId="9" borderId="0" xfId="0" applyFont="1" applyFill="1" applyBorder="1" applyAlignment="1" applyProtection="1">
      <alignment horizontal="left" vertical="top" wrapText="1"/>
    </xf>
    <xf numFmtId="0" fontId="0" fillId="6" borderId="0" xfId="0" applyFont="1" applyFill="1" applyAlignment="1" applyProtection="1">
      <alignment horizontal="left" vertical="top" wrapText="1"/>
    </xf>
    <xf numFmtId="0" fontId="0" fillId="5" borderId="4" xfId="0" applyFont="1" applyFill="1" applyBorder="1" applyAlignment="1" applyProtection="1">
      <alignment horizontal="left" wrapText="1"/>
    </xf>
    <xf numFmtId="0" fontId="13" fillId="6" borderId="0" xfId="0" applyFont="1" applyFill="1" applyAlignment="1" applyProtection="1">
      <alignment horizontal="left" vertical="top" wrapText="1"/>
    </xf>
    <xf numFmtId="0" fontId="23" fillId="5" borderId="0" xfId="0" applyFont="1" applyFill="1" applyBorder="1" applyAlignment="1" applyProtection="1">
      <alignment horizontal="left" vertical="top" wrapText="1"/>
    </xf>
    <xf numFmtId="0" fontId="23" fillId="5" borderId="2" xfId="0" applyFont="1" applyFill="1" applyBorder="1" applyAlignment="1" applyProtection="1">
      <alignment horizontal="left" vertical="top" wrapText="1"/>
    </xf>
    <xf numFmtId="0" fontId="23" fillId="6" borderId="9" xfId="0" applyFont="1" applyFill="1" applyBorder="1" applyAlignment="1" applyProtection="1">
      <alignment horizontal="left" vertical="top" wrapText="1"/>
      <protection locked="0"/>
    </xf>
    <xf numFmtId="0" fontId="23" fillId="6" borderId="0" xfId="0" applyFont="1" applyFill="1" applyBorder="1" applyAlignment="1" applyProtection="1">
      <alignment horizontal="left" vertical="top" wrapText="1"/>
    </xf>
    <xf numFmtId="0" fontId="23" fillId="6" borderId="0" xfId="0" applyFont="1" applyFill="1" applyAlignment="1" applyProtection="1">
      <alignment horizontal="left" vertical="top" wrapText="1"/>
    </xf>
    <xf numFmtId="0" fontId="23" fillId="6" borderId="10" xfId="0" applyFont="1" applyFill="1" applyBorder="1" applyAlignment="1" applyProtection="1">
      <alignment horizontal="left" vertical="top" wrapText="1"/>
      <protection locked="0"/>
    </xf>
    <xf numFmtId="0" fontId="23" fillId="6" borderId="11" xfId="0" applyFont="1" applyFill="1" applyBorder="1" applyAlignment="1" applyProtection="1">
      <alignment horizontal="left" vertical="top" wrapText="1"/>
      <protection locked="0"/>
    </xf>
    <xf numFmtId="0" fontId="23" fillId="6" borderId="12" xfId="0" applyFont="1" applyFill="1" applyBorder="1" applyAlignment="1" applyProtection="1">
      <alignment horizontal="left" vertical="top" wrapText="1"/>
      <protection locked="0"/>
    </xf>
    <xf numFmtId="0" fontId="24" fillId="8" borderId="10" xfId="4" applyFont="1" applyFill="1" applyBorder="1" applyAlignment="1" applyProtection="1">
      <alignment horizontal="center"/>
      <protection locked="0"/>
    </xf>
    <xf numFmtId="0" fontId="24" fillId="8" borderId="11" xfId="4" applyFont="1" applyFill="1" applyBorder="1" applyAlignment="1" applyProtection="1">
      <alignment horizontal="center"/>
      <protection locked="0"/>
    </xf>
    <xf numFmtId="0" fontId="24" fillId="8" borderId="12" xfId="4" applyFont="1" applyFill="1" applyBorder="1" applyAlignment="1" applyProtection="1">
      <alignment horizontal="center"/>
      <protection locked="0"/>
    </xf>
    <xf numFmtId="0" fontId="23" fillId="11" borderId="0" xfId="0" applyFont="1" applyFill="1" applyBorder="1" applyAlignment="1" applyProtection="1">
      <alignment horizontal="left" vertical="top" wrapText="1"/>
    </xf>
    <xf numFmtId="0" fontId="17" fillId="0" borderId="0" xfId="0" applyFont="1" applyAlignment="1" applyProtection="1">
      <alignment horizontal="left" vertical="top" wrapText="1"/>
    </xf>
    <xf numFmtId="0" fontId="23" fillId="12" borderId="10" xfId="0" applyFont="1" applyFill="1" applyBorder="1" applyAlignment="1" applyProtection="1">
      <alignment horizontal="left" vertical="top" wrapText="1"/>
      <protection locked="0"/>
    </xf>
    <xf numFmtId="0" fontId="23" fillId="12" borderId="11" xfId="0" applyFont="1" applyFill="1" applyBorder="1" applyAlignment="1" applyProtection="1">
      <alignment horizontal="left" vertical="top" wrapText="1"/>
      <protection locked="0"/>
    </xf>
    <xf numFmtId="0" fontId="23" fillId="12" borderId="12" xfId="0" applyFont="1" applyFill="1" applyBorder="1" applyAlignment="1" applyProtection="1">
      <alignment horizontal="left" vertical="top" wrapText="1"/>
      <protection locked="0"/>
    </xf>
    <xf numFmtId="49" fontId="0" fillId="10" borderId="0" xfId="0" applyNumberFormat="1" applyFont="1" applyFill="1" applyBorder="1" applyAlignment="1" applyProtection="1">
      <alignment horizontal="left" vertical="top" wrapText="1"/>
    </xf>
    <xf numFmtId="49" fontId="0" fillId="10" borderId="4" xfId="0" applyNumberFormat="1" applyFont="1" applyFill="1" applyBorder="1" applyAlignment="1" applyProtection="1">
      <alignment horizontal="left" vertical="top" wrapText="1"/>
    </xf>
    <xf numFmtId="0" fontId="0" fillId="0" borderId="0" xfId="0" applyFont="1" applyFill="1" applyAlignment="1" applyProtection="1">
      <alignment horizontal="left" vertical="top" wrapText="1"/>
    </xf>
    <xf numFmtId="0" fontId="15" fillId="10" borderId="3" xfId="0" applyFont="1" applyFill="1" applyBorder="1" applyAlignment="1" applyProtection="1">
      <alignment horizontal="left"/>
    </xf>
    <xf numFmtId="0" fontId="0" fillId="10" borderId="0" xfId="0" applyFont="1" applyFill="1" applyBorder="1" applyAlignment="1" applyProtection="1">
      <alignment horizontal="left" wrapText="1"/>
    </xf>
    <xf numFmtId="0" fontId="17" fillId="6" borderId="0" xfId="0" applyFont="1" applyFill="1" applyBorder="1" applyAlignment="1">
      <alignment horizontal="left" wrapText="1"/>
    </xf>
    <xf numFmtId="0" fontId="17" fillId="6" borderId="0" xfId="0" applyFont="1" applyFill="1" applyAlignment="1">
      <alignment horizontal="left" wrapText="1"/>
    </xf>
    <xf numFmtId="0" fontId="13" fillId="10" borderId="0" xfId="0" applyFont="1" applyFill="1" applyBorder="1" applyAlignment="1">
      <alignment horizontal="left" wrapText="1"/>
    </xf>
    <xf numFmtId="0" fontId="13" fillId="10" borderId="2" xfId="0" applyFont="1" applyFill="1" applyBorder="1" applyAlignment="1">
      <alignment horizontal="left" wrapText="1"/>
    </xf>
    <xf numFmtId="0" fontId="13" fillId="10" borderId="0" xfId="0" applyFont="1" applyFill="1" applyBorder="1" applyAlignment="1">
      <alignment horizontal="left" vertical="top" wrapText="1"/>
    </xf>
    <xf numFmtId="0" fontId="13" fillId="10" borderId="2" xfId="0" applyFont="1" applyFill="1" applyBorder="1" applyAlignment="1">
      <alignment horizontal="left" vertical="top" wrapText="1"/>
    </xf>
    <xf numFmtId="0" fontId="20" fillId="6" borderId="0" xfId="0" applyFont="1" applyFill="1" applyBorder="1" applyAlignment="1">
      <alignment horizontal="left" vertical="top" wrapText="1"/>
    </xf>
    <xf numFmtId="0" fontId="20" fillId="6" borderId="0" xfId="0" applyFont="1" applyFill="1" applyAlignment="1">
      <alignment horizontal="left" vertical="top" wrapText="1"/>
    </xf>
    <xf numFmtId="0" fontId="0" fillId="0" borderId="0" xfId="0" applyAlignment="1">
      <alignment horizontal="left" wrapText="1"/>
    </xf>
    <xf numFmtId="0" fontId="0" fillId="0" borderId="2" xfId="0" applyBorder="1" applyAlignment="1">
      <alignment horizontal="left" wrapText="1"/>
    </xf>
    <xf numFmtId="0" fontId="18" fillId="10" borderId="0" xfId="0" applyFont="1" applyFill="1" applyBorder="1" applyAlignment="1">
      <alignment horizontal="left" vertical="top" wrapText="1"/>
    </xf>
    <xf numFmtId="0" fontId="18" fillId="10" borderId="2" xfId="0" applyFont="1" applyFill="1" applyBorder="1" applyAlignment="1">
      <alignment horizontal="left" vertical="top" wrapText="1"/>
    </xf>
    <xf numFmtId="0" fontId="20" fillId="10" borderId="0" xfId="0" applyFont="1" applyFill="1" applyBorder="1" applyAlignment="1">
      <alignment horizontal="left" vertical="top" wrapText="1"/>
    </xf>
    <xf numFmtId="0" fontId="13" fillId="8" borderId="0" xfId="0" applyFont="1" applyFill="1" applyBorder="1" applyAlignment="1">
      <alignment horizontal="left" vertical="top" wrapText="1"/>
    </xf>
    <xf numFmtId="0" fontId="18" fillId="10" borderId="0" xfId="0" applyFont="1" applyFill="1" applyBorder="1" applyAlignment="1">
      <alignment horizontal="left" wrapText="1"/>
    </xf>
    <xf numFmtId="0" fontId="3" fillId="0" borderId="0" xfId="0" applyFont="1" applyAlignment="1">
      <alignment horizontal="center"/>
    </xf>
    <xf numFmtId="0" fontId="15" fillId="5" borderId="3" xfId="0" applyFont="1" applyFill="1" applyBorder="1" applyAlignment="1" applyProtection="1">
      <alignment horizontal="left" wrapText="1"/>
    </xf>
    <xf numFmtId="0" fontId="15" fillId="5" borderId="5" xfId="0" applyFont="1" applyFill="1" applyBorder="1" applyAlignment="1" applyProtection="1">
      <alignment horizontal="left" wrapText="1"/>
    </xf>
    <xf numFmtId="0" fontId="0" fillId="11" borderId="0" xfId="0" applyFont="1" applyFill="1" applyAlignment="1" applyProtection="1">
      <alignment vertical="top" wrapText="1"/>
    </xf>
    <xf numFmtId="0" fontId="0" fillId="0" borderId="10"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6" borderId="10" xfId="0" applyFont="1" applyFill="1" applyBorder="1" applyAlignment="1" applyProtection="1">
      <alignment horizontal="center" vertical="center"/>
      <protection locked="0"/>
    </xf>
    <xf numFmtId="0" fontId="0" fillId="6" borderId="11" xfId="0" applyFont="1" applyFill="1" applyBorder="1" applyAlignment="1" applyProtection="1">
      <alignment horizontal="center" vertical="center"/>
      <protection locked="0"/>
    </xf>
    <xf numFmtId="0" fontId="0" fillId="6" borderId="12" xfId="0" applyFont="1" applyFill="1" applyBorder="1" applyAlignment="1" applyProtection="1">
      <alignment horizontal="center" vertical="center"/>
      <protection locked="0"/>
    </xf>
    <xf numFmtId="0" fontId="0" fillId="6" borderId="9" xfId="0" applyFont="1" applyFill="1" applyBorder="1" applyAlignment="1" applyProtection="1">
      <protection locked="0"/>
    </xf>
    <xf numFmtId="0" fontId="19" fillId="8" borderId="10" xfId="4" applyFont="1" applyFill="1" applyBorder="1" applyAlignment="1" applyProtection="1">
      <alignment horizontal="center"/>
    </xf>
    <xf numFmtId="0" fontId="19" fillId="8" borderId="11" xfId="4" applyFont="1" applyFill="1" applyBorder="1" applyAlignment="1" applyProtection="1">
      <alignment horizontal="center"/>
    </xf>
    <xf numFmtId="0" fontId="19" fillId="8" borderId="12" xfId="4" applyFont="1" applyFill="1" applyBorder="1" applyAlignment="1" applyProtection="1">
      <alignment horizontal="center"/>
    </xf>
    <xf numFmtId="0" fontId="0" fillId="0" borderId="0" xfId="0" applyAlignment="1"/>
    <xf numFmtId="0" fontId="0" fillId="9" borderId="1" xfId="0" applyFont="1" applyFill="1" applyBorder="1" applyAlignment="1" applyProtection="1">
      <alignment horizontal="center" wrapText="1"/>
    </xf>
    <xf numFmtId="0" fontId="0" fillId="9" borderId="2" xfId="0" applyFont="1" applyFill="1" applyBorder="1" applyAlignment="1" applyProtection="1">
      <alignment horizontal="center" wrapText="1"/>
    </xf>
    <xf numFmtId="0" fontId="0" fillId="11" borderId="0" xfId="0" applyFont="1" applyFill="1" applyAlignment="1" applyProtection="1">
      <alignment horizontal="left" vertical="center" wrapText="1"/>
    </xf>
    <xf numFmtId="49" fontId="10" fillId="12" borderId="0" xfId="1" applyNumberFormat="1" applyFont="1" applyFill="1" applyBorder="1" applyAlignment="1" applyProtection="1">
      <alignment horizontal="left" vertical="top"/>
    </xf>
    <xf numFmtId="0" fontId="0" fillId="12" borderId="0" xfId="0" applyFont="1" applyFill="1" applyBorder="1" applyAlignment="1" applyProtection="1">
      <alignment horizontal="center" wrapText="1"/>
    </xf>
    <xf numFmtId="0" fontId="0" fillId="12" borderId="0" xfId="0" applyFont="1" applyFill="1" applyBorder="1" applyAlignment="1" applyProtection="1">
      <alignment horizontal="center" vertical="top"/>
    </xf>
    <xf numFmtId="0" fontId="19" fillId="11" borderId="10" xfId="4" applyFont="1" applyFill="1" applyBorder="1" applyAlignment="1" applyProtection="1">
      <alignment horizontal="center"/>
      <protection locked="0"/>
    </xf>
    <xf numFmtId="0" fontId="19" fillId="11" borderId="11" xfId="4" applyFont="1" applyFill="1" applyBorder="1" applyAlignment="1" applyProtection="1">
      <alignment horizontal="center"/>
      <protection locked="0"/>
    </xf>
    <xf numFmtId="0" fontId="19" fillId="11" borderId="12" xfId="4" applyFont="1" applyFill="1" applyBorder="1" applyAlignment="1" applyProtection="1">
      <alignment horizontal="center"/>
      <protection locked="0"/>
    </xf>
    <xf numFmtId="0" fontId="0" fillId="9" borderId="11" xfId="0" applyFont="1" applyFill="1" applyBorder="1" applyAlignment="1" applyProtection="1">
      <alignment horizontal="center"/>
    </xf>
    <xf numFmtId="0" fontId="0" fillId="9" borderId="12" xfId="0" applyFont="1" applyFill="1" applyBorder="1" applyAlignment="1" applyProtection="1">
      <alignment horizontal="center"/>
    </xf>
    <xf numFmtId="0" fontId="15" fillId="13" borderId="10" xfId="2" applyNumberFormat="1" applyFont="1" applyFill="1" applyBorder="1" applyAlignment="1" applyProtection="1">
      <alignment horizontal="left" wrapText="1"/>
    </xf>
    <xf numFmtId="0" fontId="15" fillId="13" borderId="11" xfId="2" applyNumberFormat="1" applyFont="1" applyFill="1" applyBorder="1" applyAlignment="1" applyProtection="1">
      <alignment horizontal="left" wrapText="1"/>
    </xf>
    <xf numFmtId="0" fontId="15" fillId="13" borderId="10" xfId="2" applyNumberFormat="1" applyFont="1" applyFill="1" applyBorder="1" applyAlignment="1" applyProtection="1">
      <alignment horizontal="left" vertical="top" wrapText="1"/>
    </xf>
    <xf numFmtId="0" fontId="15" fillId="13" borderId="11" xfId="2" applyNumberFormat="1" applyFont="1" applyFill="1" applyBorder="1" applyAlignment="1" applyProtection="1">
      <alignment horizontal="left" vertical="top" wrapText="1"/>
    </xf>
    <xf numFmtId="0" fontId="19" fillId="14" borderId="10" xfId="4" applyFont="1" applyFill="1" applyBorder="1" applyAlignment="1" applyProtection="1">
      <alignment horizontal="center"/>
      <protection locked="0"/>
    </xf>
    <xf numFmtId="0" fontId="19" fillId="14" borderId="11" xfId="4" applyFont="1" applyFill="1" applyBorder="1" applyAlignment="1" applyProtection="1">
      <alignment horizontal="center"/>
      <protection locked="0"/>
    </xf>
    <xf numFmtId="0" fontId="19" fillId="14" borderId="12" xfId="4" applyFont="1" applyFill="1" applyBorder="1" applyAlignment="1" applyProtection="1">
      <alignment horizontal="center"/>
      <protection locked="0"/>
    </xf>
    <xf numFmtId="0" fontId="0" fillId="16" borderId="0" xfId="0" applyFont="1" applyFill="1" applyAlignment="1" applyProtection="1">
      <alignment vertical="top" wrapText="1"/>
    </xf>
    <xf numFmtId="0" fontId="0" fillId="16" borderId="0" xfId="0" applyFill="1" applyAlignment="1">
      <alignment vertical="top" wrapText="1"/>
    </xf>
    <xf numFmtId="0" fontId="0" fillId="6" borderId="9" xfId="0" applyFont="1" applyFill="1" applyBorder="1" applyAlignment="1" applyProtection="1">
      <alignment horizontal="left"/>
      <protection locked="0"/>
    </xf>
    <xf numFmtId="0" fontId="0" fillId="6" borderId="10" xfId="0" applyFont="1" applyFill="1" applyBorder="1" applyAlignment="1" applyProtection="1">
      <alignment horizontal="left"/>
      <protection locked="0"/>
    </xf>
    <xf numFmtId="0" fontId="15" fillId="9" borderId="1" xfId="0" applyFont="1" applyFill="1" applyBorder="1" applyAlignment="1" applyProtection="1">
      <alignment horizontal="right"/>
    </xf>
    <xf numFmtId="0" fontId="15" fillId="9" borderId="0" xfId="0" applyFont="1" applyFill="1" applyBorder="1" applyAlignment="1" applyProtection="1">
      <alignment horizontal="right"/>
    </xf>
    <xf numFmtId="0" fontId="15" fillId="9" borderId="6" xfId="0" applyFont="1" applyFill="1" applyBorder="1" applyAlignment="1" applyProtection="1">
      <alignment horizontal="right"/>
    </xf>
    <xf numFmtId="0" fontId="15" fillId="9" borderId="4" xfId="0" applyFont="1" applyFill="1" applyBorder="1" applyAlignment="1" applyProtection="1">
      <alignment horizontal="right"/>
    </xf>
    <xf numFmtId="0" fontId="15" fillId="9" borderId="8" xfId="0" applyFont="1" applyFill="1" applyBorder="1" applyAlignment="1" applyProtection="1">
      <alignment horizontal="center" vertical="center" wrapText="1"/>
    </xf>
    <xf numFmtId="0" fontId="15" fillId="9" borderId="5" xfId="0" applyFont="1" applyFill="1" applyBorder="1" applyAlignment="1" applyProtection="1">
      <alignment horizontal="center" vertical="center" wrapText="1"/>
    </xf>
    <xf numFmtId="0" fontId="15" fillId="9" borderId="1" xfId="0" applyFont="1" applyFill="1" applyBorder="1" applyAlignment="1" applyProtection="1">
      <alignment horizontal="center" vertical="center" wrapText="1"/>
    </xf>
    <xf numFmtId="0" fontId="15" fillId="9" borderId="2" xfId="0" applyFont="1" applyFill="1" applyBorder="1" applyAlignment="1" applyProtection="1">
      <alignment horizontal="center" vertical="center" wrapText="1"/>
    </xf>
    <xf numFmtId="0" fontId="15" fillId="9" borderId="8" xfId="0" applyFont="1" applyFill="1" applyBorder="1" applyAlignment="1" applyProtection="1">
      <alignment horizontal="center" vertical="center"/>
    </xf>
    <xf numFmtId="0" fontId="15" fillId="9" borderId="5" xfId="0" applyFont="1" applyFill="1" applyBorder="1" applyAlignment="1" applyProtection="1">
      <alignment horizontal="center" vertical="center"/>
    </xf>
    <xf numFmtId="0" fontId="15" fillId="9" borderId="1" xfId="0" applyFont="1" applyFill="1" applyBorder="1" applyAlignment="1" applyProtection="1">
      <alignment horizontal="center" vertical="center"/>
    </xf>
    <xf numFmtId="0" fontId="15" fillId="9" borderId="2" xfId="0" applyFont="1" applyFill="1" applyBorder="1" applyAlignment="1" applyProtection="1">
      <alignment horizontal="center" vertical="center"/>
    </xf>
    <xf numFmtId="0" fontId="15" fillId="9" borderId="6" xfId="0" applyFont="1" applyFill="1" applyBorder="1" applyAlignment="1" applyProtection="1">
      <alignment horizontal="center" vertical="center"/>
    </xf>
    <xf numFmtId="0" fontId="15" fillId="9" borderId="7" xfId="0" applyFont="1" applyFill="1" applyBorder="1" applyAlignment="1" applyProtection="1">
      <alignment horizontal="center" vertical="center"/>
    </xf>
    <xf numFmtId="0" fontId="0" fillId="6" borderId="13" xfId="0" applyFont="1" applyFill="1" applyBorder="1" applyAlignment="1" applyProtection="1">
      <alignment horizontal="left"/>
      <protection locked="0"/>
    </xf>
    <xf numFmtId="0" fontId="0" fillId="6" borderId="6" xfId="0" applyFont="1" applyFill="1" applyBorder="1" applyAlignment="1" applyProtection="1">
      <alignment horizontal="left"/>
      <protection locked="0"/>
    </xf>
    <xf numFmtId="167" fontId="0" fillId="0" borderId="6" xfId="9" applyNumberFormat="1" applyFont="1" applyBorder="1" applyAlignment="1" applyProtection="1">
      <alignment horizontal="center"/>
      <protection locked="0"/>
    </xf>
    <xf numFmtId="167" fontId="0" fillId="0" borderId="7" xfId="9" applyNumberFormat="1" applyFont="1" applyBorder="1" applyAlignment="1" applyProtection="1">
      <alignment horizontal="center"/>
      <protection locked="0"/>
    </xf>
    <xf numFmtId="0" fontId="0" fillId="6" borderId="0" xfId="0" applyFont="1" applyFill="1" applyBorder="1" applyAlignment="1" applyProtection="1">
      <alignment horizontal="right"/>
    </xf>
    <xf numFmtId="0" fontId="15" fillId="5" borderId="1" xfId="0" applyFont="1" applyFill="1" applyBorder="1" applyAlignment="1" applyProtection="1">
      <alignment horizontal="left" vertical="top" wrapText="1"/>
    </xf>
    <xf numFmtId="0" fontId="15" fillId="5" borderId="0" xfId="0" applyFont="1" applyFill="1" applyBorder="1" applyAlignment="1" applyProtection="1">
      <alignment horizontal="left" vertical="top" wrapText="1"/>
    </xf>
    <xf numFmtId="0" fontId="15" fillId="5" borderId="2" xfId="0" applyFont="1" applyFill="1" applyBorder="1" applyAlignment="1" applyProtection="1">
      <alignment horizontal="left" vertical="top" wrapText="1"/>
    </xf>
    <xf numFmtId="0" fontId="0" fillId="6" borderId="0" xfId="14" applyFont="1" applyFill="1" applyBorder="1" applyAlignment="1" applyProtection="1">
      <alignment horizontal="left" vertical="top" wrapText="1"/>
      <protection locked="0"/>
    </xf>
    <xf numFmtId="0" fontId="0" fillId="6" borderId="0" xfId="0" applyFont="1" applyFill="1" applyBorder="1" applyAlignment="1" applyProtection="1">
      <alignment horizontal="left" vertical="top" wrapText="1"/>
      <protection locked="0"/>
    </xf>
    <xf numFmtId="14" fontId="0" fillId="6" borderId="0" xfId="0" applyNumberFormat="1" applyFont="1" applyFill="1" applyBorder="1" applyAlignment="1" applyProtection="1">
      <alignment vertical="top" wrapText="1"/>
      <protection locked="0"/>
    </xf>
  </cellXfs>
  <cellStyles count="15">
    <cellStyle name="60 % - Aksentti3" xfId="1" builtinId="40"/>
    <cellStyle name="Aksentti3" xfId="2" builtinId="37"/>
    <cellStyle name="Huono" xfId="3" builtinId="27"/>
    <cellStyle name="Hyperlink 2" xfId="8" xr:uid="{00000000-0005-0000-0000-000003000000}"/>
    <cellStyle name="Hyperlinkki" xfId="4" builtinId="8"/>
    <cellStyle name="Normaali" xfId="0" builtinId="0" customBuiltin="1"/>
    <cellStyle name="Normaali 2" xfId="5" xr:uid="{00000000-0005-0000-0000-000006000000}"/>
    <cellStyle name="Normaali 2 2" xfId="14" xr:uid="{CB84A6E5-685E-419C-AAF7-C4498D7FADB1}"/>
    <cellStyle name="Normal 2" xfId="7" xr:uid="{00000000-0005-0000-0000-000007000000}"/>
    <cellStyle name="Normal 2 2" xfId="11" xr:uid="{2F826D69-4902-4373-8EDC-8D48EA55DA72}"/>
    <cellStyle name="Prosenttia" xfId="6" builtinId="5"/>
    <cellStyle name="Prosenttia 2" xfId="13" xr:uid="{9D15A3DF-7F74-4235-9AD0-0A3676F5F0CC}"/>
    <cellStyle name="Sivun otsikko" xfId="10" xr:uid="{00000000-0005-0000-0000-000009000000}"/>
    <cellStyle name="Valuutta" xfId="9" builtinId="4"/>
    <cellStyle name="Valuutta 2" xfId="12" xr:uid="{D4612DDA-7FD5-48BB-AB41-BD382E3F271F}"/>
  </cellStyles>
  <dxfs count="10">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s>
  <tableStyles count="0" defaultTableStyle="TableStyleMedium9"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1590675</xdr:colOff>
      <xdr:row>0</xdr:row>
      <xdr:rowOff>0</xdr:rowOff>
    </xdr:from>
    <xdr:to>
      <xdr:col>6</xdr:col>
      <xdr:colOff>723265</xdr:colOff>
      <xdr:row>0</xdr:row>
      <xdr:rowOff>647619</xdr:rowOff>
    </xdr:to>
    <xdr:pic>
      <xdr:nvPicPr>
        <xdr:cNvPr id="2" name="Kuva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0660"/>
        <a:stretch/>
      </xdr:blipFill>
      <xdr:spPr>
        <a:xfrm>
          <a:off x="2152650" y="0"/>
          <a:ext cx="2710815" cy="647619"/>
        </a:xfrm>
        <a:prstGeom prst="rect">
          <a:avLst/>
        </a:prstGeom>
      </xdr:spPr>
    </xdr:pic>
    <xdr:clientData/>
  </xdr:twoCellAnchor>
  <xdr:twoCellAnchor editAs="oneCell">
    <xdr:from>
      <xdr:col>1</xdr:col>
      <xdr:colOff>28575</xdr:colOff>
      <xdr:row>0</xdr:row>
      <xdr:rowOff>0</xdr:rowOff>
    </xdr:from>
    <xdr:to>
      <xdr:col>2</xdr:col>
      <xdr:colOff>1375029</xdr:colOff>
      <xdr:row>0</xdr:row>
      <xdr:rowOff>659892</xdr:rowOff>
    </xdr:to>
    <xdr:pic>
      <xdr:nvPicPr>
        <xdr:cNvPr id="3" name="Kuv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6700" y="0"/>
          <a:ext cx="1670304" cy="6598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241300</xdr:colOff>
      <xdr:row>12</xdr:row>
      <xdr:rowOff>184150</xdr:rowOff>
    </xdr:from>
    <xdr:to>
      <xdr:col>1</xdr:col>
      <xdr:colOff>514350</xdr:colOff>
      <xdr:row>13</xdr:row>
      <xdr:rowOff>184150</xdr:rowOff>
    </xdr:to>
    <xdr:sp macro="" textlink="">
      <xdr:nvSpPr>
        <xdr:cNvPr id="123905" name="Check Box 1" hidden="1">
          <a:extLst>
            <a:ext uri="{63B3BB69-23CF-44E3-9099-C40C66FF867C}">
              <a14:compatExt xmlns:a14="http://schemas.microsoft.com/office/drawing/2010/main" spid="_x0000_s123905"/>
            </a:ext>
            <a:ext uri="{FF2B5EF4-FFF2-40B4-BE49-F238E27FC236}">
              <a16:creationId xmlns:a16="http://schemas.microsoft.com/office/drawing/2014/main" id="{00000000-0008-0000-1800-000001E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304800</xdr:colOff>
      <xdr:row>24</xdr:row>
      <xdr:rowOff>171450</xdr:rowOff>
    </xdr:from>
    <xdr:to>
      <xdr:col>1</xdr:col>
      <xdr:colOff>609600</xdr:colOff>
      <xdr:row>25</xdr:row>
      <xdr:rowOff>190500</xdr:rowOff>
    </xdr:to>
    <xdr:sp macro="" textlink="">
      <xdr:nvSpPr>
        <xdr:cNvPr id="123906" name="Check Box 2" hidden="1">
          <a:extLst>
            <a:ext uri="{63B3BB69-23CF-44E3-9099-C40C66FF867C}">
              <a14:compatExt xmlns:a14="http://schemas.microsoft.com/office/drawing/2010/main" spid="_x0000_s123906"/>
            </a:ext>
            <a:ext uri="{FF2B5EF4-FFF2-40B4-BE49-F238E27FC236}">
              <a16:creationId xmlns:a16="http://schemas.microsoft.com/office/drawing/2014/main" id="{00000000-0008-0000-1800-000002E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279400</xdr:colOff>
      <xdr:row>14</xdr:row>
      <xdr:rowOff>184150</xdr:rowOff>
    </xdr:from>
    <xdr:to>
      <xdr:col>1</xdr:col>
      <xdr:colOff>565150</xdr:colOff>
      <xdr:row>15</xdr:row>
      <xdr:rowOff>190500</xdr:rowOff>
    </xdr:to>
    <xdr:sp macro="" textlink="">
      <xdr:nvSpPr>
        <xdr:cNvPr id="123907" name="Check Box 3" hidden="1">
          <a:extLst>
            <a:ext uri="{63B3BB69-23CF-44E3-9099-C40C66FF867C}">
              <a14:compatExt xmlns:a14="http://schemas.microsoft.com/office/drawing/2010/main" spid="_x0000_s123907"/>
            </a:ext>
            <a:ext uri="{FF2B5EF4-FFF2-40B4-BE49-F238E27FC236}">
              <a16:creationId xmlns:a16="http://schemas.microsoft.com/office/drawing/2014/main" id="{00000000-0008-0000-1800-000003E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266700</xdr:colOff>
      <xdr:row>17</xdr:row>
      <xdr:rowOff>12700</xdr:rowOff>
    </xdr:from>
    <xdr:to>
      <xdr:col>1</xdr:col>
      <xdr:colOff>552450</xdr:colOff>
      <xdr:row>17</xdr:row>
      <xdr:rowOff>209550</xdr:rowOff>
    </xdr:to>
    <xdr:sp macro="" textlink="">
      <xdr:nvSpPr>
        <xdr:cNvPr id="123908" name="Check Box 4" hidden="1">
          <a:extLst>
            <a:ext uri="{63B3BB69-23CF-44E3-9099-C40C66FF867C}">
              <a14:compatExt xmlns:a14="http://schemas.microsoft.com/office/drawing/2010/main" spid="_x0000_s123908"/>
            </a:ext>
            <a:ext uri="{FF2B5EF4-FFF2-40B4-BE49-F238E27FC236}">
              <a16:creationId xmlns:a16="http://schemas.microsoft.com/office/drawing/2014/main" id="{00000000-0008-0000-1800-000004E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285750</xdr:colOff>
      <xdr:row>19</xdr:row>
      <xdr:rowOff>12700</xdr:rowOff>
    </xdr:from>
    <xdr:to>
      <xdr:col>1</xdr:col>
      <xdr:colOff>584200</xdr:colOff>
      <xdr:row>19</xdr:row>
      <xdr:rowOff>241300</xdr:rowOff>
    </xdr:to>
    <xdr:sp macro="" textlink="">
      <xdr:nvSpPr>
        <xdr:cNvPr id="123910" name="Check Box 6" hidden="1">
          <a:extLst>
            <a:ext uri="{63B3BB69-23CF-44E3-9099-C40C66FF867C}">
              <a14:compatExt xmlns:a14="http://schemas.microsoft.com/office/drawing/2010/main" spid="_x0000_s123910"/>
            </a:ext>
            <a:ext uri="{FF2B5EF4-FFF2-40B4-BE49-F238E27FC236}">
              <a16:creationId xmlns:a16="http://schemas.microsoft.com/office/drawing/2014/main" id="{00000000-0008-0000-1800-000006E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285750</xdr:colOff>
      <xdr:row>21</xdr:row>
      <xdr:rowOff>12700</xdr:rowOff>
    </xdr:from>
    <xdr:to>
      <xdr:col>1</xdr:col>
      <xdr:colOff>590550</xdr:colOff>
      <xdr:row>21</xdr:row>
      <xdr:rowOff>209550</xdr:rowOff>
    </xdr:to>
    <xdr:sp macro="" textlink="">
      <xdr:nvSpPr>
        <xdr:cNvPr id="123911" name="Check Box 7" hidden="1">
          <a:extLst>
            <a:ext uri="{63B3BB69-23CF-44E3-9099-C40C66FF867C}">
              <a14:compatExt xmlns:a14="http://schemas.microsoft.com/office/drawing/2010/main" spid="_x0000_s123911"/>
            </a:ext>
            <a:ext uri="{FF2B5EF4-FFF2-40B4-BE49-F238E27FC236}">
              <a16:creationId xmlns:a16="http://schemas.microsoft.com/office/drawing/2014/main" id="{00000000-0008-0000-1800-000007E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298450</xdr:colOff>
      <xdr:row>23</xdr:row>
      <xdr:rowOff>12700</xdr:rowOff>
    </xdr:from>
    <xdr:to>
      <xdr:col>1</xdr:col>
      <xdr:colOff>590550</xdr:colOff>
      <xdr:row>23</xdr:row>
      <xdr:rowOff>222250</xdr:rowOff>
    </xdr:to>
    <xdr:sp macro="" textlink="">
      <xdr:nvSpPr>
        <xdr:cNvPr id="123912" name="Check Box 8" hidden="1">
          <a:extLst>
            <a:ext uri="{63B3BB69-23CF-44E3-9099-C40C66FF867C}">
              <a14:compatExt xmlns:a14="http://schemas.microsoft.com/office/drawing/2010/main" spid="_x0000_s123912"/>
            </a:ext>
            <a:ext uri="{FF2B5EF4-FFF2-40B4-BE49-F238E27FC236}">
              <a16:creationId xmlns:a16="http://schemas.microsoft.com/office/drawing/2014/main" id="{00000000-0008-0000-1800-000008E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133350</xdr:colOff>
      <xdr:row>4</xdr:row>
      <xdr:rowOff>190500</xdr:rowOff>
    </xdr:from>
    <xdr:to>
      <xdr:col>2</xdr:col>
      <xdr:colOff>438150</xdr:colOff>
      <xdr:row>6</xdr:row>
      <xdr:rowOff>19050</xdr:rowOff>
    </xdr:to>
    <xdr:sp macro="" textlink="">
      <xdr:nvSpPr>
        <xdr:cNvPr id="113665" name="UusiHakemus" hidden="1">
          <a:extLst>
            <a:ext uri="{63B3BB69-23CF-44E3-9099-C40C66FF867C}">
              <a14:compatExt xmlns:a14="http://schemas.microsoft.com/office/drawing/2010/main" spid="_x0000_s113665"/>
            </a:ext>
            <a:ext uri="{FF2B5EF4-FFF2-40B4-BE49-F238E27FC236}">
              <a16:creationId xmlns:a16="http://schemas.microsoft.com/office/drawing/2014/main" id="{00000000-0008-0000-0100-000001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57150</xdr:colOff>
      <xdr:row>5</xdr:row>
      <xdr:rowOff>0</xdr:rowOff>
    </xdr:from>
    <xdr:to>
      <xdr:col>8</xdr:col>
      <xdr:colOff>361950</xdr:colOff>
      <xdr:row>6</xdr:row>
      <xdr:rowOff>19050</xdr:rowOff>
    </xdr:to>
    <xdr:sp macro="" textlink="">
      <xdr:nvSpPr>
        <xdr:cNvPr id="113666" name="KorjattuHakemus" hidden="1">
          <a:extLst>
            <a:ext uri="{63B3BB69-23CF-44E3-9099-C40C66FF867C}">
              <a14:compatExt xmlns:a14="http://schemas.microsoft.com/office/drawing/2010/main" spid="_x0000_s113666"/>
            </a:ext>
            <a:ext uri="{FF2B5EF4-FFF2-40B4-BE49-F238E27FC236}">
              <a16:creationId xmlns:a16="http://schemas.microsoft.com/office/drawing/2014/main" id="{00000000-0008-0000-0100-000002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400050</xdr:colOff>
      <xdr:row>25</xdr:row>
      <xdr:rowOff>184150</xdr:rowOff>
    </xdr:from>
    <xdr:to>
      <xdr:col>1</xdr:col>
      <xdr:colOff>685800</xdr:colOff>
      <xdr:row>27</xdr:row>
      <xdr:rowOff>3175</xdr:rowOff>
    </xdr:to>
    <xdr:sp macro="" textlink="">
      <xdr:nvSpPr>
        <xdr:cNvPr id="113667" name="HaettuMuutaEUKYLLÄ" hidden="1">
          <a:extLst>
            <a:ext uri="{63B3BB69-23CF-44E3-9099-C40C66FF867C}">
              <a14:compatExt xmlns:a14="http://schemas.microsoft.com/office/drawing/2010/main" spid="_x0000_s113667"/>
            </a:ext>
            <a:ext uri="{FF2B5EF4-FFF2-40B4-BE49-F238E27FC236}">
              <a16:creationId xmlns:a16="http://schemas.microsoft.com/office/drawing/2014/main" id="{00000000-0008-0000-0100-000003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247650</xdr:colOff>
      <xdr:row>26</xdr:row>
      <xdr:rowOff>0</xdr:rowOff>
    </xdr:from>
    <xdr:to>
      <xdr:col>5</xdr:col>
      <xdr:colOff>133350</xdr:colOff>
      <xdr:row>27</xdr:row>
      <xdr:rowOff>19050</xdr:rowOff>
    </xdr:to>
    <xdr:sp macro="" textlink="">
      <xdr:nvSpPr>
        <xdr:cNvPr id="113668" name="HaettuMuutaEUEI" hidden="1">
          <a:extLst>
            <a:ext uri="{63B3BB69-23CF-44E3-9099-C40C66FF867C}">
              <a14:compatExt xmlns:a14="http://schemas.microsoft.com/office/drawing/2010/main" spid="_x0000_s113668"/>
            </a:ext>
            <a:ext uri="{FF2B5EF4-FFF2-40B4-BE49-F238E27FC236}">
              <a16:creationId xmlns:a16="http://schemas.microsoft.com/office/drawing/2014/main" id="{00000000-0008-0000-0100-000004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412750</xdr:colOff>
      <xdr:row>74</xdr:row>
      <xdr:rowOff>0</xdr:rowOff>
    </xdr:from>
    <xdr:to>
      <xdr:col>1</xdr:col>
      <xdr:colOff>704850</xdr:colOff>
      <xdr:row>75</xdr:row>
      <xdr:rowOff>19050</xdr:rowOff>
    </xdr:to>
    <xdr:sp macro="" textlink="">
      <xdr:nvSpPr>
        <xdr:cNvPr id="113669" name="SähköpostiosoitettaKYLLÄ" hidden="1">
          <a:extLst>
            <a:ext uri="{63B3BB69-23CF-44E3-9099-C40C66FF867C}">
              <a14:compatExt xmlns:a14="http://schemas.microsoft.com/office/drawing/2010/main" spid="_x0000_s113669"/>
            </a:ext>
            <a:ext uri="{FF2B5EF4-FFF2-40B4-BE49-F238E27FC236}">
              <a16:creationId xmlns:a16="http://schemas.microsoft.com/office/drawing/2014/main" id="{00000000-0008-0000-0100-000005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412750</xdr:colOff>
      <xdr:row>74</xdr:row>
      <xdr:rowOff>0</xdr:rowOff>
    </xdr:from>
    <xdr:to>
      <xdr:col>5</xdr:col>
      <xdr:colOff>285750</xdr:colOff>
      <xdr:row>75</xdr:row>
      <xdr:rowOff>19050</xdr:rowOff>
    </xdr:to>
    <xdr:sp macro="" textlink="">
      <xdr:nvSpPr>
        <xdr:cNvPr id="113670" name="SähköpostiosoitettaEI" hidden="1">
          <a:extLst>
            <a:ext uri="{63B3BB69-23CF-44E3-9099-C40C66FF867C}">
              <a14:compatExt xmlns:a14="http://schemas.microsoft.com/office/drawing/2010/main" spid="_x0000_s113670"/>
            </a:ext>
            <a:ext uri="{FF2B5EF4-FFF2-40B4-BE49-F238E27FC236}">
              <a16:creationId xmlns:a16="http://schemas.microsoft.com/office/drawing/2014/main" id="{00000000-0008-0000-0100-000006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412750</xdr:colOff>
      <xdr:row>82</xdr:row>
      <xdr:rowOff>190500</xdr:rowOff>
    </xdr:from>
    <xdr:to>
      <xdr:col>1</xdr:col>
      <xdr:colOff>704850</xdr:colOff>
      <xdr:row>84</xdr:row>
      <xdr:rowOff>19050</xdr:rowOff>
    </xdr:to>
    <xdr:sp macro="" textlink="">
      <xdr:nvSpPr>
        <xdr:cNvPr id="113671" name="SähköpostiosoitettaVaraEI" hidden="1">
          <a:extLst>
            <a:ext uri="{63B3BB69-23CF-44E3-9099-C40C66FF867C}">
              <a14:compatExt xmlns:a14="http://schemas.microsoft.com/office/drawing/2010/main" spid="_x0000_s113671"/>
            </a:ext>
            <a:ext uri="{FF2B5EF4-FFF2-40B4-BE49-F238E27FC236}">
              <a16:creationId xmlns:a16="http://schemas.microsoft.com/office/drawing/2014/main" id="{00000000-0008-0000-0100-000007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412750</xdr:colOff>
      <xdr:row>82</xdr:row>
      <xdr:rowOff>190500</xdr:rowOff>
    </xdr:from>
    <xdr:to>
      <xdr:col>5</xdr:col>
      <xdr:colOff>285750</xdr:colOff>
      <xdr:row>84</xdr:row>
      <xdr:rowOff>19050</xdr:rowOff>
    </xdr:to>
    <xdr:sp macro="" textlink="">
      <xdr:nvSpPr>
        <xdr:cNvPr id="113672" name="SähköpostiosoitettaVaraKYLLÄ" hidden="1">
          <a:extLst>
            <a:ext uri="{63B3BB69-23CF-44E3-9099-C40C66FF867C}">
              <a14:compatExt xmlns:a14="http://schemas.microsoft.com/office/drawing/2010/main" spid="_x0000_s113672"/>
            </a:ext>
            <a:ext uri="{FF2B5EF4-FFF2-40B4-BE49-F238E27FC236}">
              <a16:creationId xmlns:a16="http://schemas.microsoft.com/office/drawing/2014/main" id="{00000000-0008-0000-0100-000008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412750</xdr:colOff>
      <xdr:row>11</xdr:row>
      <xdr:rowOff>190500</xdr:rowOff>
    </xdr:from>
    <xdr:to>
      <xdr:col>1</xdr:col>
      <xdr:colOff>704850</xdr:colOff>
      <xdr:row>13</xdr:row>
      <xdr:rowOff>19050</xdr:rowOff>
    </xdr:to>
    <xdr:sp macro="" textlink="">
      <xdr:nvSpPr>
        <xdr:cNvPr id="113673" name="MyönnettuMuutaEUKYLLÄ" hidden="1">
          <a:extLst>
            <a:ext uri="{63B3BB69-23CF-44E3-9099-C40C66FF867C}">
              <a14:compatExt xmlns:a14="http://schemas.microsoft.com/office/drawing/2010/main" spid="_x0000_s113673"/>
            </a:ext>
            <a:ext uri="{FF2B5EF4-FFF2-40B4-BE49-F238E27FC236}">
              <a16:creationId xmlns:a16="http://schemas.microsoft.com/office/drawing/2014/main" id="{00000000-0008-0000-0100-000009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260350</xdr:colOff>
      <xdr:row>11</xdr:row>
      <xdr:rowOff>190500</xdr:rowOff>
    </xdr:from>
    <xdr:to>
      <xdr:col>5</xdr:col>
      <xdr:colOff>146050</xdr:colOff>
      <xdr:row>13</xdr:row>
      <xdr:rowOff>0</xdr:rowOff>
    </xdr:to>
    <xdr:sp macro="" textlink="">
      <xdr:nvSpPr>
        <xdr:cNvPr id="113674" name="MyönnettyMuutaEUEI" hidden="1">
          <a:extLst>
            <a:ext uri="{63B3BB69-23CF-44E3-9099-C40C66FF867C}">
              <a14:compatExt xmlns:a14="http://schemas.microsoft.com/office/drawing/2010/main" spid="_x0000_s113674"/>
            </a:ext>
            <a:ext uri="{FF2B5EF4-FFF2-40B4-BE49-F238E27FC236}">
              <a16:creationId xmlns:a16="http://schemas.microsoft.com/office/drawing/2014/main" id="{00000000-0008-0000-0100-00000A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412750</xdr:colOff>
      <xdr:row>45</xdr:row>
      <xdr:rowOff>190500</xdr:rowOff>
    </xdr:from>
    <xdr:to>
      <xdr:col>1</xdr:col>
      <xdr:colOff>704850</xdr:colOff>
      <xdr:row>47</xdr:row>
      <xdr:rowOff>19050</xdr:rowOff>
    </xdr:to>
    <xdr:sp macro="" textlink="">
      <xdr:nvSpPr>
        <xdr:cNvPr id="113675" name="EUrahoitusKYLLÄ" hidden="1">
          <a:extLst>
            <a:ext uri="{63B3BB69-23CF-44E3-9099-C40C66FF867C}">
              <a14:compatExt xmlns:a14="http://schemas.microsoft.com/office/drawing/2010/main" spid="_x0000_s113675"/>
            </a:ext>
            <a:ext uri="{FF2B5EF4-FFF2-40B4-BE49-F238E27FC236}">
              <a16:creationId xmlns:a16="http://schemas.microsoft.com/office/drawing/2014/main" id="{00000000-0008-0000-0100-00000B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260350</xdr:colOff>
      <xdr:row>45</xdr:row>
      <xdr:rowOff>190500</xdr:rowOff>
    </xdr:from>
    <xdr:to>
      <xdr:col>5</xdr:col>
      <xdr:colOff>146050</xdr:colOff>
      <xdr:row>47</xdr:row>
      <xdr:rowOff>0</xdr:rowOff>
    </xdr:to>
    <xdr:sp macro="" textlink="">
      <xdr:nvSpPr>
        <xdr:cNvPr id="113676" name="EUrahoitusEI" hidden="1">
          <a:extLst>
            <a:ext uri="{63B3BB69-23CF-44E3-9099-C40C66FF867C}">
              <a14:compatExt xmlns:a14="http://schemas.microsoft.com/office/drawing/2010/main" spid="_x0000_s113676"/>
            </a:ext>
            <a:ext uri="{FF2B5EF4-FFF2-40B4-BE49-F238E27FC236}">
              <a16:creationId xmlns:a16="http://schemas.microsoft.com/office/drawing/2014/main" id="{00000000-0008-0000-0100-00000C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412750</xdr:colOff>
      <xdr:row>88</xdr:row>
      <xdr:rowOff>190500</xdr:rowOff>
    </xdr:from>
    <xdr:to>
      <xdr:col>1</xdr:col>
      <xdr:colOff>704850</xdr:colOff>
      <xdr:row>90</xdr:row>
      <xdr:rowOff>19050</xdr:rowOff>
    </xdr:to>
    <xdr:sp macro="" textlink="">
      <xdr:nvSpPr>
        <xdr:cNvPr id="113677" name="SiirronsaajatKYLLÄ" hidden="1">
          <a:extLst>
            <a:ext uri="{63B3BB69-23CF-44E3-9099-C40C66FF867C}">
              <a14:compatExt xmlns:a14="http://schemas.microsoft.com/office/drawing/2010/main" spid="_x0000_s113677"/>
            </a:ext>
            <a:ext uri="{FF2B5EF4-FFF2-40B4-BE49-F238E27FC236}">
              <a16:creationId xmlns:a16="http://schemas.microsoft.com/office/drawing/2014/main" id="{00000000-0008-0000-0100-00000D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412750</xdr:colOff>
      <xdr:row>88</xdr:row>
      <xdr:rowOff>190500</xdr:rowOff>
    </xdr:from>
    <xdr:to>
      <xdr:col>5</xdr:col>
      <xdr:colOff>285750</xdr:colOff>
      <xdr:row>90</xdr:row>
      <xdr:rowOff>19050</xdr:rowOff>
    </xdr:to>
    <xdr:sp macro="" textlink="">
      <xdr:nvSpPr>
        <xdr:cNvPr id="113678" name="SiirronsaajatEI" hidden="1">
          <a:extLst>
            <a:ext uri="{63B3BB69-23CF-44E3-9099-C40C66FF867C}">
              <a14:compatExt xmlns:a14="http://schemas.microsoft.com/office/drawing/2010/main" spid="_x0000_s113678"/>
            </a:ext>
            <a:ext uri="{FF2B5EF4-FFF2-40B4-BE49-F238E27FC236}">
              <a16:creationId xmlns:a16="http://schemas.microsoft.com/office/drawing/2014/main" id="{00000000-0008-0000-0100-00000E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412750</xdr:colOff>
      <xdr:row>113</xdr:row>
      <xdr:rowOff>190500</xdr:rowOff>
    </xdr:from>
    <xdr:to>
      <xdr:col>1</xdr:col>
      <xdr:colOff>704850</xdr:colOff>
      <xdr:row>115</xdr:row>
      <xdr:rowOff>19050</xdr:rowOff>
    </xdr:to>
    <xdr:sp macro="" textlink="">
      <xdr:nvSpPr>
        <xdr:cNvPr id="113679" name="YhteistyötahoKYLLÄ" hidden="1">
          <a:extLst>
            <a:ext uri="{63B3BB69-23CF-44E3-9099-C40C66FF867C}">
              <a14:compatExt xmlns:a14="http://schemas.microsoft.com/office/drawing/2010/main" spid="_x0000_s113679"/>
            </a:ext>
            <a:ext uri="{FF2B5EF4-FFF2-40B4-BE49-F238E27FC236}">
              <a16:creationId xmlns:a16="http://schemas.microsoft.com/office/drawing/2014/main" id="{00000000-0008-0000-0100-00000F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412750</xdr:colOff>
      <xdr:row>113</xdr:row>
      <xdr:rowOff>190500</xdr:rowOff>
    </xdr:from>
    <xdr:to>
      <xdr:col>5</xdr:col>
      <xdr:colOff>285750</xdr:colOff>
      <xdr:row>115</xdr:row>
      <xdr:rowOff>19050</xdr:rowOff>
    </xdr:to>
    <xdr:sp macro="" textlink="">
      <xdr:nvSpPr>
        <xdr:cNvPr id="113680" name="YhteistyötahoEI" hidden="1">
          <a:extLst>
            <a:ext uri="{63B3BB69-23CF-44E3-9099-C40C66FF867C}">
              <a14:compatExt xmlns:a14="http://schemas.microsoft.com/office/drawing/2010/main" spid="_x0000_s113680"/>
            </a:ext>
            <a:ext uri="{FF2B5EF4-FFF2-40B4-BE49-F238E27FC236}">
              <a16:creationId xmlns:a16="http://schemas.microsoft.com/office/drawing/2014/main" id="{00000000-0008-0000-0100-000010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981075</xdr:colOff>
      <xdr:row>0</xdr:row>
      <xdr:rowOff>0</xdr:rowOff>
    </xdr:from>
    <xdr:to>
      <xdr:col>7</xdr:col>
      <xdr:colOff>249555</xdr:colOff>
      <xdr:row>0</xdr:row>
      <xdr:rowOff>647619</xdr:rowOff>
    </xdr:to>
    <xdr:pic>
      <xdr:nvPicPr>
        <xdr:cNvPr id="18" name="Kuva 17">
          <a:extLst>
            <a:ext uri="{FF2B5EF4-FFF2-40B4-BE49-F238E27FC236}">
              <a16:creationId xmlns:a16="http://schemas.microsoft.com/office/drawing/2014/main" id="{00000000-0008-0000-0100-00001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0660"/>
        <a:stretch/>
      </xdr:blipFill>
      <xdr:spPr>
        <a:xfrm>
          <a:off x="2209800" y="0"/>
          <a:ext cx="2714625" cy="647619"/>
        </a:xfrm>
        <a:prstGeom prst="rect">
          <a:avLst/>
        </a:prstGeom>
      </xdr:spPr>
    </xdr:pic>
    <xdr:clientData/>
  </xdr:twoCellAnchor>
  <xdr:twoCellAnchor editAs="oneCell">
    <xdr:from>
      <xdr:col>1</xdr:col>
      <xdr:colOff>0</xdr:colOff>
      <xdr:row>0</xdr:row>
      <xdr:rowOff>0</xdr:rowOff>
    </xdr:from>
    <xdr:to>
      <xdr:col>2</xdr:col>
      <xdr:colOff>769239</xdr:colOff>
      <xdr:row>0</xdr:row>
      <xdr:rowOff>667512</xdr:rowOff>
    </xdr:to>
    <xdr:pic>
      <xdr:nvPicPr>
        <xdr:cNvPr id="19" name="Kuva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3850" y="0"/>
          <a:ext cx="1672209" cy="6637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146050</xdr:colOff>
      <xdr:row>9</xdr:row>
      <xdr:rowOff>190500</xdr:rowOff>
    </xdr:from>
    <xdr:to>
      <xdr:col>3</xdr:col>
      <xdr:colOff>0</xdr:colOff>
      <xdr:row>10</xdr:row>
      <xdr:rowOff>209550</xdr:rowOff>
    </xdr:to>
    <xdr:sp macro="" textlink="">
      <xdr:nvSpPr>
        <xdr:cNvPr id="114689" name="Kotouttamistoimenpiteet" hidden="1">
          <a:extLst>
            <a:ext uri="{63B3BB69-23CF-44E3-9099-C40C66FF867C}">
              <a14:compatExt xmlns:a14="http://schemas.microsoft.com/office/drawing/2010/main" spid="_x0000_s114689"/>
            </a:ext>
            <a:ext uri="{FF2B5EF4-FFF2-40B4-BE49-F238E27FC236}">
              <a16:creationId xmlns:a16="http://schemas.microsoft.com/office/drawing/2014/main" id="{00000000-0008-0000-0500-000001C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152400</xdr:colOff>
      <xdr:row>11</xdr:row>
      <xdr:rowOff>12700</xdr:rowOff>
    </xdr:from>
    <xdr:to>
      <xdr:col>3</xdr:col>
      <xdr:colOff>12700</xdr:colOff>
      <xdr:row>12</xdr:row>
      <xdr:rowOff>38100</xdr:rowOff>
    </xdr:to>
    <xdr:sp macro="" textlink="">
      <xdr:nvSpPr>
        <xdr:cNvPr id="114690" name="Säilöönoton vaihtoehdot" hidden="1">
          <a:extLst>
            <a:ext uri="{63B3BB69-23CF-44E3-9099-C40C66FF867C}">
              <a14:compatExt xmlns:a14="http://schemas.microsoft.com/office/drawing/2010/main" spid="_x0000_s114690"/>
            </a:ext>
            <a:ext uri="{FF2B5EF4-FFF2-40B4-BE49-F238E27FC236}">
              <a16:creationId xmlns:a16="http://schemas.microsoft.com/office/drawing/2014/main" id="{00000000-0008-0000-0500-000002C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152400</xdr:colOff>
      <xdr:row>14</xdr:row>
      <xdr:rowOff>0</xdr:rowOff>
    </xdr:from>
    <xdr:to>
      <xdr:col>3</xdr:col>
      <xdr:colOff>12700</xdr:colOff>
      <xdr:row>15</xdr:row>
      <xdr:rowOff>31750</xdr:rowOff>
    </xdr:to>
    <xdr:sp macro="" textlink="">
      <xdr:nvSpPr>
        <xdr:cNvPr id="114691" name="Vapaaehtoinen paluu" hidden="1">
          <a:extLst>
            <a:ext uri="{63B3BB69-23CF-44E3-9099-C40C66FF867C}">
              <a14:compatExt xmlns:a14="http://schemas.microsoft.com/office/drawing/2010/main" spid="_x0000_s114691"/>
            </a:ext>
            <a:ext uri="{FF2B5EF4-FFF2-40B4-BE49-F238E27FC236}">
              <a16:creationId xmlns:a16="http://schemas.microsoft.com/office/drawing/2014/main" id="{00000000-0008-0000-0500-000003C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146050</xdr:colOff>
      <xdr:row>16</xdr:row>
      <xdr:rowOff>190500</xdr:rowOff>
    </xdr:from>
    <xdr:to>
      <xdr:col>3</xdr:col>
      <xdr:colOff>0</xdr:colOff>
      <xdr:row>17</xdr:row>
      <xdr:rowOff>209550</xdr:rowOff>
    </xdr:to>
    <xdr:sp macro="" textlink="">
      <xdr:nvSpPr>
        <xdr:cNvPr id="114692" name="Haavoittuvassa asemassa" hidden="1">
          <a:extLst>
            <a:ext uri="{63B3BB69-23CF-44E3-9099-C40C66FF867C}">
              <a14:compatExt xmlns:a14="http://schemas.microsoft.com/office/drawing/2010/main" spid="_x0000_s114692"/>
            </a:ext>
            <a:ext uri="{FF2B5EF4-FFF2-40B4-BE49-F238E27FC236}">
              <a16:creationId xmlns:a16="http://schemas.microsoft.com/office/drawing/2014/main" id="{00000000-0008-0000-0500-000004C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152400</xdr:colOff>
      <xdr:row>20</xdr:row>
      <xdr:rowOff>184150</xdr:rowOff>
    </xdr:from>
    <xdr:to>
      <xdr:col>3</xdr:col>
      <xdr:colOff>12700</xdr:colOff>
      <xdr:row>22</xdr:row>
      <xdr:rowOff>12700</xdr:rowOff>
    </xdr:to>
    <xdr:sp macro="" textlink="">
      <xdr:nvSpPr>
        <xdr:cNvPr id="114693" name="Eivät liity mihinkään näistä" hidden="1">
          <a:extLst>
            <a:ext uri="{63B3BB69-23CF-44E3-9099-C40C66FF867C}">
              <a14:compatExt xmlns:a14="http://schemas.microsoft.com/office/drawing/2010/main" spid="_x0000_s114693"/>
            </a:ext>
            <a:ext uri="{FF2B5EF4-FFF2-40B4-BE49-F238E27FC236}">
              <a16:creationId xmlns:a16="http://schemas.microsoft.com/office/drawing/2014/main" id="{00000000-0008-0000-0500-000005C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146050</xdr:colOff>
      <xdr:row>18</xdr:row>
      <xdr:rowOff>0</xdr:rowOff>
    </xdr:from>
    <xdr:to>
      <xdr:col>3</xdr:col>
      <xdr:colOff>69850</xdr:colOff>
      <xdr:row>19</xdr:row>
      <xdr:rowOff>19050</xdr:rowOff>
    </xdr:to>
    <xdr:sp macro="" textlink="">
      <xdr:nvSpPr>
        <xdr:cNvPr id="114694" name="Check Box 6" hidden="1">
          <a:extLst>
            <a:ext uri="{63B3BB69-23CF-44E3-9099-C40C66FF867C}">
              <a14:compatExt xmlns:a14="http://schemas.microsoft.com/office/drawing/2010/main" spid="_x0000_s114694"/>
            </a:ext>
            <a:ext uri="{FF2B5EF4-FFF2-40B4-BE49-F238E27FC236}">
              <a16:creationId xmlns:a16="http://schemas.microsoft.com/office/drawing/2014/main" id="{00000000-0008-0000-0500-000006C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142</xdr:row>
      <xdr:rowOff>133350</xdr:rowOff>
    </xdr:from>
    <xdr:to>
      <xdr:col>1</xdr:col>
      <xdr:colOff>304800</xdr:colOff>
      <xdr:row>143</xdr:row>
      <xdr:rowOff>171450</xdr:rowOff>
    </xdr:to>
    <xdr:sp macro="" textlink="">
      <xdr:nvSpPr>
        <xdr:cNvPr id="151553" name="Check Box 1" hidden="1">
          <a:extLst>
            <a:ext uri="{63B3BB69-23CF-44E3-9099-C40C66FF867C}">
              <a14:compatExt xmlns:a14="http://schemas.microsoft.com/office/drawing/2010/main" spid="_x0000_s151553"/>
            </a:ext>
            <a:ext uri="{FF2B5EF4-FFF2-40B4-BE49-F238E27FC236}">
              <a16:creationId xmlns:a16="http://schemas.microsoft.com/office/drawing/2014/main" id="{00000000-0008-0000-0700-00000150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143</xdr:row>
      <xdr:rowOff>133350</xdr:rowOff>
    </xdr:from>
    <xdr:to>
      <xdr:col>1</xdr:col>
      <xdr:colOff>304800</xdr:colOff>
      <xdr:row>144</xdr:row>
      <xdr:rowOff>171450</xdr:rowOff>
    </xdr:to>
    <xdr:sp macro="" textlink="">
      <xdr:nvSpPr>
        <xdr:cNvPr id="151554" name="Check Box 2" hidden="1">
          <a:extLst>
            <a:ext uri="{63B3BB69-23CF-44E3-9099-C40C66FF867C}">
              <a14:compatExt xmlns:a14="http://schemas.microsoft.com/office/drawing/2010/main" spid="_x0000_s151554"/>
            </a:ext>
            <a:ext uri="{FF2B5EF4-FFF2-40B4-BE49-F238E27FC236}">
              <a16:creationId xmlns:a16="http://schemas.microsoft.com/office/drawing/2014/main" id="{00000000-0008-0000-0700-00000250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147</xdr:row>
      <xdr:rowOff>133350</xdr:rowOff>
    </xdr:from>
    <xdr:to>
      <xdr:col>1</xdr:col>
      <xdr:colOff>323850</xdr:colOff>
      <xdr:row>148</xdr:row>
      <xdr:rowOff>171450</xdr:rowOff>
    </xdr:to>
    <xdr:sp macro="" textlink="">
      <xdr:nvSpPr>
        <xdr:cNvPr id="151555" name="Check Box 3" hidden="1">
          <a:extLst>
            <a:ext uri="{63B3BB69-23CF-44E3-9099-C40C66FF867C}">
              <a14:compatExt xmlns:a14="http://schemas.microsoft.com/office/drawing/2010/main" spid="_x0000_s151555"/>
            </a:ext>
            <a:ext uri="{FF2B5EF4-FFF2-40B4-BE49-F238E27FC236}">
              <a16:creationId xmlns:a16="http://schemas.microsoft.com/office/drawing/2014/main" id="{00000000-0008-0000-0700-00000350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145</xdr:row>
      <xdr:rowOff>133350</xdr:rowOff>
    </xdr:from>
    <xdr:to>
      <xdr:col>1</xdr:col>
      <xdr:colOff>304800</xdr:colOff>
      <xdr:row>146</xdr:row>
      <xdr:rowOff>171450</xdr:rowOff>
    </xdr:to>
    <xdr:sp macro="" textlink="">
      <xdr:nvSpPr>
        <xdr:cNvPr id="151556" name="Check Box 4" hidden="1">
          <a:extLst>
            <a:ext uri="{63B3BB69-23CF-44E3-9099-C40C66FF867C}">
              <a14:compatExt xmlns:a14="http://schemas.microsoft.com/office/drawing/2010/main" spid="_x0000_s151556"/>
            </a:ext>
            <a:ext uri="{FF2B5EF4-FFF2-40B4-BE49-F238E27FC236}">
              <a16:creationId xmlns:a16="http://schemas.microsoft.com/office/drawing/2014/main" id="{00000000-0008-0000-0700-00000450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148</xdr:row>
      <xdr:rowOff>133350</xdr:rowOff>
    </xdr:from>
    <xdr:to>
      <xdr:col>1</xdr:col>
      <xdr:colOff>323850</xdr:colOff>
      <xdr:row>149</xdr:row>
      <xdr:rowOff>171450</xdr:rowOff>
    </xdr:to>
    <xdr:sp macro="" textlink="">
      <xdr:nvSpPr>
        <xdr:cNvPr id="151557" name="Check Box 5" hidden="1">
          <a:extLst>
            <a:ext uri="{63B3BB69-23CF-44E3-9099-C40C66FF867C}">
              <a14:compatExt xmlns:a14="http://schemas.microsoft.com/office/drawing/2010/main" spid="_x0000_s151557"/>
            </a:ext>
            <a:ext uri="{FF2B5EF4-FFF2-40B4-BE49-F238E27FC236}">
              <a16:creationId xmlns:a16="http://schemas.microsoft.com/office/drawing/2014/main" id="{00000000-0008-0000-0700-00000550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152</xdr:row>
      <xdr:rowOff>133350</xdr:rowOff>
    </xdr:from>
    <xdr:to>
      <xdr:col>1</xdr:col>
      <xdr:colOff>323850</xdr:colOff>
      <xdr:row>153</xdr:row>
      <xdr:rowOff>171450</xdr:rowOff>
    </xdr:to>
    <xdr:sp macro="" textlink="">
      <xdr:nvSpPr>
        <xdr:cNvPr id="151558" name="Check Box 6" hidden="1">
          <a:extLst>
            <a:ext uri="{63B3BB69-23CF-44E3-9099-C40C66FF867C}">
              <a14:compatExt xmlns:a14="http://schemas.microsoft.com/office/drawing/2010/main" spid="_x0000_s151558"/>
            </a:ext>
            <a:ext uri="{FF2B5EF4-FFF2-40B4-BE49-F238E27FC236}">
              <a16:creationId xmlns:a16="http://schemas.microsoft.com/office/drawing/2014/main" id="{00000000-0008-0000-0700-00000650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151</xdr:row>
      <xdr:rowOff>133350</xdr:rowOff>
    </xdr:from>
    <xdr:to>
      <xdr:col>1</xdr:col>
      <xdr:colOff>323850</xdr:colOff>
      <xdr:row>152</xdr:row>
      <xdr:rowOff>171450</xdr:rowOff>
    </xdr:to>
    <xdr:sp macro="" textlink="">
      <xdr:nvSpPr>
        <xdr:cNvPr id="151559" name="Check Box 7" hidden="1">
          <a:extLst>
            <a:ext uri="{63B3BB69-23CF-44E3-9099-C40C66FF867C}">
              <a14:compatExt xmlns:a14="http://schemas.microsoft.com/office/drawing/2010/main" spid="_x0000_s151559"/>
            </a:ext>
            <a:ext uri="{FF2B5EF4-FFF2-40B4-BE49-F238E27FC236}">
              <a16:creationId xmlns:a16="http://schemas.microsoft.com/office/drawing/2014/main" id="{00000000-0008-0000-0700-00000750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144</xdr:row>
      <xdr:rowOff>133350</xdr:rowOff>
    </xdr:from>
    <xdr:to>
      <xdr:col>1</xdr:col>
      <xdr:colOff>323850</xdr:colOff>
      <xdr:row>145</xdr:row>
      <xdr:rowOff>165100</xdr:rowOff>
    </xdr:to>
    <xdr:sp macro="" textlink="">
      <xdr:nvSpPr>
        <xdr:cNvPr id="151560" name="Check Box 8" hidden="1">
          <a:extLst>
            <a:ext uri="{63B3BB69-23CF-44E3-9099-C40C66FF867C}">
              <a14:compatExt xmlns:a14="http://schemas.microsoft.com/office/drawing/2010/main" spid="_x0000_s151560"/>
            </a:ext>
            <a:ext uri="{FF2B5EF4-FFF2-40B4-BE49-F238E27FC236}">
              <a16:creationId xmlns:a16="http://schemas.microsoft.com/office/drawing/2014/main" id="{00000000-0008-0000-0700-00000850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150</xdr:row>
      <xdr:rowOff>133350</xdr:rowOff>
    </xdr:from>
    <xdr:to>
      <xdr:col>1</xdr:col>
      <xdr:colOff>323850</xdr:colOff>
      <xdr:row>151</xdr:row>
      <xdr:rowOff>171450</xdr:rowOff>
    </xdr:to>
    <xdr:sp macro="" textlink="">
      <xdr:nvSpPr>
        <xdr:cNvPr id="151561" name="Check Box 9" hidden="1">
          <a:extLst>
            <a:ext uri="{63B3BB69-23CF-44E3-9099-C40C66FF867C}">
              <a14:compatExt xmlns:a14="http://schemas.microsoft.com/office/drawing/2010/main" spid="_x0000_s151561"/>
            </a:ext>
            <a:ext uri="{FF2B5EF4-FFF2-40B4-BE49-F238E27FC236}">
              <a16:creationId xmlns:a16="http://schemas.microsoft.com/office/drawing/2014/main" id="{00000000-0008-0000-0700-00000950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88900</xdr:colOff>
      <xdr:row>40</xdr:row>
      <xdr:rowOff>12700</xdr:rowOff>
    </xdr:from>
    <xdr:to>
      <xdr:col>9</xdr:col>
      <xdr:colOff>393700</xdr:colOff>
      <xdr:row>41</xdr:row>
      <xdr:rowOff>31750</xdr:rowOff>
    </xdr:to>
    <xdr:sp macro="" textlink="">
      <xdr:nvSpPr>
        <xdr:cNvPr id="148481" name="Check Box 1" hidden="1">
          <a:extLst>
            <a:ext uri="{63B3BB69-23CF-44E3-9099-C40C66FF867C}">
              <a14:compatExt xmlns:a14="http://schemas.microsoft.com/office/drawing/2010/main" spid="_x0000_s148481"/>
            </a:ext>
            <a:ext uri="{FF2B5EF4-FFF2-40B4-BE49-F238E27FC236}">
              <a16:creationId xmlns:a16="http://schemas.microsoft.com/office/drawing/2014/main" id="{00000000-0008-0000-0800-0000014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88900</xdr:colOff>
      <xdr:row>48</xdr:row>
      <xdr:rowOff>12700</xdr:rowOff>
    </xdr:from>
    <xdr:to>
      <xdr:col>9</xdr:col>
      <xdr:colOff>400050</xdr:colOff>
      <xdr:row>49</xdr:row>
      <xdr:rowOff>19050</xdr:rowOff>
    </xdr:to>
    <xdr:sp macro="" textlink="">
      <xdr:nvSpPr>
        <xdr:cNvPr id="149505" name="Check Box 1" hidden="1">
          <a:extLst>
            <a:ext uri="{63B3BB69-23CF-44E3-9099-C40C66FF867C}">
              <a14:compatExt xmlns:a14="http://schemas.microsoft.com/office/drawing/2010/main" spid="_x0000_s149505"/>
            </a:ext>
            <a:ext uri="{FF2B5EF4-FFF2-40B4-BE49-F238E27FC236}">
              <a16:creationId xmlns:a16="http://schemas.microsoft.com/office/drawing/2014/main" id="{00000000-0008-0000-0900-00000148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88900</xdr:colOff>
      <xdr:row>52</xdr:row>
      <xdr:rowOff>12700</xdr:rowOff>
    </xdr:from>
    <xdr:to>
      <xdr:col>9</xdr:col>
      <xdr:colOff>400050</xdr:colOff>
      <xdr:row>53</xdr:row>
      <xdr:rowOff>19050</xdr:rowOff>
    </xdr:to>
    <xdr:sp macro="" textlink="">
      <xdr:nvSpPr>
        <xdr:cNvPr id="150529" name="Check Box 1" hidden="1">
          <a:extLst>
            <a:ext uri="{63B3BB69-23CF-44E3-9099-C40C66FF867C}">
              <a14:compatExt xmlns:a14="http://schemas.microsoft.com/office/drawing/2010/main" spid="_x0000_s150529"/>
            </a:ext>
            <a:ext uri="{FF2B5EF4-FFF2-40B4-BE49-F238E27FC236}">
              <a16:creationId xmlns:a16="http://schemas.microsoft.com/office/drawing/2014/main" id="{00000000-0008-0000-0A00-0000014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336550</xdr:colOff>
      <xdr:row>8</xdr:row>
      <xdr:rowOff>0</xdr:rowOff>
    </xdr:from>
    <xdr:to>
      <xdr:col>2</xdr:col>
      <xdr:colOff>647700</xdr:colOff>
      <xdr:row>8</xdr:row>
      <xdr:rowOff>241300</xdr:rowOff>
    </xdr:to>
    <xdr:sp macro="" textlink="">
      <xdr:nvSpPr>
        <xdr:cNvPr id="129025" name="Check Box 1" hidden="1">
          <a:extLst>
            <a:ext uri="{63B3BB69-23CF-44E3-9099-C40C66FF867C}">
              <a14:compatExt xmlns:a14="http://schemas.microsoft.com/office/drawing/2010/main" spid="_x0000_s129025"/>
            </a:ext>
            <a:ext uri="{FF2B5EF4-FFF2-40B4-BE49-F238E27FC236}">
              <a16:creationId xmlns:a16="http://schemas.microsoft.com/office/drawing/2014/main" id="{00000000-0008-0000-0B00-000001F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361950</xdr:colOff>
      <xdr:row>5</xdr:row>
      <xdr:rowOff>184150</xdr:rowOff>
    </xdr:from>
    <xdr:to>
      <xdr:col>2</xdr:col>
      <xdr:colOff>590550</xdr:colOff>
      <xdr:row>7</xdr:row>
      <xdr:rowOff>3175</xdr:rowOff>
    </xdr:to>
    <xdr:sp macro="" textlink="">
      <xdr:nvSpPr>
        <xdr:cNvPr id="130049" name="Check Box 1" hidden="1">
          <a:extLst>
            <a:ext uri="{63B3BB69-23CF-44E3-9099-C40C66FF867C}">
              <a14:compatExt xmlns:a14="http://schemas.microsoft.com/office/drawing/2010/main" spid="_x0000_s130049"/>
            </a:ext>
            <a:ext uri="{FF2B5EF4-FFF2-40B4-BE49-F238E27FC236}">
              <a16:creationId xmlns:a16="http://schemas.microsoft.com/office/drawing/2014/main" id="{00000000-0008-0000-0D00-000001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5</xdr:row>
      <xdr:rowOff>190500</xdr:rowOff>
    </xdr:from>
    <xdr:to>
      <xdr:col>5</xdr:col>
      <xdr:colOff>514350</xdr:colOff>
      <xdr:row>7</xdr:row>
      <xdr:rowOff>0</xdr:rowOff>
    </xdr:to>
    <xdr:sp macro="" textlink="">
      <xdr:nvSpPr>
        <xdr:cNvPr id="130050" name="Check Box 2" hidden="1">
          <a:extLst>
            <a:ext uri="{63B3BB69-23CF-44E3-9099-C40C66FF867C}">
              <a14:compatExt xmlns:a14="http://schemas.microsoft.com/office/drawing/2010/main" spid="_x0000_s130050"/>
            </a:ext>
            <a:ext uri="{FF2B5EF4-FFF2-40B4-BE49-F238E27FC236}">
              <a16:creationId xmlns:a16="http://schemas.microsoft.com/office/drawing/2014/main" id="{00000000-0008-0000-0D00-000002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361950</xdr:colOff>
      <xdr:row>8</xdr:row>
      <xdr:rowOff>184150</xdr:rowOff>
    </xdr:from>
    <xdr:to>
      <xdr:col>2</xdr:col>
      <xdr:colOff>590550</xdr:colOff>
      <xdr:row>10</xdr:row>
      <xdr:rowOff>3175</xdr:rowOff>
    </xdr:to>
    <xdr:sp macro="" textlink="">
      <xdr:nvSpPr>
        <xdr:cNvPr id="130051" name="Check Box 3" hidden="1">
          <a:extLst>
            <a:ext uri="{63B3BB69-23CF-44E3-9099-C40C66FF867C}">
              <a14:compatExt xmlns:a14="http://schemas.microsoft.com/office/drawing/2010/main" spid="_x0000_s130051"/>
            </a:ext>
            <a:ext uri="{FF2B5EF4-FFF2-40B4-BE49-F238E27FC236}">
              <a16:creationId xmlns:a16="http://schemas.microsoft.com/office/drawing/2014/main" id="{00000000-0008-0000-0D00-000003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8</xdr:row>
      <xdr:rowOff>190500</xdr:rowOff>
    </xdr:from>
    <xdr:to>
      <xdr:col>5</xdr:col>
      <xdr:colOff>514350</xdr:colOff>
      <xdr:row>10</xdr:row>
      <xdr:rowOff>0</xdr:rowOff>
    </xdr:to>
    <xdr:sp macro="" textlink="">
      <xdr:nvSpPr>
        <xdr:cNvPr id="130052" name="Check Box 4" hidden="1">
          <a:extLst>
            <a:ext uri="{63B3BB69-23CF-44E3-9099-C40C66FF867C}">
              <a14:compatExt xmlns:a14="http://schemas.microsoft.com/office/drawing/2010/main" spid="_x0000_s130052"/>
            </a:ext>
            <a:ext uri="{FF2B5EF4-FFF2-40B4-BE49-F238E27FC236}">
              <a16:creationId xmlns:a16="http://schemas.microsoft.com/office/drawing/2014/main" id="{00000000-0008-0000-0D00-000004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361950</xdr:colOff>
      <xdr:row>11</xdr:row>
      <xdr:rowOff>184150</xdr:rowOff>
    </xdr:from>
    <xdr:to>
      <xdr:col>2</xdr:col>
      <xdr:colOff>590550</xdr:colOff>
      <xdr:row>13</xdr:row>
      <xdr:rowOff>3175</xdr:rowOff>
    </xdr:to>
    <xdr:sp macro="" textlink="">
      <xdr:nvSpPr>
        <xdr:cNvPr id="130053" name="Check Box 5" hidden="1">
          <a:extLst>
            <a:ext uri="{63B3BB69-23CF-44E3-9099-C40C66FF867C}">
              <a14:compatExt xmlns:a14="http://schemas.microsoft.com/office/drawing/2010/main" spid="_x0000_s130053"/>
            </a:ext>
            <a:ext uri="{FF2B5EF4-FFF2-40B4-BE49-F238E27FC236}">
              <a16:creationId xmlns:a16="http://schemas.microsoft.com/office/drawing/2014/main" id="{00000000-0008-0000-0D00-000005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11</xdr:row>
      <xdr:rowOff>190500</xdr:rowOff>
    </xdr:from>
    <xdr:to>
      <xdr:col>5</xdr:col>
      <xdr:colOff>514350</xdr:colOff>
      <xdr:row>13</xdr:row>
      <xdr:rowOff>0</xdr:rowOff>
    </xdr:to>
    <xdr:sp macro="" textlink="">
      <xdr:nvSpPr>
        <xdr:cNvPr id="130054" name="Check Box 6" hidden="1">
          <a:extLst>
            <a:ext uri="{63B3BB69-23CF-44E3-9099-C40C66FF867C}">
              <a14:compatExt xmlns:a14="http://schemas.microsoft.com/office/drawing/2010/main" spid="_x0000_s130054"/>
            </a:ext>
            <a:ext uri="{FF2B5EF4-FFF2-40B4-BE49-F238E27FC236}">
              <a16:creationId xmlns:a16="http://schemas.microsoft.com/office/drawing/2014/main" id="{00000000-0008-0000-0D00-000006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30</xdr:row>
      <xdr:rowOff>152400</xdr:rowOff>
    </xdr:from>
    <xdr:to>
      <xdr:col>5</xdr:col>
      <xdr:colOff>228600</xdr:colOff>
      <xdr:row>31</xdr:row>
      <xdr:rowOff>171450</xdr:rowOff>
    </xdr:to>
    <xdr:sp macro="" textlink="">
      <xdr:nvSpPr>
        <xdr:cNvPr id="130055" name="Check Box 7" hidden="1">
          <a:extLst>
            <a:ext uri="{63B3BB69-23CF-44E3-9099-C40C66FF867C}">
              <a14:compatExt xmlns:a14="http://schemas.microsoft.com/office/drawing/2010/main" spid="_x0000_s130055"/>
            </a:ext>
            <a:ext uri="{FF2B5EF4-FFF2-40B4-BE49-F238E27FC236}">
              <a16:creationId xmlns:a16="http://schemas.microsoft.com/office/drawing/2014/main" id="{00000000-0008-0000-0D00-000007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31</xdr:row>
      <xdr:rowOff>152400</xdr:rowOff>
    </xdr:from>
    <xdr:to>
      <xdr:col>5</xdr:col>
      <xdr:colOff>228600</xdr:colOff>
      <xdr:row>32</xdr:row>
      <xdr:rowOff>171450</xdr:rowOff>
    </xdr:to>
    <xdr:sp macro="" textlink="">
      <xdr:nvSpPr>
        <xdr:cNvPr id="130056" name="Check Box 8" hidden="1">
          <a:extLst>
            <a:ext uri="{63B3BB69-23CF-44E3-9099-C40C66FF867C}">
              <a14:compatExt xmlns:a14="http://schemas.microsoft.com/office/drawing/2010/main" spid="_x0000_s130056"/>
            </a:ext>
            <a:ext uri="{FF2B5EF4-FFF2-40B4-BE49-F238E27FC236}">
              <a16:creationId xmlns:a16="http://schemas.microsoft.com/office/drawing/2014/main" id="{00000000-0008-0000-0D00-000008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32</xdr:row>
      <xdr:rowOff>152400</xdr:rowOff>
    </xdr:from>
    <xdr:to>
      <xdr:col>5</xdr:col>
      <xdr:colOff>228600</xdr:colOff>
      <xdr:row>33</xdr:row>
      <xdr:rowOff>171450</xdr:rowOff>
    </xdr:to>
    <xdr:sp macro="" textlink="">
      <xdr:nvSpPr>
        <xdr:cNvPr id="130057" name="Check Box 9" hidden="1">
          <a:extLst>
            <a:ext uri="{63B3BB69-23CF-44E3-9099-C40C66FF867C}">
              <a14:compatExt xmlns:a14="http://schemas.microsoft.com/office/drawing/2010/main" spid="_x0000_s130057"/>
            </a:ext>
            <a:ext uri="{FF2B5EF4-FFF2-40B4-BE49-F238E27FC236}">
              <a16:creationId xmlns:a16="http://schemas.microsoft.com/office/drawing/2014/main" id="{00000000-0008-0000-0D00-000009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33</xdr:row>
      <xdr:rowOff>152400</xdr:rowOff>
    </xdr:from>
    <xdr:to>
      <xdr:col>5</xdr:col>
      <xdr:colOff>228600</xdr:colOff>
      <xdr:row>34</xdr:row>
      <xdr:rowOff>171450</xdr:rowOff>
    </xdr:to>
    <xdr:sp macro="" textlink="">
      <xdr:nvSpPr>
        <xdr:cNvPr id="130058" name="Check Box 10" hidden="1">
          <a:extLst>
            <a:ext uri="{63B3BB69-23CF-44E3-9099-C40C66FF867C}">
              <a14:compatExt xmlns:a14="http://schemas.microsoft.com/office/drawing/2010/main" spid="_x0000_s130058"/>
            </a:ext>
            <a:ext uri="{FF2B5EF4-FFF2-40B4-BE49-F238E27FC236}">
              <a16:creationId xmlns:a16="http://schemas.microsoft.com/office/drawing/2014/main" id="{00000000-0008-0000-0D00-00000A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34</xdr:row>
      <xdr:rowOff>152400</xdr:rowOff>
    </xdr:from>
    <xdr:to>
      <xdr:col>5</xdr:col>
      <xdr:colOff>228600</xdr:colOff>
      <xdr:row>35</xdr:row>
      <xdr:rowOff>171450</xdr:rowOff>
    </xdr:to>
    <xdr:sp macro="" textlink="">
      <xdr:nvSpPr>
        <xdr:cNvPr id="130059" name="Check Box 11" hidden="1">
          <a:extLst>
            <a:ext uri="{63B3BB69-23CF-44E3-9099-C40C66FF867C}">
              <a14:compatExt xmlns:a14="http://schemas.microsoft.com/office/drawing/2010/main" spid="_x0000_s130059"/>
            </a:ext>
            <a:ext uri="{FF2B5EF4-FFF2-40B4-BE49-F238E27FC236}">
              <a16:creationId xmlns:a16="http://schemas.microsoft.com/office/drawing/2014/main" id="{00000000-0008-0000-0D00-00000B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35</xdr:row>
      <xdr:rowOff>152400</xdr:rowOff>
    </xdr:from>
    <xdr:to>
      <xdr:col>5</xdr:col>
      <xdr:colOff>228600</xdr:colOff>
      <xdr:row>36</xdr:row>
      <xdr:rowOff>171450</xdr:rowOff>
    </xdr:to>
    <xdr:sp macro="" textlink="">
      <xdr:nvSpPr>
        <xdr:cNvPr id="130060" name="Check Box 12" hidden="1">
          <a:extLst>
            <a:ext uri="{63B3BB69-23CF-44E3-9099-C40C66FF867C}">
              <a14:compatExt xmlns:a14="http://schemas.microsoft.com/office/drawing/2010/main" spid="_x0000_s130060"/>
            </a:ext>
            <a:ext uri="{FF2B5EF4-FFF2-40B4-BE49-F238E27FC236}">
              <a16:creationId xmlns:a16="http://schemas.microsoft.com/office/drawing/2014/main" id="{00000000-0008-0000-0D00-00000C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36</xdr:row>
      <xdr:rowOff>152400</xdr:rowOff>
    </xdr:from>
    <xdr:to>
      <xdr:col>5</xdr:col>
      <xdr:colOff>228600</xdr:colOff>
      <xdr:row>37</xdr:row>
      <xdr:rowOff>171450</xdr:rowOff>
    </xdr:to>
    <xdr:sp macro="" textlink="">
      <xdr:nvSpPr>
        <xdr:cNvPr id="130061" name="Check Box 13" hidden="1">
          <a:extLst>
            <a:ext uri="{63B3BB69-23CF-44E3-9099-C40C66FF867C}">
              <a14:compatExt xmlns:a14="http://schemas.microsoft.com/office/drawing/2010/main" spid="_x0000_s130061"/>
            </a:ext>
            <a:ext uri="{FF2B5EF4-FFF2-40B4-BE49-F238E27FC236}">
              <a16:creationId xmlns:a16="http://schemas.microsoft.com/office/drawing/2014/main" id="{00000000-0008-0000-0D00-00000D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37</xdr:row>
      <xdr:rowOff>152400</xdr:rowOff>
    </xdr:from>
    <xdr:to>
      <xdr:col>5</xdr:col>
      <xdr:colOff>228600</xdr:colOff>
      <xdr:row>38</xdr:row>
      <xdr:rowOff>171450</xdr:rowOff>
    </xdr:to>
    <xdr:sp macro="" textlink="">
      <xdr:nvSpPr>
        <xdr:cNvPr id="130062" name="Check Box 14" hidden="1">
          <a:extLst>
            <a:ext uri="{63B3BB69-23CF-44E3-9099-C40C66FF867C}">
              <a14:compatExt xmlns:a14="http://schemas.microsoft.com/office/drawing/2010/main" spid="_x0000_s130062"/>
            </a:ext>
            <a:ext uri="{FF2B5EF4-FFF2-40B4-BE49-F238E27FC236}">
              <a16:creationId xmlns:a16="http://schemas.microsoft.com/office/drawing/2014/main" id="{00000000-0008-0000-0D00-00000E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38</xdr:row>
      <xdr:rowOff>152400</xdr:rowOff>
    </xdr:from>
    <xdr:to>
      <xdr:col>5</xdr:col>
      <xdr:colOff>228600</xdr:colOff>
      <xdr:row>39</xdr:row>
      <xdr:rowOff>171450</xdr:rowOff>
    </xdr:to>
    <xdr:sp macro="" textlink="">
      <xdr:nvSpPr>
        <xdr:cNvPr id="130063" name="Check Box 15" hidden="1">
          <a:extLst>
            <a:ext uri="{63B3BB69-23CF-44E3-9099-C40C66FF867C}">
              <a14:compatExt xmlns:a14="http://schemas.microsoft.com/office/drawing/2010/main" spid="_x0000_s130063"/>
            </a:ext>
            <a:ext uri="{FF2B5EF4-FFF2-40B4-BE49-F238E27FC236}">
              <a16:creationId xmlns:a16="http://schemas.microsoft.com/office/drawing/2014/main" id="{00000000-0008-0000-0D00-00000F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361950</xdr:colOff>
      <xdr:row>45</xdr:row>
      <xdr:rowOff>184150</xdr:rowOff>
    </xdr:from>
    <xdr:to>
      <xdr:col>2</xdr:col>
      <xdr:colOff>590550</xdr:colOff>
      <xdr:row>47</xdr:row>
      <xdr:rowOff>3175</xdr:rowOff>
    </xdr:to>
    <xdr:sp macro="" textlink="">
      <xdr:nvSpPr>
        <xdr:cNvPr id="130066" name="Check Box 18" hidden="1">
          <a:extLst>
            <a:ext uri="{63B3BB69-23CF-44E3-9099-C40C66FF867C}">
              <a14:compatExt xmlns:a14="http://schemas.microsoft.com/office/drawing/2010/main" spid="_x0000_s130066"/>
            </a:ext>
            <a:ext uri="{FF2B5EF4-FFF2-40B4-BE49-F238E27FC236}">
              <a16:creationId xmlns:a16="http://schemas.microsoft.com/office/drawing/2014/main" id="{00000000-0008-0000-0D00-000012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45</xdr:row>
      <xdr:rowOff>190500</xdr:rowOff>
    </xdr:from>
    <xdr:to>
      <xdr:col>5</xdr:col>
      <xdr:colOff>514350</xdr:colOff>
      <xdr:row>47</xdr:row>
      <xdr:rowOff>0</xdr:rowOff>
    </xdr:to>
    <xdr:sp macro="" textlink="">
      <xdr:nvSpPr>
        <xdr:cNvPr id="130067" name="Check Box 19" hidden="1">
          <a:extLst>
            <a:ext uri="{63B3BB69-23CF-44E3-9099-C40C66FF867C}">
              <a14:compatExt xmlns:a14="http://schemas.microsoft.com/office/drawing/2010/main" spid="_x0000_s130067"/>
            </a:ext>
            <a:ext uri="{FF2B5EF4-FFF2-40B4-BE49-F238E27FC236}">
              <a16:creationId xmlns:a16="http://schemas.microsoft.com/office/drawing/2014/main" id="{00000000-0008-0000-0D00-000013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361950</xdr:colOff>
      <xdr:row>48</xdr:row>
      <xdr:rowOff>184150</xdr:rowOff>
    </xdr:from>
    <xdr:to>
      <xdr:col>2</xdr:col>
      <xdr:colOff>590550</xdr:colOff>
      <xdr:row>50</xdr:row>
      <xdr:rowOff>3175</xdr:rowOff>
    </xdr:to>
    <xdr:sp macro="" textlink="">
      <xdr:nvSpPr>
        <xdr:cNvPr id="130068" name="Check Box 20" hidden="1">
          <a:extLst>
            <a:ext uri="{63B3BB69-23CF-44E3-9099-C40C66FF867C}">
              <a14:compatExt xmlns:a14="http://schemas.microsoft.com/office/drawing/2010/main" spid="_x0000_s130068"/>
            </a:ext>
            <a:ext uri="{FF2B5EF4-FFF2-40B4-BE49-F238E27FC236}">
              <a16:creationId xmlns:a16="http://schemas.microsoft.com/office/drawing/2014/main" id="{00000000-0008-0000-0D00-000014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48</xdr:row>
      <xdr:rowOff>190500</xdr:rowOff>
    </xdr:from>
    <xdr:to>
      <xdr:col>5</xdr:col>
      <xdr:colOff>514350</xdr:colOff>
      <xdr:row>50</xdr:row>
      <xdr:rowOff>0</xdr:rowOff>
    </xdr:to>
    <xdr:sp macro="" textlink="">
      <xdr:nvSpPr>
        <xdr:cNvPr id="130069" name="Check Box 21" hidden="1">
          <a:extLst>
            <a:ext uri="{63B3BB69-23CF-44E3-9099-C40C66FF867C}">
              <a14:compatExt xmlns:a14="http://schemas.microsoft.com/office/drawing/2010/main" spid="_x0000_s130069"/>
            </a:ext>
            <a:ext uri="{FF2B5EF4-FFF2-40B4-BE49-F238E27FC236}">
              <a16:creationId xmlns:a16="http://schemas.microsoft.com/office/drawing/2014/main" id="{00000000-0008-0000-0D00-000015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361950</xdr:colOff>
      <xdr:row>51</xdr:row>
      <xdr:rowOff>184150</xdr:rowOff>
    </xdr:from>
    <xdr:to>
      <xdr:col>2</xdr:col>
      <xdr:colOff>590550</xdr:colOff>
      <xdr:row>53</xdr:row>
      <xdr:rowOff>3175</xdr:rowOff>
    </xdr:to>
    <xdr:sp macro="" textlink="">
      <xdr:nvSpPr>
        <xdr:cNvPr id="130070" name="Check Box 22" hidden="1">
          <a:extLst>
            <a:ext uri="{63B3BB69-23CF-44E3-9099-C40C66FF867C}">
              <a14:compatExt xmlns:a14="http://schemas.microsoft.com/office/drawing/2010/main" spid="_x0000_s130070"/>
            </a:ext>
            <a:ext uri="{FF2B5EF4-FFF2-40B4-BE49-F238E27FC236}">
              <a16:creationId xmlns:a16="http://schemas.microsoft.com/office/drawing/2014/main" id="{00000000-0008-0000-0D00-000016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51</xdr:row>
      <xdr:rowOff>190500</xdr:rowOff>
    </xdr:from>
    <xdr:to>
      <xdr:col>5</xdr:col>
      <xdr:colOff>514350</xdr:colOff>
      <xdr:row>53</xdr:row>
      <xdr:rowOff>0</xdr:rowOff>
    </xdr:to>
    <xdr:sp macro="" textlink="">
      <xdr:nvSpPr>
        <xdr:cNvPr id="130071" name="Check Box 23" hidden="1">
          <a:extLst>
            <a:ext uri="{63B3BB69-23CF-44E3-9099-C40C66FF867C}">
              <a14:compatExt xmlns:a14="http://schemas.microsoft.com/office/drawing/2010/main" spid="_x0000_s130071"/>
            </a:ext>
            <a:ext uri="{FF2B5EF4-FFF2-40B4-BE49-F238E27FC236}">
              <a16:creationId xmlns:a16="http://schemas.microsoft.com/office/drawing/2014/main" id="{00000000-0008-0000-0D00-000017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70</xdr:row>
      <xdr:rowOff>152400</xdr:rowOff>
    </xdr:from>
    <xdr:to>
      <xdr:col>5</xdr:col>
      <xdr:colOff>228600</xdr:colOff>
      <xdr:row>71</xdr:row>
      <xdr:rowOff>171450</xdr:rowOff>
    </xdr:to>
    <xdr:sp macro="" textlink="">
      <xdr:nvSpPr>
        <xdr:cNvPr id="130072" name="Check Box 24" hidden="1">
          <a:extLst>
            <a:ext uri="{63B3BB69-23CF-44E3-9099-C40C66FF867C}">
              <a14:compatExt xmlns:a14="http://schemas.microsoft.com/office/drawing/2010/main" spid="_x0000_s130072"/>
            </a:ext>
            <a:ext uri="{FF2B5EF4-FFF2-40B4-BE49-F238E27FC236}">
              <a16:creationId xmlns:a16="http://schemas.microsoft.com/office/drawing/2014/main" id="{00000000-0008-0000-0D00-000018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71</xdr:row>
      <xdr:rowOff>152400</xdr:rowOff>
    </xdr:from>
    <xdr:to>
      <xdr:col>5</xdr:col>
      <xdr:colOff>228600</xdr:colOff>
      <xdr:row>72</xdr:row>
      <xdr:rowOff>171450</xdr:rowOff>
    </xdr:to>
    <xdr:sp macro="" textlink="">
      <xdr:nvSpPr>
        <xdr:cNvPr id="130073" name="Check Box 25" hidden="1">
          <a:extLst>
            <a:ext uri="{63B3BB69-23CF-44E3-9099-C40C66FF867C}">
              <a14:compatExt xmlns:a14="http://schemas.microsoft.com/office/drawing/2010/main" spid="_x0000_s130073"/>
            </a:ext>
            <a:ext uri="{FF2B5EF4-FFF2-40B4-BE49-F238E27FC236}">
              <a16:creationId xmlns:a16="http://schemas.microsoft.com/office/drawing/2014/main" id="{00000000-0008-0000-0D00-000019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72</xdr:row>
      <xdr:rowOff>152400</xdr:rowOff>
    </xdr:from>
    <xdr:to>
      <xdr:col>5</xdr:col>
      <xdr:colOff>228600</xdr:colOff>
      <xdr:row>73</xdr:row>
      <xdr:rowOff>171450</xdr:rowOff>
    </xdr:to>
    <xdr:sp macro="" textlink="">
      <xdr:nvSpPr>
        <xdr:cNvPr id="130074" name="Check Box 26" hidden="1">
          <a:extLst>
            <a:ext uri="{63B3BB69-23CF-44E3-9099-C40C66FF867C}">
              <a14:compatExt xmlns:a14="http://schemas.microsoft.com/office/drawing/2010/main" spid="_x0000_s130074"/>
            </a:ext>
            <a:ext uri="{FF2B5EF4-FFF2-40B4-BE49-F238E27FC236}">
              <a16:creationId xmlns:a16="http://schemas.microsoft.com/office/drawing/2014/main" id="{00000000-0008-0000-0D00-00001A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73</xdr:row>
      <xdr:rowOff>152400</xdr:rowOff>
    </xdr:from>
    <xdr:to>
      <xdr:col>5</xdr:col>
      <xdr:colOff>228600</xdr:colOff>
      <xdr:row>74</xdr:row>
      <xdr:rowOff>171450</xdr:rowOff>
    </xdr:to>
    <xdr:sp macro="" textlink="">
      <xdr:nvSpPr>
        <xdr:cNvPr id="130075" name="Check Box 27" hidden="1">
          <a:extLst>
            <a:ext uri="{63B3BB69-23CF-44E3-9099-C40C66FF867C}">
              <a14:compatExt xmlns:a14="http://schemas.microsoft.com/office/drawing/2010/main" spid="_x0000_s130075"/>
            </a:ext>
            <a:ext uri="{FF2B5EF4-FFF2-40B4-BE49-F238E27FC236}">
              <a16:creationId xmlns:a16="http://schemas.microsoft.com/office/drawing/2014/main" id="{00000000-0008-0000-0D00-00001B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74</xdr:row>
      <xdr:rowOff>152400</xdr:rowOff>
    </xdr:from>
    <xdr:to>
      <xdr:col>5</xdr:col>
      <xdr:colOff>228600</xdr:colOff>
      <xdr:row>75</xdr:row>
      <xdr:rowOff>171450</xdr:rowOff>
    </xdr:to>
    <xdr:sp macro="" textlink="">
      <xdr:nvSpPr>
        <xdr:cNvPr id="130076" name="Check Box 28" hidden="1">
          <a:extLst>
            <a:ext uri="{63B3BB69-23CF-44E3-9099-C40C66FF867C}">
              <a14:compatExt xmlns:a14="http://schemas.microsoft.com/office/drawing/2010/main" spid="_x0000_s130076"/>
            </a:ext>
            <a:ext uri="{FF2B5EF4-FFF2-40B4-BE49-F238E27FC236}">
              <a16:creationId xmlns:a16="http://schemas.microsoft.com/office/drawing/2014/main" id="{00000000-0008-0000-0D00-00001C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75</xdr:row>
      <xdr:rowOff>152400</xdr:rowOff>
    </xdr:from>
    <xdr:to>
      <xdr:col>5</xdr:col>
      <xdr:colOff>228600</xdr:colOff>
      <xdr:row>76</xdr:row>
      <xdr:rowOff>171450</xdr:rowOff>
    </xdr:to>
    <xdr:sp macro="" textlink="">
      <xdr:nvSpPr>
        <xdr:cNvPr id="130077" name="Check Box 29" hidden="1">
          <a:extLst>
            <a:ext uri="{63B3BB69-23CF-44E3-9099-C40C66FF867C}">
              <a14:compatExt xmlns:a14="http://schemas.microsoft.com/office/drawing/2010/main" spid="_x0000_s130077"/>
            </a:ext>
            <a:ext uri="{FF2B5EF4-FFF2-40B4-BE49-F238E27FC236}">
              <a16:creationId xmlns:a16="http://schemas.microsoft.com/office/drawing/2014/main" id="{00000000-0008-0000-0D00-00001D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76</xdr:row>
      <xdr:rowOff>152400</xdr:rowOff>
    </xdr:from>
    <xdr:to>
      <xdr:col>5</xdr:col>
      <xdr:colOff>228600</xdr:colOff>
      <xdr:row>77</xdr:row>
      <xdr:rowOff>171450</xdr:rowOff>
    </xdr:to>
    <xdr:sp macro="" textlink="">
      <xdr:nvSpPr>
        <xdr:cNvPr id="130078" name="Check Box 30" hidden="1">
          <a:extLst>
            <a:ext uri="{63B3BB69-23CF-44E3-9099-C40C66FF867C}">
              <a14:compatExt xmlns:a14="http://schemas.microsoft.com/office/drawing/2010/main" spid="_x0000_s130078"/>
            </a:ext>
            <a:ext uri="{FF2B5EF4-FFF2-40B4-BE49-F238E27FC236}">
              <a16:creationId xmlns:a16="http://schemas.microsoft.com/office/drawing/2014/main" id="{00000000-0008-0000-0D00-00001E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77</xdr:row>
      <xdr:rowOff>152400</xdr:rowOff>
    </xdr:from>
    <xdr:to>
      <xdr:col>5</xdr:col>
      <xdr:colOff>228600</xdr:colOff>
      <xdr:row>78</xdr:row>
      <xdr:rowOff>171450</xdr:rowOff>
    </xdr:to>
    <xdr:sp macro="" textlink="">
      <xdr:nvSpPr>
        <xdr:cNvPr id="130079" name="Check Box 31" hidden="1">
          <a:extLst>
            <a:ext uri="{63B3BB69-23CF-44E3-9099-C40C66FF867C}">
              <a14:compatExt xmlns:a14="http://schemas.microsoft.com/office/drawing/2010/main" spid="_x0000_s130079"/>
            </a:ext>
            <a:ext uri="{FF2B5EF4-FFF2-40B4-BE49-F238E27FC236}">
              <a16:creationId xmlns:a16="http://schemas.microsoft.com/office/drawing/2014/main" id="{00000000-0008-0000-0D00-00001F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78</xdr:row>
      <xdr:rowOff>152400</xdr:rowOff>
    </xdr:from>
    <xdr:to>
      <xdr:col>5</xdr:col>
      <xdr:colOff>228600</xdr:colOff>
      <xdr:row>79</xdr:row>
      <xdr:rowOff>171450</xdr:rowOff>
    </xdr:to>
    <xdr:sp macro="" textlink="">
      <xdr:nvSpPr>
        <xdr:cNvPr id="130080" name="Check Box 32" hidden="1">
          <a:extLst>
            <a:ext uri="{63B3BB69-23CF-44E3-9099-C40C66FF867C}">
              <a14:compatExt xmlns:a14="http://schemas.microsoft.com/office/drawing/2010/main" spid="_x0000_s130080"/>
            </a:ext>
            <a:ext uri="{FF2B5EF4-FFF2-40B4-BE49-F238E27FC236}">
              <a16:creationId xmlns:a16="http://schemas.microsoft.com/office/drawing/2014/main" id="{00000000-0008-0000-0D00-000020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361950</xdr:colOff>
      <xdr:row>85</xdr:row>
      <xdr:rowOff>184150</xdr:rowOff>
    </xdr:from>
    <xdr:to>
      <xdr:col>2</xdr:col>
      <xdr:colOff>590550</xdr:colOff>
      <xdr:row>87</xdr:row>
      <xdr:rowOff>3175</xdr:rowOff>
    </xdr:to>
    <xdr:sp macro="" textlink="">
      <xdr:nvSpPr>
        <xdr:cNvPr id="130083" name="Check Box 35" hidden="1">
          <a:extLst>
            <a:ext uri="{63B3BB69-23CF-44E3-9099-C40C66FF867C}">
              <a14:compatExt xmlns:a14="http://schemas.microsoft.com/office/drawing/2010/main" spid="_x0000_s130083"/>
            </a:ext>
            <a:ext uri="{FF2B5EF4-FFF2-40B4-BE49-F238E27FC236}">
              <a16:creationId xmlns:a16="http://schemas.microsoft.com/office/drawing/2014/main" id="{00000000-0008-0000-0D00-000023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85</xdr:row>
      <xdr:rowOff>190500</xdr:rowOff>
    </xdr:from>
    <xdr:to>
      <xdr:col>5</xdr:col>
      <xdr:colOff>514350</xdr:colOff>
      <xdr:row>87</xdr:row>
      <xdr:rowOff>0</xdr:rowOff>
    </xdr:to>
    <xdr:sp macro="" textlink="">
      <xdr:nvSpPr>
        <xdr:cNvPr id="130084" name="Check Box 36" hidden="1">
          <a:extLst>
            <a:ext uri="{63B3BB69-23CF-44E3-9099-C40C66FF867C}">
              <a14:compatExt xmlns:a14="http://schemas.microsoft.com/office/drawing/2010/main" spid="_x0000_s130084"/>
            </a:ext>
            <a:ext uri="{FF2B5EF4-FFF2-40B4-BE49-F238E27FC236}">
              <a16:creationId xmlns:a16="http://schemas.microsoft.com/office/drawing/2014/main" id="{00000000-0008-0000-0D00-000024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361950</xdr:colOff>
      <xdr:row>88</xdr:row>
      <xdr:rowOff>184150</xdr:rowOff>
    </xdr:from>
    <xdr:to>
      <xdr:col>2</xdr:col>
      <xdr:colOff>590550</xdr:colOff>
      <xdr:row>90</xdr:row>
      <xdr:rowOff>3175</xdr:rowOff>
    </xdr:to>
    <xdr:sp macro="" textlink="">
      <xdr:nvSpPr>
        <xdr:cNvPr id="130085" name="Check Box 37" hidden="1">
          <a:extLst>
            <a:ext uri="{63B3BB69-23CF-44E3-9099-C40C66FF867C}">
              <a14:compatExt xmlns:a14="http://schemas.microsoft.com/office/drawing/2010/main" spid="_x0000_s130085"/>
            </a:ext>
            <a:ext uri="{FF2B5EF4-FFF2-40B4-BE49-F238E27FC236}">
              <a16:creationId xmlns:a16="http://schemas.microsoft.com/office/drawing/2014/main" id="{00000000-0008-0000-0D00-000025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88</xdr:row>
      <xdr:rowOff>190500</xdr:rowOff>
    </xdr:from>
    <xdr:to>
      <xdr:col>5</xdr:col>
      <xdr:colOff>514350</xdr:colOff>
      <xdr:row>90</xdr:row>
      <xdr:rowOff>0</xdr:rowOff>
    </xdr:to>
    <xdr:sp macro="" textlink="">
      <xdr:nvSpPr>
        <xdr:cNvPr id="130086" name="Check Box 38" hidden="1">
          <a:extLst>
            <a:ext uri="{63B3BB69-23CF-44E3-9099-C40C66FF867C}">
              <a14:compatExt xmlns:a14="http://schemas.microsoft.com/office/drawing/2010/main" spid="_x0000_s130086"/>
            </a:ext>
            <a:ext uri="{FF2B5EF4-FFF2-40B4-BE49-F238E27FC236}">
              <a16:creationId xmlns:a16="http://schemas.microsoft.com/office/drawing/2014/main" id="{00000000-0008-0000-0D00-000026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361950</xdr:colOff>
      <xdr:row>91</xdr:row>
      <xdr:rowOff>184150</xdr:rowOff>
    </xdr:from>
    <xdr:to>
      <xdr:col>2</xdr:col>
      <xdr:colOff>590550</xdr:colOff>
      <xdr:row>93</xdr:row>
      <xdr:rowOff>3175</xdr:rowOff>
    </xdr:to>
    <xdr:sp macro="" textlink="">
      <xdr:nvSpPr>
        <xdr:cNvPr id="130087" name="Check Box 39" hidden="1">
          <a:extLst>
            <a:ext uri="{63B3BB69-23CF-44E3-9099-C40C66FF867C}">
              <a14:compatExt xmlns:a14="http://schemas.microsoft.com/office/drawing/2010/main" spid="_x0000_s130087"/>
            </a:ext>
            <a:ext uri="{FF2B5EF4-FFF2-40B4-BE49-F238E27FC236}">
              <a16:creationId xmlns:a16="http://schemas.microsoft.com/office/drawing/2014/main" id="{00000000-0008-0000-0D00-000027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91</xdr:row>
      <xdr:rowOff>190500</xdr:rowOff>
    </xdr:from>
    <xdr:to>
      <xdr:col>5</xdr:col>
      <xdr:colOff>514350</xdr:colOff>
      <xdr:row>93</xdr:row>
      <xdr:rowOff>0</xdr:rowOff>
    </xdr:to>
    <xdr:sp macro="" textlink="">
      <xdr:nvSpPr>
        <xdr:cNvPr id="130088" name="Check Box 40" hidden="1">
          <a:extLst>
            <a:ext uri="{63B3BB69-23CF-44E3-9099-C40C66FF867C}">
              <a14:compatExt xmlns:a14="http://schemas.microsoft.com/office/drawing/2010/main" spid="_x0000_s130088"/>
            </a:ext>
            <a:ext uri="{FF2B5EF4-FFF2-40B4-BE49-F238E27FC236}">
              <a16:creationId xmlns:a16="http://schemas.microsoft.com/office/drawing/2014/main" id="{00000000-0008-0000-0D00-000028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110</xdr:row>
      <xdr:rowOff>152400</xdr:rowOff>
    </xdr:from>
    <xdr:to>
      <xdr:col>5</xdr:col>
      <xdr:colOff>228600</xdr:colOff>
      <xdr:row>111</xdr:row>
      <xdr:rowOff>171450</xdr:rowOff>
    </xdr:to>
    <xdr:sp macro="" textlink="">
      <xdr:nvSpPr>
        <xdr:cNvPr id="130089" name="Check Box 41" hidden="1">
          <a:extLst>
            <a:ext uri="{63B3BB69-23CF-44E3-9099-C40C66FF867C}">
              <a14:compatExt xmlns:a14="http://schemas.microsoft.com/office/drawing/2010/main" spid="_x0000_s130089"/>
            </a:ext>
            <a:ext uri="{FF2B5EF4-FFF2-40B4-BE49-F238E27FC236}">
              <a16:creationId xmlns:a16="http://schemas.microsoft.com/office/drawing/2014/main" id="{00000000-0008-0000-0D00-000029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111</xdr:row>
      <xdr:rowOff>152400</xdr:rowOff>
    </xdr:from>
    <xdr:to>
      <xdr:col>5</xdr:col>
      <xdr:colOff>228600</xdr:colOff>
      <xdr:row>112</xdr:row>
      <xdr:rowOff>171450</xdr:rowOff>
    </xdr:to>
    <xdr:sp macro="" textlink="">
      <xdr:nvSpPr>
        <xdr:cNvPr id="130090" name="Check Box 42" hidden="1">
          <a:extLst>
            <a:ext uri="{63B3BB69-23CF-44E3-9099-C40C66FF867C}">
              <a14:compatExt xmlns:a14="http://schemas.microsoft.com/office/drawing/2010/main" spid="_x0000_s130090"/>
            </a:ext>
            <a:ext uri="{FF2B5EF4-FFF2-40B4-BE49-F238E27FC236}">
              <a16:creationId xmlns:a16="http://schemas.microsoft.com/office/drawing/2014/main" id="{00000000-0008-0000-0D00-00002A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112</xdr:row>
      <xdr:rowOff>152400</xdr:rowOff>
    </xdr:from>
    <xdr:to>
      <xdr:col>5</xdr:col>
      <xdr:colOff>228600</xdr:colOff>
      <xdr:row>113</xdr:row>
      <xdr:rowOff>171450</xdr:rowOff>
    </xdr:to>
    <xdr:sp macro="" textlink="">
      <xdr:nvSpPr>
        <xdr:cNvPr id="130091" name="Check Box 43" hidden="1">
          <a:extLst>
            <a:ext uri="{63B3BB69-23CF-44E3-9099-C40C66FF867C}">
              <a14:compatExt xmlns:a14="http://schemas.microsoft.com/office/drawing/2010/main" spid="_x0000_s130091"/>
            </a:ext>
            <a:ext uri="{FF2B5EF4-FFF2-40B4-BE49-F238E27FC236}">
              <a16:creationId xmlns:a16="http://schemas.microsoft.com/office/drawing/2014/main" id="{00000000-0008-0000-0D00-00002B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113</xdr:row>
      <xdr:rowOff>152400</xdr:rowOff>
    </xdr:from>
    <xdr:to>
      <xdr:col>5</xdr:col>
      <xdr:colOff>228600</xdr:colOff>
      <xdr:row>114</xdr:row>
      <xdr:rowOff>171450</xdr:rowOff>
    </xdr:to>
    <xdr:sp macro="" textlink="">
      <xdr:nvSpPr>
        <xdr:cNvPr id="130092" name="Check Box 44" hidden="1">
          <a:extLst>
            <a:ext uri="{63B3BB69-23CF-44E3-9099-C40C66FF867C}">
              <a14:compatExt xmlns:a14="http://schemas.microsoft.com/office/drawing/2010/main" spid="_x0000_s130092"/>
            </a:ext>
            <a:ext uri="{FF2B5EF4-FFF2-40B4-BE49-F238E27FC236}">
              <a16:creationId xmlns:a16="http://schemas.microsoft.com/office/drawing/2014/main" id="{00000000-0008-0000-0D00-00002C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114</xdr:row>
      <xdr:rowOff>152400</xdr:rowOff>
    </xdr:from>
    <xdr:to>
      <xdr:col>5</xdr:col>
      <xdr:colOff>228600</xdr:colOff>
      <xdr:row>115</xdr:row>
      <xdr:rowOff>171450</xdr:rowOff>
    </xdr:to>
    <xdr:sp macro="" textlink="">
      <xdr:nvSpPr>
        <xdr:cNvPr id="130093" name="Check Box 45" hidden="1">
          <a:extLst>
            <a:ext uri="{63B3BB69-23CF-44E3-9099-C40C66FF867C}">
              <a14:compatExt xmlns:a14="http://schemas.microsoft.com/office/drawing/2010/main" spid="_x0000_s130093"/>
            </a:ext>
            <a:ext uri="{FF2B5EF4-FFF2-40B4-BE49-F238E27FC236}">
              <a16:creationId xmlns:a16="http://schemas.microsoft.com/office/drawing/2014/main" id="{00000000-0008-0000-0D00-00002D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115</xdr:row>
      <xdr:rowOff>152400</xdr:rowOff>
    </xdr:from>
    <xdr:to>
      <xdr:col>5</xdr:col>
      <xdr:colOff>228600</xdr:colOff>
      <xdr:row>116</xdr:row>
      <xdr:rowOff>171450</xdr:rowOff>
    </xdr:to>
    <xdr:sp macro="" textlink="">
      <xdr:nvSpPr>
        <xdr:cNvPr id="130094" name="Check Box 46" hidden="1">
          <a:extLst>
            <a:ext uri="{63B3BB69-23CF-44E3-9099-C40C66FF867C}">
              <a14:compatExt xmlns:a14="http://schemas.microsoft.com/office/drawing/2010/main" spid="_x0000_s130094"/>
            </a:ext>
            <a:ext uri="{FF2B5EF4-FFF2-40B4-BE49-F238E27FC236}">
              <a16:creationId xmlns:a16="http://schemas.microsoft.com/office/drawing/2014/main" id="{00000000-0008-0000-0D00-00002E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116</xdr:row>
      <xdr:rowOff>152400</xdr:rowOff>
    </xdr:from>
    <xdr:to>
      <xdr:col>5</xdr:col>
      <xdr:colOff>228600</xdr:colOff>
      <xdr:row>117</xdr:row>
      <xdr:rowOff>171450</xdr:rowOff>
    </xdr:to>
    <xdr:sp macro="" textlink="">
      <xdr:nvSpPr>
        <xdr:cNvPr id="130095" name="Check Box 47" hidden="1">
          <a:extLst>
            <a:ext uri="{63B3BB69-23CF-44E3-9099-C40C66FF867C}">
              <a14:compatExt xmlns:a14="http://schemas.microsoft.com/office/drawing/2010/main" spid="_x0000_s130095"/>
            </a:ext>
            <a:ext uri="{FF2B5EF4-FFF2-40B4-BE49-F238E27FC236}">
              <a16:creationId xmlns:a16="http://schemas.microsoft.com/office/drawing/2014/main" id="{00000000-0008-0000-0D00-00002F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117</xdr:row>
      <xdr:rowOff>152400</xdr:rowOff>
    </xdr:from>
    <xdr:to>
      <xdr:col>5</xdr:col>
      <xdr:colOff>228600</xdr:colOff>
      <xdr:row>118</xdr:row>
      <xdr:rowOff>171450</xdr:rowOff>
    </xdr:to>
    <xdr:sp macro="" textlink="">
      <xdr:nvSpPr>
        <xdr:cNvPr id="130096" name="Check Box 48" hidden="1">
          <a:extLst>
            <a:ext uri="{63B3BB69-23CF-44E3-9099-C40C66FF867C}">
              <a14:compatExt xmlns:a14="http://schemas.microsoft.com/office/drawing/2010/main" spid="_x0000_s130096"/>
            </a:ext>
            <a:ext uri="{FF2B5EF4-FFF2-40B4-BE49-F238E27FC236}">
              <a16:creationId xmlns:a16="http://schemas.microsoft.com/office/drawing/2014/main" id="{00000000-0008-0000-0D00-000030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118</xdr:row>
      <xdr:rowOff>152400</xdr:rowOff>
    </xdr:from>
    <xdr:to>
      <xdr:col>5</xdr:col>
      <xdr:colOff>228600</xdr:colOff>
      <xdr:row>119</xdr:row>
      <xdr:rowOff>171450</xdr:rowOff>
    </xdr:to>
    <xdr:sp macro="" textlink="">
      <xdr:nvSpPr>
        <xdr:cNvPr id="130097" name="Check Box 49" hidden="1">
          <a:extLst>
            <a:ext uri="{63B3BB69-23CF-44E3-9099-C40C66FF867C}">
              <a14:compatExt xmlns:a14="http://schemas.microsoft.com/office/drawing/2010/main" spid="_x0000_s130097"/>
            </a:ext>
            <a:ext uri="{FF2B5EF4-FFF2-40B4-BE49-F238E27FC236}">
              <a16:creationId xmlns:a16="http://schemas.microsoft.com/office/drawing/2014/main" id="{00000000-0008-0000-0D00-000031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361950</xdr:colOff>
      <xdr:row>125</xdr:row>
      <xdr:rowOff>184150</xdr:rowOff>
    </xdr:from>
    <xdr:to>
      <xdr:col>2</xdr:col>
      <xdr:colOff>590550</xdr:colOff>
      <xdr:row>127</xdr:row>
      <xdr:rowOff>3175</xdr:rowOff>
    </xdr:to>
    <xdr:sp macro="" textlink="">
      <xdr:nvSpPr>
        <xdr:cNvPr id="130100" name="Check Box 52" hidden="1">
          <a:extLst>
            <a:ext uri="{63B3BB69-23CF-44E3-9099-C40C66FF867C}">
              <a14:compatExt xmlns:a14="http://schemas.microsoft.com/office/drawing/2010/main" spid="_x0000_s130100"/>
            </a:ext>
            <a:ext uri="{FF2B5EF4-FFF2-40B4-BE49-F238E27FC236}">
              <a16:creationId xmlns:a16="http://schemas.microsoft.com/office/drawing/2014/main" id="{00000000-0008-0000-0D00-000034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125</xdr:row>
      <xdr:rowOff>190500</xdr:rowOff>
    </xdr:from>
    <xdr:to>
      <xdr:col>5</xdr:col>
      <xdr:colOff>514350</xdr:colOff>
      <xdr:row>127</xdr:row>
      <xdr:rowOff>0</xdr:rowOff>
    </xdr:to>
    <xdr:sp macro="" textlink="">
      <xdr:nvSpPr>
        <xdr:cNvPr id="130101" name="Check Box 53" hidden="1">
          <a:extLst>
            <a:ext uri="{63B3BB69-23CF-44E3-9099-C40C66FF867C}">
              <a14:compatExt xmlns:a14="http://schemas.microsoft.com/office/drawing/2010/main" spid="_x0000_s130101"/>
            </a:ext>
            <a:ext uri="{FF2B5EF4-FFF2-40B4-BE49-F238E27FC236}">
              <a16:creationId xmlns:a16="http://schemas.microsoft.com/office/drawing/2014/main" id="{00000000-0008-0000-0D00-000035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361950</xdr:colOff>
      <xdr:row>128</xdr:row>
      <xdr:rowOff>184150</xdr:rowOff>
    </xdr:from>
    <xdr:to>
      <xdr:col>2</xdr:col>
      <xdr:colOff>590550</xdr:colOff>
      <xdr:row>130</xdr:row>
      <xdr:rowOff>3175</xdr:rowOff>
    </xdr:to>
    <xdr:sp macro="" textlink="">
      <xdr:nvSpPr>
        <xdr:cNvPr id="130102" name="Check Box 54" hidden="1">
          <a:extLst>
            <a:ext uri="{63B3BB69-23CF-44E3-9099-C40C66FF867C}">
              <a14:compatExt xmlns:a14="http://schemas.microsoft.com/office/drawing/2010/main" spid="_x0000_s130102"/>
            </a:ext>
            <a:ext uri="{FF2B5EF4-FFF2-40B4-BE49-F238E27FC236}">
              <a16:creationId xmlns:a16="http://schemas.microsoft.com/office/drawing/2014/main" id="{00000000-0008-0000-0D00-000036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128</xdr:row>
      <xdr:rowOff>190500</xdr:rowOff>
    </xdr:from>
    <xdr:to>
      <xdr:col>5</xdr:col>
      <xdr:colOff>514350</xdr:colOff>
      <xdr:row>130</xdr:row>
      <xdr:rowOff>0</xdr:rowOff>
    </xdr:to>
    <xdr:sp macro="" textlink="">
      <xdr:nvSpPr>
        <xdr:cNvPr id="130103" name="Check Box 55" hidden="1">
          <a:extLst>
            <a:ext uri="{63B3BB69-23CF-44E3-9099-C40C66FF867C}">
              <a14:compatExt xmlns:a14="http://schemas.microsoft.com/office/drawing/2010/main" spid="_x0000_s130103"/>
            </a:ext>
            <a:ext uri="{FF2B5EF4-FFF2-40B4-BE49-F238E27FC236}">
              <a16:creationId xmlns:a16="http://schemas.microsoft.com/office/drawing/2014/main" id="{00000000-0008-0000-0D00-000037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361950</xdr:colOff>
      <xdr:row>131</xdr:row>
      <xdr:rowOff>184150</xdr:rowOff>
    </xdr:from>
    <xdr:to>
      <xdr:col>2</xdr:col>
      <xdr:colOff>590550</xdr:colOff>
      <xdr:row>133</xdr:row>
      <xdr:rowOff>3175</xdr:rowOff>
    </xdr:to>
    <xdr:sp macro="" textlink="">
      <xdr:nvSpPr>
        <xdr:cNvPr id="130104" name="Check Box 56" hidden="1">
          <a:extLst>
            <a:ext uri="{63B3BB69-23CF-44E3-9099-C40C66FF867C}">
              <a14:compatExt xmlns:a14="http://schemas.microsoft.com/office/drawing/2010/main" spid="_x0000_s130104"/>
            </a:ext>
            <a:ext uri="{FF2B5EF4-FFF2-40B4-BE49-F238E27FC236}">
              <a16:creationId xmlns:a16="http://schemas.microsoft.com/office/drawing/2014/main" id="{00000000-0008-0000-0D00-000038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131</xdr:row>
      <xdr:rowOff>190500</xdr:rowOff>
    </xdr:from>
    <xdr:to>
      <xdr:col>5</xdr:col>
      <xdr:colOff>514350</xdr:colOff>
      <xdr:row>133</xdr:row>
      <xdr:rowOff>0</xdr:rowOff>
    </xdr:to>
    <xdr:sp macro="" textlink="">
      <xdr:nvSpPr>
        <xdr:cNvPr id="130105" name="Check Box 57" hidden="1">
          <a:extLst>
            <a:ext uri="{63B3BB69-23CF-44E3-9099-C40C66FF867C}">
              <a14:compatExt xmlns:a14="http://schemas.microsoft.com/office/drawing/2010/main" spid="_x0000_s130105"/>
            </a:ext>
            <a:ext uri="{FF2B5EF4-FFF2-40B4-BE49-F238E27FC236}">
              <a16:creationId xmlns:a16="http://schemas.microsoft.com/office/drawing/2014/main" id="{00000000-0008-0000-0D00-000039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150</xdr:row>
      <xdr:rowOff>152400</xdr:rowOff>
    </xdr:from>
    <xdr:to>
      <xdr:col>5</xdr:col>
      <xdr:colOff>228600</xdr:colOff>
      <xdr:row>151</xdr:row>
      <xdr:rowOff>171450</xdr:rowOff>
    </xdr:to>
    <xdr:sp macro="" textlink="">
      <xdr:nvSpPr>
        <xdr:cNvPr id="130106" name="Check Box 58" hidden="1">
          <a:extLst>
            <a:ext uri="{63B3BB69-23CF-44E3-9099-C40C66FF867C}">
              <a14:compatExt xmlns:a14="http://schemas.microsoft.com/office/drawing/2010/main" spid="_x0000_s130106"/>
            </a:ext>
            <a:ext uri="{FF2B5EF4-FFF2-40B4-BE49-F238E27FC236}">
              <a16:creationId xmlns:a16="http://schemas.microsoft.com/office/drawing/2014/main" id="{00000000-0008-0000-0D00-00003A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151</xdr:row>
      <xdr:rowOff>152400</xdr:rowOff>
    </xdr:from>
    <xdr:to>
      <xdr:col>5</xdr:col>
      <xdr:colOff>228600</xdr:colOff>
      <xdr:row>152</xdr:row>
      <xdr:rowOff>171450</xdr:rowOff>
    </xdr:to>
    <xdr:sp macro="" textlink="">
      <xdr:nvSpPr>
        <xdr:cNvPr id="130107" name="Check Box 59" hidden="1">
          <a:extLst>
            <a:ext uri="{63B3BB69-23CF-44E3-9099-C40C66FF867C}">
              <a14:compatExt xmlns:a14="http://schemas.microsoft.com/office/drawing/2010/main" spid="_x0000_s130107"/>
            </a:ext>
            <a:ext uri="{FF2B5EF4-FFF2-40B4-BE49-F238E27FC236}">
              <a16:creationId xmlns:a16="http://schemas.microsoft.com/office/drawing/2014/main" id="{00000000-0008-0000-0D00-00003B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152</xdr:row>
      <xdr:rowOff>152400</xdr:rowOff>
    </xdr:from>
    <xdr:to>
      <xdr:col>5</xdr:col>
      <xdr:colOff>228600</xdr:colOff>
      <xdr:row>153</xdr:row>
      <xdr:rowOff>171450</xdr:rowOff>
    </xdr:to>
    <xdr:sp macro="" textlink="">
      <xdr:nvSpPr>
        <xdr:cNvPr id="130108" name="Check Box 60" hidden="1">
          <a:extLst>
            <a:ext uri="{63B3BB69-23CF-44E3-9099-C40C66FF867C}">
              <a14:compatExt xmlns:a14="http://schemas.microsoft.com/office/drawing/2010/main" spid="_x0000_s130108"/>
            </a:ext>
            <a:ext uri="{FF2B5EF4-FFF2-40B4-BE49-F238E27FC236}">
              <a16:creationId xmlns:a16="http://schemas.microsoft.com/office/drawing/2014/main" id="{00000000-0008-0000-0D00-00003C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153</xdr:row>
      <xdr:rowOff>152400</xdr:rowOff>
    </xdr:from>
    <xdr:to>
      <xdr:col>5</xdr:col>
      <xdr:colOff>228600</xdr:colOff>
      <xdr:row>154</xdr:row>
      <xdr:rowOff>171450</xdr:rowOff>
    </xdr:to>
    <xdr:sp macro="" textlink="">
      <xdr:nvSpPr>
        <xdr:cNvPr id="130109" name="Check Box 61" hidden="1">
          <a:extLst>
            <a:ext uri="{63B3BB69-23CF-44E3-9099-C40C66FF867C}">
              <a14:compatExt xmlns:a14="http://schemas.microsoft.com/office/drawing/2010/main" spid="_x0000_s130109"/>
            </a:ext>
            <a:ext uri="{FF2B5EF4-FFF2-40B4-BE49-F238E27FC236}">
              <a16:creationId xmlns:a16="http://schemas.microsoft.com/office/drawing/2014/main" id="{00000000-0008-0000-0D00-00003D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154</xdr:row>
      <xdr:rowOff>152400</xdr:rowOff>
    </xdr:from>
    <xdr:to>
      <xdr:col>5</xdr:col>
      <xdr:colOff>228600</xdr:colOff>
      <xdr:row>155</xdr:row>
      <xdr:rowOff>171450</xdr:rowOff>
    </xdr:to>
    <xdr:sp macro="" textlink="">
      <xdr:nvSpPr>
        <xdr:cNvPr id="130110" name="Check Box 62" hidden="1">
          <a:extLst>
            <a:ext uri="{63B3BB69-23CF-44E3-9099-C40C66FF867C}">
              <a14:compatExt xmlns:a14="http://schemas.microsoft.com/office/drawing/2010/main" spid="_x0000_s130110"/>
            </a:ext>
            <a:ext uri="{FF2B5EF4-FFF2-40B4-BE49-F238E27FC236}">
              <a16:creationId xmlns:a16="http://schemas.microsoft.com/office/drawing/2014/main" id="{00000000-0008-0000-0D00-00003E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155</xdr:row>
      <xdr:rowOff>152400</xdr:rowOff>
    </xdr:from>
    <xdr:to>
      <xdr:col>5</xdr:col>
      <xdr:colOff>228600</xdr:colOff>
      <xdr:row>156</xdr:row>
      <xdr:rowOff>171450</xdr:rowOff>
    </xdr:to>
    <xdr:sp macro="" textlink="">
      <xdr:nvSpPr>
        <xdr:cNvPr id="130111" name="Check Box 63" hidden="1">
          <a:extLst>
            <a:ext uri="{63B3BB69-23CF-44E3-9099-C40C66FF867C}">
              <a14:compatExt xmlns:a14="http://schemas.microsoft.com/office/drawing/2010/main" spid="_x0000_s130111"/>
            </a:ext>
            <a:ext uri="{FF2B5EF4-FFF2-40B4-BE49-F238E27FC236}">
              <a16:creationId xmlns:a16="http://schemas.microsoft.com/office/drawing/2014/main" id="{00000000-0008-0000-0D00-00003F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156</xdr:row>
      <xdr:rowOff>152400</xdr:rowOff>
    </xdr:from>
    <xdr:to>
      <xdr:col>5</xdr:col>
      <xdr:colOff>228600</xdr:colOff>
      <xdr:row>157</xdr:row>
      <xdr:rowOff>171450</xdr:rowOff>
    </xdr:to>
    <xdr:sp macro="" textlink="">
      <xdr:nvSpPr>
        <xdr:cNvPr id="130112" name="Check Box 64" hidden="1">
          <a:extLst>
            <a:ext uri="{63B3BB69-23CF-44E3-9099-C40C66FF867C}">
              <a14:compatExt xmlns:a14="http://schemas.microsoft.com/office/drawing/2010/main" spid="_x0000_s130112"/>
            </a:ext>
            <a:ext uri="{FF2B5EF4-FFF2-40B4-BE49-F238E27FC236}">
              <a16:creationId xmlns:a16="http://schemas.microsoft.com/office/drawing/2014/main" id="{00000000-0008-0000-0D00-000040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157</xdr:row>
      <xdr:rowOff>152400</xdr:rowOff>
    </xdr:from>
    <xdr:to>
      <xdr:col>5</xdr:col>
      <xdr:colOff>228600</xdr:colOff>
      <xdr:row>158</xdr:row>
      <xdr:rowOff>171450</xdr:rowOff>
    </xdr:to>
    <xdr:sp macro="" textlink="">
      <xdr:nvSpPr>
        <xdr:cNvPr id="130113" name="Check Box 65" hidden="1">
          <a:extLst>
            <a:ext uri="{63B3BB69-23CF-44E3-9099-C40C66FF867C}">
              <a14:compatExt xmlns:a14="http://schemas.microsoft.com/office/drawing/2010/main" spid="_x0000_s130113"/>
            </a:ext>
            <a:ext uri="{FF2B5EF4-FFF2-40B4-BE49-F238E27FC236}">
              <a16:creationId xmlns:a16="http://schemas.microsoft.com/office/drawing/2014/main" id="{00000000-0008-0000-0D00-000041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158</xdr:row>
      <xdr:rowOff>152400</xdr:rowOff>
    </xdr:from>
    <xdr:to>
      <xdr:col>5</xdr:col>
      <xdr:colOff>228600</xdr:colOff>
      <xdr:row>159</xdr:row>
      <xdr:rowOff>171450</xdr:rowOff>
    </xdr:to>
    <xdr:sp macro="" textlink="">
      <xdr:nvSpPr>
        <xdr:cNvPr id="130114" name="Check Box 66" hidden="1">
          <a:extLst>
            <a:ext uri="{63B3BB69-23CF-44E3-9099-C40C66FF867C}">
              <a14:compatExt xmlns:a14="http://schemas.microsoft.com/office/drawing/2010/main" spid="_x0000_s130114"/>
            </a:ext>
            <a:ext uri="{FF2B5EF4-FFF2-40B4-BE49-F238E27FC236}">
              <a16:creationId xmlns:a16="http://schemas.microsoft.com/office/drawing/2014/main" id="{00000000-0008-0000-0D00-000042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361950</xdr:colOff>
      <xdr:row>165</xdr:row>
      <xdr:rowOff>184150</xdr:rowOff>
    </xdr:from>
    <xdr:to>
      <xdr:col>2</xdr:col>
      <xdr:colOff>590550</xdr:colOff>
      <xdr:row>167</xdr:row>
      <xdr:rowOff>3175</xdr:rowOff>
    </xdr:to>
    <xdr:sp macro="" textlink="">
      <xdr:nvSpPr>
        <xdr:cNvPr id="130117" name="Check Box 69" hidden="1">
          <a:extLst>
            <a:ext uri="{63B3BB69-23CF-44E3-9099-C40C66FF867C}">
              <a14:compatExt xmlns:a14="http://schemas.microsoft.com/office/drawing/2010/main" spid="_x0000_s130117"/>
            </a:ext>
            <a:ext uri="{FF2B5EF4-FFF2-40B4-BE49-F238E27FC236}">
              <a16:creationId xmlns:a16="http://schemas.microsoft.com/office/drawing/2014/main" id="{00000000-0008-0000-0D00-000045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165</xdr:row>
      <xdr:rowOff>190500</xdr:rowOff>
    </xdr:from>
    <xdr:to>
      <xdr:col>5</xdr:col>
      <xdr:colOff>514350</xdr:colOff>
      <xdr:row>167</xdr:row>
      <xdr:rowOff>0</xdr:rowOff>
    </xdr:to>
    <xdr:sp macro="" textlink="">
      <xdr:nvSpPr>
        <xdr:cNvPr id="130118" name="Check Box 70" hidden="1">
          <a:extLst>
            <a:ext uri="{63B3BB69-23CF-44E3-9099-C40C66FF867C}">
              <a14:compatExt xmlns:a14="http://schemas.microsoft.com/office/drawing/2010/main" spid="_x0000_s130118"/>
            </a:ext>
            <a:ext uri="{FF2B5EF4-FFF2-40B4-BE49-F238E27FC236}">
              <a16:creationId xmlns:a16="http://schemas.microsoft.com/office/drawing/2014/main" id="{00000000-0008-0000-0D00-000046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361950</xdr:colOff>
      <xdr:row>168</xdr:row>
      <xdr:rowOff>184150</xdr:rowOff>
    </xdr:from>
    <xdr:to>
      <xdr:col>2</xdr:col>
      <xdr:colOff>590550</xdr:colOff>
      <xdr:row>170</xdr:row>
      <xdr:rowOff>3175</xdr:rowOff>
    </xdr:to>
    <xdr:sp macro="" textlink="">
      <xdr:nvSpPr>
        <xdr:cNvPr id="130119" name="Check Box 71" hidden="1">
          <a:extLst>
            <a:ext uri="{63B3BB69-23CF-44E3-9099-C40C66FF867C}">
              <a14:compatExt xmlns:a14="http://schemas.microsoft.com/office/drawing/2010/main" spid="_x0000_s130119"/>
            </a:ext>
            <a:ext uri="{FF2B5EF4-FFF2-40B4-BE49-F238E27FC236}">
              <a16:creationId xmlns:a16="http://schemas.microsoft.com/office/drawing/2014/main" id="{00000000-0008-0000-0D00-000047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168</xdr:row>
      <xdr:rowOff>190500</xdr:rowOff>
    </xdr:from>
    <xdr:to>
      <xdr:col>5</xdr:col>
      <xdr:colOff>514350</xdr:colOff>
      <xdr:row>170</xdr:row>
      <xdr:rowOff>0</xdr:rowOff>
    </xdr:to>
    <xdr:sp macro="" textlink="">
      <xdr:nvSpPr>
        <xdr:cNvPr id="130120" name="Check Box 72" hidden="1">
          <a:extLst>
            <a:ext uri="{63B3BB69-23CF-44E3-9099-C40C66FF867C}">
              <a14:compatExt xmlns:a14="http://schemas.microsoft.com/office/drawing/2010/main" spid="_x0000_s130120"/>
            </a:ext>
            <a:ext uri="{FF2B5EF4-FFF2-40B4-BE49-F238E27FC236}">
              <a16:creationId xmlns:a16="http://schemas.microsoft.com/office/drawing/2014/main" id="{00000000-0008-0000-0D00-000048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361950</xdr:colOff>
      <xdr:row>171</xdr:row>
      <xdr:rowOff>184150</xdr:rowOff>
    </xdr:from>
    <xdr:to>
      <xdr:col>2</xdr:col>
      <xdr:colOff>590550</xdr:colOff>
      <xdr:row>173</xdr:row>
      <xdr:rowOff>3175</xdr:rowOff>
    </xdr:to>
    <xdr:sp macro="" textlink="">
      <xdr:nvSpPr>
        <xdr:cNvPr id="130121" name="Check Box 73" hidden="1">
          <a:extLst>
            <a:ext uri="{63B3BB69-23CF-44E3-9099-C40C66FF867C}">
              <a14:compatExt xmlns:a14="http://schemas.microsoft.com/office/drawing/2010/main" spid="_x0000_s130121"/>
            </a:ext>
            <a:ext uri="{FF2B5EF4-FFF2-40B4-BE49-F238E27FC236}">
              <a16:creationId xmlns:a16="http://schemas.microsoft.com/office/drawing/2014/main" id="{00000000-0008-0000-0D00-000049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171</xdr:row>
      <xdr:rowOff>190500</xdr:rowOff>
    </xdr:from>
    <xdr:to>
      <xdr:col>5</xdr:col>
      <xdr:colOff>514350</xdr:colOff>
      <xdr:row>173</xdr:row>
      <xdr:rowOff>0</xdr:rowOff>
    </xdr:to>
    <xdr:sp macro="" textlink="">
      <xdr:nvSpPr>
        <xdr:cNvPr id="130122" name="Check Box 74" hidden="1">
          <a:extLst>
            <a:ext uri="{63B3BB69-23CF-44E3-9099-C40C66FF867C}">
              <a14:compatExt xmlns:a14="http://schemas.microsoft.com/office/drawing/2010/main" spid="_x0000_s130122"/>
            </a:ext>
            <a:ext uri="{FF2B5EF4-FFF2-40B4-BE49-F238E27FC236}">
              <a16:creationId xmlns:a16="http://schemas.microsoft.com/office/drawing/2014/main" id="{00000000-0008-0000-0D00-00004A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190</xdr:row>
      <xdr:rowOff>152400</xdr:rowOff>
    </xdr:from>
    <xdr:to>
      <xdr:col>5</xdr:col>
      <xdr:colOff>228600</xdr:colOff>
      <xdr:row>191</xdr:row>
      <xdr:rowOff>171450</xdr:rowOff>
    </xdr:to>
    <xdr:sp macro="" textlink="">
      <xdr:nvSpPr>
        <xdr:cNvPr id="130123" name="Check Box 75" hidden="1">
          <a:extLst>
            <a:ext uri="{63B3BB69-23CF-44E3-9099-C40C66FF867C}">
              <a14:compatExt xmlns:a14="http://schemas.microsoft.com/office/drawing/2010/main" spid="_x0000_s130123"/>
            </a:ext>
            <a:ext uri="{FF2B5EF4-FFF2-40B4-BE49-F238E27FC236}">
              <a16:creationId xmlns:a16="http://schemas.microsoft.com/office/drawing/2014/main" id="{00000000-0008-0000-0D00-00004B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191</xdr:row>
      <xdr:rowOff>152400</xdr:rowOff>
    </xdr:from>
    <xdr:to>
      <xdr:col>5</xdr:col>
      <xdr:colOff>228600</xdr:colOff>
      <xdr:row>192</xdr:row>
      <xdr:rowOff>171450</xdr:rowOff>
    </xdr:to>
    <xdr:sp macro="" textlink="">
      <xdr:nvSpPr>
        <xdr:cNvPr id="130124" name="Check Box 76" hidden="1">
          <a:extLst>
            <a:ext uri="{63B3BB69-23CF-44E3-9099-C40C66FF867C}">
              <a14:compatExt xmlns:a14="http://schemas.microsoft.com/office/drawing/2010/main" spid="_x0000_s130124"/>
            </a:ext>
            <a:ext uri="{FF2B5EF4-FFF2-40B4-BE49-F238E27FC236}">
              <a16:creationId xmlns:a16="http://schemas.microsoft.com/office/drawing/2014/main" id="{00000000-0008-0000-0D00-00004C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192</xdr:row>
      <xdr:rowOff>152400</xdr:rowOff>
    </xdr:from>
    <xdr:to>
      <xdr:col>5</xdr:col>
      <xdr:colOff>228600</xdr:colOff>
      <xdr:row>193</xdr:row>
      <xdr:rowOff>171450</xdr:rowOff>
    </xdr:to>
    <xdr:sp macro="" textlink="">
      <xdr:nvSpPr>
        <xdr:cNvPr id="130125" name="Check Box 77" hidden="1">
          <a:extLst>
            <a:ext uri="{63B3BB69-23CF-44E3-9099-C40C66FF867C}">
              <a14:compatExt xmlns:a14="http://schemas.microsoft.com/office/drawing/2010/main" spid="_x0000_s130125"/>
            </a:ext>
            <a:ext uri="{FF2B5EF4-FFF2-40B4-BE49-F238E27FC236}">
              <a16:creationId xmlns:a16="http://schemas.microsoft.com/office/drawing/2014/main" id="{00000000-0008-0000-0D00-00004D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193</xdr:row>
      <xdr:rowOff>152400</xdr:rowOff>
    </xdr:from>
    <xdr:to>
      <xdr:col>5</xdr:col>
      <xdr:colOff>228600</xdr:colOff>
      <xdr:row>194</xdr:row>
      <xdr:rowOff>171450</xdr:rowOff>
    </xdr:to>
    <xdr:sp macro="" textlink="">
      <xdr:nvSpPr>
        <xdr:cNvPr id="130126" name="Check Box 78" hidden="1">
          <a:extLst>
            <a:ext uri="{63B3BB69-23CF-44E3-9099-C40C66FF867C}">
              <a14:compatExt xmlns:a14="http://schemas.microsoft.com/office/drawing/2010/main" spid="_x0000_s130126"/>
            </a:ext>
            <a:ext uri="{FF2B5EF4-FFF2-40B4-BE49-F238E27FC236}">
              <a16:creationId xmlns:a16="http://schemas.microsoft.com/office/drawing/2014/main" id="{00000000-0008-0000-0D00-00004E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194</xdr:row>
      <xdr:rowOff>152400</xdr:rowOff>
    </xdr:from>
    <xdr:to>
      <xdr:col>5</xdr:col>
      <xdr:colOff>228600</xdr:colOff>
      <xdr:row>195</xdr:row>
      <xdr:rowOff>171450</xdr:rowOff>
    </xdr:to>
    <xdr:sp macro="" textlink="">
      <xdr:nvSpPr>
        <xdr:cNvPr id="130127" name="Check Box 79" hidden="1">
          <a:extLst>
            <a:ext uri="{63B3BB69-23CF-44E3-9099-C40C66FF867C}">
              <a14:compatExt xmlns:a14="http://schemas.microsoft.com/office/drawing/2010/main" spid="_x0000_s130127"/>
            </a:ext>
            <a:ext uri="{FF2B5EF4-FFF2-40B4-BE49-F238E27FC236}">
              <a16:creationId xmlns:a16="http://schemas.microsoft.com/office/drawing/2014/main" id="{00000000-0008-0000-0D00-00004F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195</xdr:row>
      <xdr:rowOff>152400</xdr:rowOff>
    </xdr:from>
    <xdr:to>
      <xdr:col>5</xdr:col>
      <xdr:colOff>228600</xdr:colOff>
      <xdr:row>196</xdr:row>
      <xdr:rowOff>171450</xdr:rowOff>
    </xdr:to>
    <xdr:sp macro="" textlink="">
      <xdr:nvSpPr>
        <xdr:cNvPr id="130128" name="Check Box 80" hidden="1">
          <a:extLst>
            <a:ext uri="{63B3BB69-23CF-44E3-9099-C40C66FF867C}">
              <a14:compatExt xmlns:a14="http://schemas.microsoft.com/office/drawing/2010/main" spid="_x0000_s130128"/>
            </a:ext>
            <a:ext uri="{FF2B5EF4-FFF2-40B4-BE49-F238E27FC236}">
              <a16:creationId xmlns:a16="http://schemas.microsoft.com/office/drawing/2014/main" id="{00000000-0008-0000-0D00-000050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196</xdr:row>
      <xdr:rowOff>152400</xdr:rowOff>
    </xdr:from>
    <xdr:to>
      <xdr:col>5</xdr:col>
      <xdr:colOff>228600</xdr:colOff>
      <xdr:row>197</xdr:row>
      <xdr:rowOff>171450</xdr:rowOff>
    </xdr:to>
    <xdr:sp macro="" textlink="">
      <xdr:nvSpPr>
        <xdr:cNvPr id="130129" name="Check Box 81" hidden="1">
          <a:extLst>
            <a:ext uri="{63B3BB69-23CF-44E3-9099-C40C66FF867C}">
              <a14:compatExt xmlns:a14="http://schemas.microsoft.com/office/drawing/2010/main" spid="_x0000_s130129"/>
            </a:ext>
            <a:ext uri="{FF2B5EF4-FFF2-40B4-BE49-F238E27FC236}">
              <a16:creationId xmlns:a16="http://schemas.microsoft.com/office/drawing/2014/main" id="{00000000-0008-0000-0D00-000051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197</xdr:row>
      <xdr:rowOff>152400</xdr:rowOff>
    </xdr:from>
    <xdr:to>
      <xdr:col>5</xdr:col>
      <xdr:colOff>228600</xdr:colOff>
      <xdr:row>198</xdr:row>
      <xdr:rowOff>171450</xdr:rowOff>
    </xdr:to>
    <xdr:sp macro="" textlink="">
      <xdr:nvSpPr>
        <xdr:cNvPr id="130130" name="Check Box 82" hidden="1">
          <a:extLst>
            <a:ext uri="{63B3BB69-23CF-44E3-9099-C40C66FF867C}">
              <a14:compatExt xmlns:a14="http://schemas.microsoft.com/office/drawing/2010/main" spid="_x0000_s130130"/>
            </a:ext>
            <a:ext uri="{FF2B5EF4-FFF2-40B4-BE49-F238E27FC236}">
              <a16:creationId xmlns:a16="http://schemas.microsoft.com/office/drawing/2014/main" id="{00000000-0008-0000-0D00-000052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198</xdr:row>
      <xdr:rowOff>152400</xdr:rowOff>
    </xdr:from>
    <xdr:to>
      <xdr:col>5</xdr:col>
      <xdr:colOff>228600</xdr:colOff>
      <xdr:row>199</xdr:row>
      <xdr:rowOff>171450</xdr:rowOff>
    </xdr:to>
    <xdr:sp macro="" textlink="">
      <xdr:nvSpPr>
        <xdr:cNvPr id="130131" name="Check Box 83" hidden="1">
          <a:extLst>
            <a:ext uri="{63B3BB69-23CF-44E3-9099-C40C66FF867C}">
              <a14:compatExt xmlns:a14="http://schemas.microsoft.com/office/drawing/2010/main" spid="_x0000_s130131"/>
            </a:ext>
            <a:ext uri="{FF2B5EF4-FFF2-40B4-BE49-F238E27FC236}">
              <a16:creationId xmlns:a16="http://schemas.microsoft.com/office/drawing/2014/main" id="{00000000-0008-0000-0D00-000053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70</xdr:row>
      <xdr:rowOff>152400</xdr:rowOff>
    </xdr:from>
    <xdr:to>
      <xdr:col>5</xdr:col>
      <xdr:colOff>228600</xdr:colOff>
      <xdr:row>71</xdr:row>
      <xdr:rowOff>171450</xdr:rowOff>
    </xdr:to>
    <xdr:sp macro="" textlink="">
      <xdr:nvSpPr>
        <xdr:cNvPr id="130134" name="Check Box 86" hidden="1">
          <a:extLst>
            <a:ext uri="{63B3BB69-23CF-44E3-9099-C40C66FF867C}">
              <a14:compatExt xmlns:a14="http://schemas.microsoft.com/office/drawing/2010/main" spid="_x0000_s130134"/>
            </a:ext>
            <a:ext uri="{FF2B5EF4-FFF2-40B4-BE49-F238E27FC236}">
              <a16:creationId xmlns:a16="http://schemas.microsoft.com/office/drawing/2014/main" id="{00000000-0008-0000-0D00-000056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71</xdr:row>
      <xdr:rowOff>152400</xdr:rowOff>
    </xdr:from>
    <xdr:to>
      <xdr:col>5</xdr:col>
      <xdr:colOff>228600</xdr:colOff>
      <xdr:row>72</xdr:row>
      <xdr:rowOff>171450</xdr:rowOff>
    </xdr:to>
    <xdr:sp macro="" textlink="">
      <xdr:nvSpPr>
        <xdr:cNvPr id="130135" name="Check Box 87" hidden="1">
          <a:extLst>
            <a:ext uri="{63B3BB69-23CF-44E3-9099-C40C66FF867C}">
              <a14:compatExt xmlns:a14="http://schemas.microsoft.com/office/drawing/2010/main" spid="_x0000_s130135"/>
            </a:ext>
            <a:ext uri="{FF2B5EF4-FFF2-40B4-BE49-F238E27FC236}">
              <a16:creationId xmlns:a16="http://schemas.microsoft.com/office/drawing/2014/main" id="{00000000-0008-0000-0D00-000057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72</xdr:row>
      <xdr:rowOff>152400</xdr:rowOff>
    </xdr:from>
    <xdr:to>
      <xdr:col>5</xdr:col>
      <xdr:colOff>228600</xdr:colOff>
      <xdr:row>73</xdr:row>
      <xdr:rowOff>171450</xdr:rowOff>
    </xdr:to>
    <xdr:sp macro="" textlink="">
      <xdr:nvSpPr>
        <xdr:cNvPr id="130136" name="Check Box 88" hidden="1">
          <a:extLst>
            <a:ext uri="{63B3BB69-23CF-44E3-9099-C40C66FF867C}">
              <a14:compatExt xmlns:a14="http://schemas.microsoft.com/office/drawing/2010/main" spid="_x0000_s130136"/>
            </a:ext>
            <a:ext uri="{FF2B5EF4-FFF2-40B4-BE49-F238E27FC236}">
              <a16:creationId xmlns:a16="http://schemas.microsoft.com/office/drawing/2014/main" id="{00000000-0008-0000-0D00-000058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73</xdr:row>
      <xdr:rowOff>152400</xdr:rowOff>
    </xdr:from>
    <xdr:to>
      <xdr:col>5</xdr:col>
      <xdr:colOff>228600</xdr:colOff>
      <xdr:row>74</xdr:row>
      <xdr:rowOff>171450</xdr:rowOff>
    </xdr:to>
    <xdr:sp macro="" textlink="">
      <xdr:nvSpPr>
        <xdr:cNvPr id="130137" name="Check Box 89" hidden="1">
          <a:extLst>
            <a:ext uri="{63B3BB69-23CF-44E3-9099-C40C66FF867C}">
              <a14:compatExt xmlns:a14="http://schemas.microsoft.com/office/drawing/2010/main" spid="_x0000_s130137"/>
            </a:ext>
            <a:ext uri="{FF2B5EF4-FFF2-40B4-BE49-F238E27FC236}">
              <a16:creationId xmlns:a16="http://schemas.microsoft.com/office/drawing/2014/main" id="{00000000-0008-0000-0D00-000059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74</xdr:row>
      <xdr:rowOff>152400</xdr:rowOff>
    </xdr:from>
    <xdr:to>
      <xdr:col>5</xdr:col>
      <xdr:colOff>228600</xdr:colOff>
      <xdr:row>75</xdr:row>
      <xdr:rowOff>171450</xdr:rowOff>
    </xdr:to>
    <xdr:sp macro="" textlink="">
      <xdr:nvSpPr>
        <xdr:cNvPr id="130138" name="Check Box 90" hidden="1">
          <a:extLst>
            <a:ext uri="{63B3BB69-23CF-44E3-9099-C40C66FF867C}">
              <a14:compatExt xmlns:a14="http://schemas.microsoft.com/office/drawing/2010/main" spid="_x0000_s130138"/>
            </a:ext>
            <a:ext uri="{FF2B5EF4-FFF2-40B4-BE49-F238E27FC236}">
              <a16:creationId xmlns:a16="http://schemas.microsoft.com/office/drawing/2014/main" id="{00000000-0008-0000-0D00-00005A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75</xdr:row>
      <xdr:rowOff>152400</xdr:rowOff>
    </xdr:from>
    <xdr:to>
      <xdr:col>5</xdr:col>
      <xdr:colOff>228600</xdr:colOff>
      <xdr:row>76</xdr:row>
      <xdr:rowOff>171450</xdr:rowOff>
    </xdr:to>
    <xdr:sp macro="" textlink="">
      <xdr:nvSpPr>
        <xdr:cNvPr id="130139" name="Check Box 91" hidden="1">
          <a:extLst>
            <a:ext uri="{63B3BB69-23CF-44E3-9099-C40C66FF867C}">
              <a14:compatExt xmlns:a14="http://schemas.microsoft.com/office/drawing/2010/main" spid="_x0000_s130139"/>
            </a:ext>
            <a:ext uri="{FF2B5EF4-FFF2-40B4-BE49-F238E27FC236}">
              <a16:creationId xmlns:a16="http://schemas.microsoft.com/office/drawing/2014/main" id="{00000000-0008-0000-0D00-00005B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76</xdr:row>
      <xdr:rowOff>152400</xdr:rowOff>
    </xdr:from>
    <xdr:to>
      <xdr:col>5</xdr:col>
      <xdr:colOff>228600</xdr:colOff>
      <xdr:row>77</xdr:row>
      <xdr:rowOff>171450</xdr:rowOff>
    </xdr:to>
    <xdr:sp macro="" textlink="">
      <xdr:nvSpPr>
        <xdr:cNvPr id="130140" name="Check Box 92" hidden="1">
          <a:extLst>
            <a:ext uri="{63B3BB69-23CF-44E3-9099-C40C66FF867C}">
              <a14:compatExt xmlns:a14="http://schemas.microsoft.com/office/drawing/2010/main" spid="_x0000_s130140"/>
            </a:ext>
            <a:ext uri="{FF2B5EF4-FFF2-40B4-BE49-F238E27FC236}">
              <a16:creationId xmlns:a16="http://schemas.microsoft.com/office/drawing/2014/main" id="{00000000-0008-0000-0D00-00005C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77</xdr:row>
      <xdr:rowOff>152400</xdr:rowOff>
    </xdr:from>
    <xdr:to>
      <xdr:col>5</xdr:col>
      <xdr:colOff>228600</xdr:colOff>
      <xdr:row>78</xdr:row>
      <xdr:rowOff>171450</xdr:rowOff>
    </xdr:to>
    <xdr:sp macro="" textlink="">
      <xdr:nvSpPr>
        <xdr:cNvPr id="130141" name="Check Box 93" hidden="1">
          <a:extLst>
            <a:ext uri="{63B3BB69-23CF-44E3-9099-C40C66FF867C}">
              <a14:compatExt xmlns:a14="http://schemas.microsoft.com/office/drawing/2010/main" spid="_x0000_s130141"/>
            </a:ext>
            <a:ext uri="{FF2B5EF4-FFF2-40B4-BE49-F238E27FC236}">
              <a16:creationId xmlns:a16="http://schemas.microsoft.com/office/drawing/2014/main" id="{00000000-0008-0000-0D00-00005D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78</xdr:row>
      <xdr:rowOff>152400</xdr:rowOff>
    </xdr:from>
    <xdr:to>
      <xdr:col>5</xdr:col>
      <xdr:colOff>228600</xdr:colOff>
      <xdr:row>79</xdr:row>
      <xdr:rowOff>171450</xdr:rowOff>
    </xdr:to>
    <xdr:sp macro="" textlink="">
      <xdr:nvSpPr>
        <xdr:cNvPr id="130142" name="Check Box 94" hidden="1">
          <a:extLst>
            <a:ext uri="{63B3BB69-23CF-44E3-9099-C40C66FF867C}">
              <a14:compatExt xmlns:a14="http://schemas.microsoft.com/office/drawing/2010/main" spid="_x0000_s130142"/>
            </a:ext>
            <a:ext uri="{FF2B5EF4-FFF2-40B4-BE49-F238E27FC236}">
              <a16:creationId xmlns:a16="http://schemas.microsoft.com/office/drawing/2014/main" id="{00000000-0008-0000-0D00-00005E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110</xdr:row>
      <xdr:rowOff>152400</xdr:rowOff>
    </xdr:from>
    <xdr:to>
      <xdr:col>5</xdr:col>
      <xdr:colOff>228600</xdr:colOff>
      <xdr:row>111</xdr:row>
      <xdr:rowOff>171450</xdr:rowOff>
    </xdr:to>
    <xdr:sp macro="" textlink="">
      <xdr:nvSpPr>
        <xdr:cNvPr id="130143" name="Check Box 95" hidden="1">
          <a:extLst>
            <a:ext uri="{63B3BB69-23CF-44E3-9099-C40C66FF867C}">
              <a14:compatExt xmlns:a14="http://schemas.microsoft.com/office/drawing/2010/main" spid="_x0000_s130143"/>
            </a:ext>
            <a:ext uri="{FF2B5EF4-FFF2-40B4-BE49-F238E27FC236}">
              <a16:creationId xmlns:a16="http://schemas.microsoft.com/office/drawing/2014/main" id="{00000000-0008-0000-0D00-00005F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111</xdr:row>
      <xdr:rowOff>152400</xdr:rowOff>
    </xdr:from>
    <xdr:to>
      <xdr:col>5</xdr:col>
      <xdr:colOff>228600</xdr:colOff>
      <xdr:row>112</xdr:row>
      <xdr:rowOff>171450</xdr:rowOff>
    </xdr:to>
    <xdr:sp macro="" textlink="">
      <xdr:nvSpPr>
        <xdr:cNvPr id="130144" name="Check Box 96" hidden="1">
          <a:extLst>
            <a:ext uri="{63B3BB69-23CF-44E3-9099-C40C66FF867C}">
              <a14:compatExt xmlns:a14="http://schemas.microsoft.com/office/drawing/2010/main" spid="_x0000_s130144"/>
            </a:ext>
            <a:ext uri="{FF2B5EF4-FFF2-40B4-BE49-F238E27FC236}">
              <a16:creationId xmlns:a16="http://schemas.microsoft.com/office/drawing/2014/main" id="{00000000-0008-0000-0D00-000060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112</xdr:row>
      <xdr:rowOff>152400</xdr:rowOff>
    </xdr:from>
    <xdr:to>
      <xdr:col>5</xdr:col>
      <xdr:colOff>228600</xdr:colOff>
      <xdr:row>113</xdr:row>
      <xdr:rowOff>171450</xdr:rowOff>
    </xdr:to>
    <xdr:sp macro="" textlink="">
      <xdr:nvSpPr>
        <xdr:cNvPr id="130145" name="Check Box 97" hidden="1">
          <a:extLst>
            <a:ext uri="{63B3BB69-23CF-44E3-9099-C40C66FF867C}">
              <a14:compatExt xmlns:a14="http://schemas.microsoft.com/office/drawing/2010/main" spid="_x0000_s130145"/>
            </a:ext>
            <a:ext uri="{FF2B5EF4-FFF2-40B4-BE49-F238E27FC236}">
              <a16:creationId xmlns:a16="http://schemas.microsoft.com/office/drawing/2014/main" id="{00000000-0008-0000-0D00-000061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113</xdr:row>
      <xdr:rowOff>152400</xdr:rowOff>
    </xdr:from>
    <xdr:to>
      <xdr:col>5</xdr:col>
      <xdr:colOff>228600</xdr:colOff>
      <xdr:row>114</xdr:row>
      <xdr:rowOff>171450</xdr:rowOff>
    </xdr:to>
    <xdr:sp macro="" textlink="">
      <xdr:nvSpPr>
        <xdr:cNvPr id="130146" name="Check Box 98" hidden="1">
          <a:extLst>
            <a:ext uri="{63B3BB69-23CF-44E3-9099-C40C66FF867C}">
              <a14:compatExt xmlns:a14="http://schemas.microsoft.com/office/drawing/2010/main" spid="_x0000_s130146"/>
            </a:ext>
            <a:ext uri="{FF2B5EF4-FFF2-40B4-BE49-F238E27FC236}">
              <a16:creationId xmlns:a16="http://schemas.microsoft.com/office/drawing/2014/main" id="{00000000-0008-0000-0D00-000062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114</xdr:row>
      <xdr:rowOff>152400</xdr:rowOff>
    </xdr:from>
    <xdr:to>
      <xdr:col>5</xdr:col>
      <xdr:colOff>228600</xdr:colOff>
      <xdr:row>115</xdr:row>
      <xdr:rowOff>171450</xdr:rowOff>
    </xdr:to>
    <xdr:sp macro="" textlink="">
      <xdr:nvSpPr>
        <xdr:cNvPr id="130147" name="Check Box 99" hidden="1">
          <a:extLst>
            <a:ext uri="{63B3BB69-23CF-44E3-9099-C40C66FF867C}">
              <a14:compatExt xmlns:a14="http://schemas.microsoft.com/office/drawing/2010/main" spid="_x0000_s130147"/>
            </a:ext>
            <a:ext uri="{FF2B5EF4-FFF2-40B4-BE49-F238E27FC236}">
              <a16:creationId xmlns:a16="http://schemas.microsoft.com/office/drawing/2014/main" id="{00000000-0008-0000-0D00-000063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115</xdr:row>
      <xdr:rowOff>152400</xdr:rowOff>
    </xdr:from>
    <xdr:to>
      <xdr:col>5</xdr:col>
      <xdr:colOff>228600</xdr:colOff>
      <xdr:row>116</xdr:row>
      <xdr:rowOff>171450</xdr:rowOff>
    </xdr:to>
    <xdr:sp macro="" textlink="">
      <xdr:nvSpPr>
        <xdr:cNvPr id="130148" name="Check Box 100" hidden="1">
          <a:extLst>
            <a:ext uri="{63B3BB69-23CF-44E3-9099-C40C66FF867C}">
              <a14:compatExt xmlns:a14="http://schemas.microsoft.com/office/drawing/2010/main" spid="_x0000_s130148"/>
            </a:ext>
            <a:ext uri="{FF2B5EF4-FFF2-40B4-BE49-F238E27FC236}">
              <a16:creationId xmlns:a16="http://schemas.microsoft.com/office/drawing/2014/main" id="{00000000-0008-0000-0D00-000064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116</xdr:row>
      <xdr:rowOff>152400</xdr:rowOff>
    </xdr:from>
    <xdr:to>
      <xdr:col>5</xdr:col>
      <xdr:colOff>228600</xdr:colOff>
      <xdr:row>117</xdr:row>
      <xdr:rowOff>171450</xdr:rowOff>
    </xdr:to>
    <xdr:sp macro="" textlink="">
      <xdr:nvSpPr>
        <xdr:cNvPr id="130149" name="Check Box 101" hidden="1">
          <a:extLst>
            <a:ext uri="{63B3BB69-23CF-44E3-9099-C40C66FF867C}">
              <a14:compatExt xmlns:a14="http://schemas.microsoft.com/office/drawing/2010/main" spid="_x0000_s130149"/>
            </a:ext>
            <a:ext uri="{FF2B5EF4-FFF2-40B4-BE49-F238E27FC236}">
              <a16:creationId xmlns:a16="http://schemas.microsoft.com/office/drawing/2014/main" id="{00000000-0008-0000-0D00-000065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117</xdr:row>
      <xdr:rowOff>152400</xdr:rowOff>
    </xdr:from>
    <xdr:to>
      <xdr:col>5</xdr:col>
      <xdr:colOff>228600</xdr:colOff>
      <xdr:row>118</xdr:row>
      <xdr:rowOff>171450</xdr:rowOff>
    </xdr:to>
    <xdr:sp macro="" textlink="">
      <xdr:nvSpPr>
        <xdr:cNvPr id="130150" name="Check Box 102" hidden="1">
          <a:extLst>
            <a:ext uri="{63B3BB69-23CF-44E3-9099-C40C66FF867C}">
              <a14:compatExt xmlns:a14="http://schemas.microsoft.com/office/drawing/2010/main" spid="_x0000_s130150"/>
            </a:ext>
            <a:ext uri="{FF2B5EF4-FFF2-40B4-BE49-F238E27FC236}">
              <a16:creationId xmlns:a16="http://schemas.microsoft.com/office/drawing/2014/main" id="{00000000-0008-0000-0D00-000066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118</xdr:row>
      <xdr:rowOff>152400</xdr:rowOff>
    </xdr:from>
    <xdr:to>
      <xdr:col>5</xdr:col>
      <xdr:colOff>228600</xdr:colOff>
      <xdr:row>119</xdr:row>
      <xdr:rowOff>171450</xdr:rowOff>
    </xdr:to>
    <xdr:sp macro="" textlink="">
      <xdr:nvSpPr>
        <xdr:cNvPr id="130151" name="Check Box 103" hidden="1">
          <a:extLst>
            <a:ext uri="{63B3BB69-23CF-44E3-9099-C40C66FF867C}">
              <a14:compatExt xmlns:a14="http://schemas.microsoft.com/office/drawing/2010/main" spid="_x0000_s130151"/>
            </a:ext>
            <a:ext uri="{FF2B5EF4-FFF2-40B4-BE49-F238E27FC236}">
              <a16:creationId xmlns:a16="http://schemas.microsoft.com/office/drawing/2014/main" id="{00000000-0008-0000-0D00-000067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110</xdr:row>
      <xdr:rowOff>152400</xdr:rowOff>
    </xdr:from>
    <xdr:to>
      <xdr:col>5</xdr:col>
      <xdr:colOff>228600</xdr:colOff>
      <xdr:row>111</xdr:row>
      <xdr:rowOff>171450</xdr:rowOff>
    </xdr:to>
    <xdr:sp macro="" textlink="">
      <xdr:nvSpPr>
        <xdr:cNvPr id="130152" name="Check Box 104" hidden="1">
          <a:extLst>
            <a:ext uri="{63B3BB69-23CF-44E3-9099-C40C66FF867C}">
              <a14:compatExt xmlns:a14="http://schemas.microsoft.com/office/drawing/2010/main" spid="_x0000_s130152"/>
            </a:ext>
            <a:ext uri="{FF2B5EF4-FFF2-40B4-BE49-F238E27FC236}">
              <a16:creationId xmlns:a16="http://schemas.microsoft.com/office/drawing/2014/main" id="{00000000-0008-0000-0D00-000068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111</xdr:row>
      <xdr:rowOff>152400</xdr:rowOff>
    </xdr:from>
    <xdr:to>
      <xdr:col>5</xdr:col>
      <xdr:colOff>228600</xdr:colOff>
      <xdr:row>112</xdr:row>
      <xdr:rowOff>171450</xdr:rowOff>
    </xdr:to>
    <xdr:sp macro="" textlink="">
      <xdr:nvSpPr>
        <xdr:cNvPr id="130153" name="Check Box 105" hidden="1">
          <a:extLst>
            <a:ext uri="{63B3BB69-23CF-44E3-9099-C40C66FF867C}">
              <a14:compatExt xmlns:a14="http://schemas.microsoft.com/office/drawing/2010/main" spid="_x0000_s130153"/>
            </a:ext>
            <a:ext uri="{FF2B5EF4-FFF2-40B4-BE49-F238E27FC236}">
              <a16:creationId xmlns:a16="http://schemas.microsoft.com/office/drawing/2014/main" id="{00000000-0008-0000-0D00-000069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112</xdr:row>
      <xdr:rowOff>152400</xdr:rowOff>
    </xdr:from>
    <xdr:to>
      <xdr:col>5</xdr:col>
      <xdr:colOff>228600</xdr:colOff>
      <xdr:row>113</xdr:row>
      <xdr:rowOff>171450</xdr:rowOff>
    </xdr:to>
    <xdr:sp macro="" textlink="">
      <xdr:nvSpPr>
        <xdr:cNvPr id="130154" name="Check Box 106" hidden="1">
          <a:extLst>
            <a:ext uri="{63B3BB69-23CF-44E3-9099-C40C66FF867C}">
              <a14:compatExt xmlns:a14="http://schemas.microsoft.com/office/drawing/2010/main" spid="_x0000_s130154"/>
            </a:ext>
            <a:ext uri="{FF2B5EF4-FFF2-40B4-BE49-F238E27FC236}">
              <a16:creationId xmlns:a16="http://schemas.microsoft.com/office/drawing/2014/main" id="{00000000-0008-0000-0D00-00006A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113</xdr:row>
      <xdr:rowOff>152400</xdr:rowOff>
    </xdr:from>
    <xdr:to>
      <xdr:col>5</xdr:col>
      <xdr:colOff>228600</xdr:colOff>
      <xdr:row>114</xdr:row>
      <xdr:rowOff>171450</xdr:rowOff>
    </xdr:to>
    <xdr:sp macro="" textlink="">
      <xdr:nvSpPr>
        <xdr:cNvPr id="130155" name="Check Box 107" hidden="1">
          <a:extLst>
            <a:ext uri="{63B3BB69-23CF-44E3-9099-C40C66FF867C}">
              <a14:compatExt xmlns:a14="http://schemas.microsoft.com/office/drawing/2010/main" spid="_x0000_s130155"/>
            </a:ext>
            <a:ext uri="{FF2B5EF4-FFF2-40B4-BE49-F238E27FC236}">
              <a16:creationId xmlns:a16="http://schemas.microsoft.com/office/drawing/2014/main" id="{00000000-0008-0000-0D00-00006B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114</xdr:row>
      <xdr:rowOff>152400</xdr:rowOff>
    </xdr:from>
    <xdr:to>
      <xdr:col>5</xdr:col>
      <xdr:colOff>228600</xdr:colOff>
      <xdr:row>115</xdr:row>
      <xdr:rowOff>171450</xdr:rowOff>
    </xdr:to>
    <xdr:sp macro="" textlink="">
      <xdr:nvSpPr>
        <xdr:cNvPr id="130156" name="Check Box 108" hidden="1">
          <a:extLst>
            <a:ext uri="{63B3BB69-23CF-44E3-9099-C40C66FF867C}">
              <a14:compatExt xmlns:a14="http://schemas.microsoft.com/office/drawing/2010/main" spid="_x0000_s130156"/>
            </a:ext>
            <a:ext uri="{FF2B5EF4-FFF2-40B4-BE49-F238E27FC236}">
              <a16:creationId xmlns:a16="http://schemas.microsoft.com/office/drawing/2014/main" id="{00000000-0008-0000-0D00-00006C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115</xdr:row>
      <xdr:rowOff>152400</xdr:rowOff>
    </xdr:from>
    <xdr:to>
      <xdr:col>5</xdr:col>
      <xdr:colOff>228600</xdr:colOff>
      <xdr:row>116</xdr:row>
      <xdr:rowOff>171450</xdr:rowOff>
    </xdr:to>
    <xdr:sp macro="" textlink="">
      <xdr:nvSpPr>
        <xdr:cNvPr id="130157" name="Check Box 109" hidden="1">
          <a:extLst>
            <a:ext uri="{63B3BB69-23CF-44E3-9099-C40C66FF867C}">
              <a14:compatExt xmlns:a14="http://schemas.microsoft.com/office/drawing/2010/main" spid="_x0000_s130157"/>
            </a:ext>
            <a:ext uri="{FF2B5EF4-FFF2-40B4-BE49-F238E27FC236}">
              <a16:creationId xmlns:a16="http://schemas.microsoft.com/office/drawing/2014/main" id="{00000000-0008-0000-0D00-00006D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116</xdr:row>
      <xdr:rowOff>152400</xdr:rowOff>
    </xdr:from>
    <xdr:to>
      <xdr:col>5</xdr:col>
      <xdr:colOff>228600</xdr:colOff>
      <xdr:row>117</xdr:row>
      <xdr:rowOff>171450</xdr:rowOff>
    </xdr:to>
    <xdr:sp macro="" textlink="">
      <xdr:nvSpPr>
        <xdr:cNvPr id="130158" name="Check Box 110" hidden="1">
          <a:extLst>
            <a:ext uri="{63B3BB69-23CF-44E3-9099-C40C66FF867C}">
              <a14:compatExt xmlns:a14="http://schemas.microsoft.com/office/drawing/2010/main" spid="_x0000_s130158"/>
            </a:ext>
            <a:ext uri="{FF2B5EF4-FFF2-40B4-BE49-F238E27FC236}">
              <a16:creationId xmlns:a16="http://schemas.microsoft.com/office/drawing/2014/main" id="{00000000-0008-0000-0D00-00006E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117</xdr:row>
      <xdr:rowOff>152400</xdr:rowOff>
    </xdr:from>
    <xdr:to>
      <xdr:col>5</xdr:col>
      <xdr:colOff>228600</xdr:colOff>
      <xdr:row>118</xdr:row>
      <xdr:rowOff>171450</xdr:rowOff>
    </xdr:to>
    <xdr:sp macro="" textlink="">
      <xdr:nvSpPr>
        <xdr:cNvPr id="130159" name="Check Box 111" hidden="1">
          <a:extLst>
            <a:ext uri="{63B3BB69-23CF-44E3-9099-C40C66FF867C}">
              <a14:compatExt xmlns:a14="http://schemas.microsoft.com/office/drawing/2010/main" spid="_x0000_s130159"/>
            </a:ext>
            <a:ext uri="{FF2B5EF4-FFF2-40B4-BE49-F238E27FC236}">
              <a16:creationId xmlns:a16="http://schemas.microsoft.com/office/drawing/2014/main" id="{00000000-0008-0000-0D00-00006F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118</xdr:row>
      <xdr:rowOff>152400</xdr:rowOff>
    </xdr:from>
    <xdr:to>
      <xdr:col>5</xdr:col>
      <xdr:colOff>228600</xdr:colOff>
      <xdr:row>119</xdr:row>
      <xdr:rowOff>171450</xdr:rowOff>
    </xdr:to>
    <xdr:sp macro="" textlink="">
      <xdr:nvSpPr>
        <xdr:cNvPr id="130160" name="Check Box 112" hidden="1">
          <a:extLst>
            <a:ext uri="{63B3BB69-23CF-44E3-9099-C40C66FF867C}">
              <a14:compatExt xmlns:a14="http://schemas.microsoft.com/office/drawing/2010/main" spid="_x0000_s130160"/>
            </a:ext>
            <a:ext uri="{FF2B5EF4-FFF2-40B4-BE49-F238E27FC236}">
              <a16:creationId xmlns:a16="http://schemas.microsoft.com/office/drawing/2014/main" id="{00000000-0008-0000-0D00-000070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150</xdr:row>
      <xdr:rowOff>152400</xdr:rowOff>
    </xdr:from>
    <xdr:to>
      <xdr:col>5</xdr:col>
      <xdr:colOff>228600</xdr:colOff>
      <xdr:row>151</xdr:row>
      <xdr:rowOff>171450</xdr:rowOff>
    </xdr:to>
    <xdr:sp macro="" textlink="">
      <xdr:nvSpPr>
        <xdr:cNvPr id="130161" name="Check Box 113" hidden="1">
          <a:extLst>
            <a:ext uri="{63B3BB69-23CF-44E3-9099-C40C66FF867C}">
              <a14:compatExt xmlns:a14="http://schemas.microsoft.com/office/drawing/2010/main" spid="_x0000_s130161"/>
            </a:ext>
            <a:ext uri="{FF2B5EF4-FFF2-40B4-BE49-F238E27FC236}">
              <a16:creationId xmlns:a16="http://schemas.microsoft.com/office/drawing/2014/main" id="{00000000-0008-0000-0D00-000071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151</xdr:row>
      <xdr:rowOff>152400</xdr:rowOff>
    </xdr:from>
    <xdr:to>
      <xdr:col>5</xdr:col>
      <xdr:colOff>228600</xdr:colOff>
      <xdr:row>152</xdr:row>
      <xdr:rowOff>171450</xdr:rowOff>
    </xdr:to>
    <xdr:sp macro="" textlink="">
      <xdr:nvSpPr>
        <xdr:cNvPr id="130162" name="Check Box 114" hidden="1">
          <a:extLst>
            <a:ext uri="{63B3BB69-23CF-44E3-9099-C40C66FF867C}">
              <a14:compatExt xmlns:a14="http://schemas.microsoft.com/office/drawing/2010/main" spid="_x0000_s130162"/>
            </a:ext>
            <a:ext uri="{FF2B5EF4-FFF2-40B4-BE49-F238E27FC236}">
              <a16:creationId xmlns:a16="http://schemas.microsoft.com/office/drawing/2014/main" id="{00000000-0008-0000-0D00-000072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152</xdr:row>
      <xdr:rowOff>152400</xdr:rowOff>
    </xdr:from>
    <xdr:to>
      <xdr:col>5</xdr:col>
      <xdr:colOff>228600</xdr:colOff>
      <xdr:row>153</xdr:row>
      <xdr:rowOff>171450</xdr:rowOff>
    </xdr:to>
    <xdr:sp macro="" textlink="">
      <xdr:nvSpPr>
        <xdr:cNvPr id="130163" name="Check Box 115" hidden="1">
          <a:extLst>
            <a:ext uri="{63B3BB69-23CF-44E3-9099-C40C66FF867C}">
              <a14:compatExt xmlns:a14="http://schemas.microsoft.com/office/drawing/2010/main" spid="_x0000_s130163"/>
            </a:ext>
            <a:ext uri="{FF2B5EF4-FFF2-40B4-BE49-F238E27FC236}">
              <a16:creationId xmlns:a16="http://schemas.microsoft.com/office/drawing/2014/main" id="{00000000-0008-0000-0D00-000073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153</xdr:row>
      <xdr:rowOff>152400</xdr:rowOff>
    </xdr:from>
    <xdr:to>
      <xdr:col>5</xdr:col>
      <xdr:colOff>228600</xdr:colOff>
      <xdr:row>154</xdr:row>
      <xdr:rowOff>171450</xdr:rowOff>
    </xdr:to>
    <xdr:sp macro="" textlink="">
      <xdr:nvSpPr>
        <xdr:cNvPr id="130164" name="Check Box 116" hidden="1">
          <a:extLst>
            <a:ext uri="{63B3BB69-23CF-44E3-9099-C40C66FF867C}">
              <a14:compatExt xmlns:a14="http://schemas.microsoft.com/office/drawing/2010/main" spid="_x0000_s130164"/>
            </a:ext>
            <a:ext uri="{FF2B5EF4-FFF2-40B4-BE49-F238E27FC236}">
              <a16:creationId xmlns:a16="http://schemas.microsoft.com/office/drawing/2014/main" id="{00000000-0008-0000-0D00-000074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154</xdr:row>
      <xdr:rowOff>152400</xdr:rowOff>
    </xdr:from>
    <xdr:to>
      <xdr:col>5</xdr:col>
      <xdr:colOff>228600</xdr:colOff>
      <xdr:row>155</xdr:row>
      <xdr:rowOff>171450</xdr:rowOff>
    </xdr:to>
    <xdr:sp macro="" textlink="">
      <xdr:nvSpPr>
        <xdr:cNvPr id="130165" name="Check Box 117" hidden="1">
          <a:extLst>
            <a:ext uri="{63B3BB69-23CF-44E3-9099-C40C66FF867C}">
              <a14:compatExt xmlns:a14="http://schemas.microsoft.com/office/drawing/2010/main" spid="_x0000_s130165"/>
            </a:ext>
            <a:ext uri="{FF2B5EF4-FFF2-40B4-BE49-F238E27FC236}">
              <a16:creationId xmlns:a16="http://schemas.microsoft.com/office/drawing/2014/main" id="{00000000-0008-0000-0D00-000075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155</xdr:row>
      <xdr:rowOff>152400</xdr:rowOff>
    </xdr:from>
    <xdr:to>
      <xdr:col>5</xdr:col>
      <xdr:colOff>228600</xdr:colOff>
      <xdr:row>156</xdr:row>
      <xdr:rowOff>171450</xdr:rowOff>
    </xdr:to>
    <xdr:sp macro="" textlink="">
      <xdr:nvSpPr>
        <xdr:cNvPr id="130166" name="Check Box 118" hidden="1">
          <a:extLst>
            <a:ext uri="{63B3BB69-23CF-44E3-9099-C40C66FF867C}">
              <a14:compatExt xmlns:a14="http://schemas.microsoft.com/office/drawing/2010/main" spid="_x0000_s130166"/>
            </a:ext>
            <a:ext uri="{FF2B5EF4-FFF2-40B4-BE49-F238E27FC236}">
              <a16:creationId xmlns:a16="http://schemas.microsoft.com/office/drawing/2014/main" id="{00000000-0008-0000-0D00-000076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156</xdr:row>
      <xdr:rowOff>152400</xdr:rowOff>
    </xdr:from>
    <xdr:to>
      <xdr:col>5</xdr:col>
      <xdr:colOff>228600</xdr:colOff>
      <xdr:row>157</xdr:row>
      <xdr:rowOff>171450</xdr:rowOff>
    </xdr:to>
    <xdr:sp macro="" textlink="">
      <xdr:nvSpPr>
        <xdr:cNvPr id="130167" name="Check Box 119" hidden="1">
          <a:extLst>
            <a:ext uri="{63B3BB69-23CF-44E3-9099-C40C66FF867C}">
              <a14:compatExt xmlns:a14="http://schemas.microsoft.com/office/drawing/2010/main" spid="_x0000_s130167"/>
            </a:ext>
            <a:ext uri="{FF2B5EF4-FFF2-40B4-BE49-F238E27FC236}">
              <a16:creationId xmlns:a16="http://schemas.microsoft.com/office/drawing/2014/main" id="{00000000-0008-0000-0D00-000077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157</xdr:row>
      <xdr:rowOff>152400</xdr:rowOff>
    </xdr:from>
    <xdr:to>
      <xdr:col>5</xdr:col>
      <xdr:colOff>228600</xdr:colOff>
      <xdr:row>158</xdr:row>
      <xdr:rowOff>171450</xdr:rowOff>
    </xdr:to>
    <xdr:sp macro="" textlink="">
      <xdr:nvSpPr>
        <xdr:cNvPr id="130168" name="Check Box 120" hidden="1">
          <a:extLst>
            <a:ext uri="{63B3BB69-23CF-44E3-9099-C40C66FF867C}">
              <a14:compatExt xmlns:a14="http://schemas.microsoft.com/office/drawing/2010/main" spid="_x0000_s130168"/>
            </a:ext>
            <a:ext uri="{FF2B5EF4-FFF2-40B4-BE49-F238E27FC236}">
              <a16:creationId xmlns:a16="http://schemas.microsoft.com/office/drawing/2014/main" id="{00000000-0008-0000-0D00-000078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158</xdr:row>
      <xdr:rowOff>152400</xdr:rowOff>
    </xdr:from>
    <xdr:to>
      <xdr:col>5</xdr:col>
      <xdr:colOff>228600</xdr:colOff>
      <xdr:row>159</xdr:row>
      <xdr:rowOff>171450</xdr:rowOff>
    </xdr:to>
    <xdr:sp macro="" textlink="">
      <xdr:nvSpPr>
        <xdr:cNvPr id="130169" name="Check Box 121" hidden="1">
          <a:extLst>
            <a:ext uri="{63B3BB69-23CF-44E3-9099-C40C66FF867C}">
              <a14:compatExt xmlns:a14="http://schemas.microsoft.com/office/drawing/2010/main" spid="_x0000_s130169"/>
            </a:ext>
            <a:ext uri="{FF2B5EF4-FFF2-40B4-BE49-F238E27FC236}">
              <a16:creationId xmlns:a16="http://schemas.microsoft.com/office/drawing/2014/main" id="{00000000-0008-0000-0D00-000079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150</xdr:row>
      <xdr:rowOff>152400</xdr:rowOff>
    </xdr:from>
    <xdr:to>
      <xdr:col>5</xdr:col>
      <xdr:colOff>228600</xdr:colOff>
      <xdr:row>151</xdr:row>
      <xdr:rowOff>171450</xdr:rowOff>
    </xdr:to>
    <xdr:sp macro="" textlink="">
      <xdr:nvSpPr>
        <xdr:cNvPr id="130170" name="Check Box 122" hidden="1">
          <a:extLst>
            <a:ext uri="{63B3BB69-23CF-44E3-9099-C40C66FF867C}">
              <a14:compatExt xmlns:a14="http://schemas.microsoft.com/office/drawing/2010/main" spid="_x0000_s130170"/>
            </a:ext>
            <a:ext uri="{FF2B5EF4-FFF2-40B4-BE49-F238E27FC236}">
              <a16:creationId xmlns:a16="http://schemas.microsoft.com/office/drawing/2014/main" id="{00000000-0008-0000-0D00-00007A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151</xdr:row>
      <xdr:rowOff>152400</xdr:rowOff>
    </xdr:from>
    <xdr:to>
      <xdr:col>5</xdr:col>
      <xdr:colOff>228600</xdr:colOff>
      <xdr:row>152</xdr:row>
      <xdr:rowOff>171450</xdr:rowOff>
    </xdr:to>
    <xdr:sp macro="" textlink="">
      <xdr:nvSpPr>
        <xdr:cNvPr id="130171" name="Check Box 123" hidden="1">
          <a:extLst>
            <a:ext uri="{63B3BB69-23CF-44E3-9099-C40C66FF867C}">
              <a14:compatExt xmlns:a14="http://schemas.microsoft.com/office/drawing/2010/main" spid="_x0000_s130171"/>
            </a:ext>
            <a:ext uri="{FF2B5EF4-FFF2-40B4-BE49-F238E27FC236}">
              <a16:creationId xmlns:a16="http://schemas.microsoft.com/office/drawing/2014/main" id="{00000000-0008-0000-0D00-00007B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152</xdr:row>
      <xdr:rowOff>152400</xdr:rowOff>
    </xdr:from>
    <xdr:to>
      <xdr:col>5</xdr:col>
      <xdr:colOff>228600</xdr:colOff>
      <xdr:row>153</xdr:row>
      <xdr:rowOff>171450</xdr:rowOff>
    </xdr:to>
    <xdr:sp macro="" textlink="">
      <xdr:nvSpPr>
        <xdr:cNvPr id="130172" name="Check Box 124" hidden="1">
          <a:extLst>
            <a:ext uri="{63B3BB69-23CF-44E3-9099-C40C66FF867C}">
              <a14:compatExt xmlns:a14="http://schemas.microsoft.com/office/drawing/2010/main" spid="_x0000_s130172"/>
            </a:ext>
            <a:ext uri="{FF2B5EF4-FFF2-40B4-BE49-F238E27FC236}">
              <a16:creationId xmlns:a16="http://schemas.microsoft.com/office/drawing/2014/main" id="{00000000-0008-0000-0D00-00007C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153</xdr:row>
      <xdr:rowOff>152400</xdr:rowOff>
    </xdr:from>
    <xdr:to>
      <xdr:col>5</xdr:col>
      <xdr:colOff>228600</xdr:colOff>
      <xdr:row>154</xdr:row>
      <xdr:rowOff>171450</xdr:rowOff>
    </xdr:to>
    <xdr:sp macro="" textlink="">
      <xdr:nvSpPr>
        <xdr:cNvPr id="130173" name="Check Box 125" hidden="1">
          <a:extLst>
            <a:ext uri="{63B3BB69-23CF-44E3-9099-C40C66FF867C}">
              <a14:compatExt xmlns:a14="http://schemas.microsoft.com/office/drawing/2010/main" spid="_x0000_s130173"/>
            </a:ext>
            <a:ext uri="{FF2B5EF4-FFF2-40B4-BE49-F238E27FC236}">
              <a16:creationId xmlns:a16="http://schemas.microsoft.com/office/drawing/2014/main" id="{00000000-0008-0000-0D00-00007D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154</xdr:row>
      <xdr:rowOff>152400</xdr:rowOff>
    </xdr:from>
    <xdr:to>
      <xdr:col>5</xdr:col>
      <xdr:colOff>228600</xdr:colOff>
      <xdr:row>155</xdr:row>
      <xdr:rowOff>171450</xdr:rowOff>
    </xdr:to>
    <xdr:sp macro="" textlink="">
      <xdr:nvSpPr>
        <xdr:cNvPr id="130174" name="Check Box 126" hidden="1">
          <a:extLst>
            <a:ext uri="{63B3BB69-23CF-44E3-9099-C40C66FF867C}">
              <a14:compatExt xmlns:a14="http://schemas.microsoft.com/office/drawing/2010/main" spid="_x0000_s130174"/>
            </a:ext>
            <a:ext uri="{FF2B5EF4-FFF2-40B4-BE49-F238E27FC236}">
              <a16:creationId xmlns:a16="http://schemas.microsoft.com/office/drawing/2014/main" id="{00000000-0008-0000-0D00-00007E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155</xdr:row>
      <xdr:rowOff>152400</xdr:rowOff>
    </xdr:from>
    <xdr:to>
      <xdr:col>5</xdr:col>
      <xdr:colOff>228600</xdr:colOff>
      <xdr:row>156</xdr:row>
      <xdr:rowOff>171450</xdr:rowOff>
    </xdr:to>
    <xdr:sp macro="" textlink="">
      <xdr:nvSpPr>
        <xdr:cNvPr id="130175" name="Check Box 127" hidden="1">
          <a:extLst>
            <a:ext uri="{63B3BB69-23CF-44E3-9099-C40C66FF867C}">
              <a14:compatExt xmlns:a14="http://schemas.microsoft.com/office/drawing/2010/main" spid="_x0000_s130175"/>
            </a:ext>
            <a:ext uri="{FF2B5EF4-FFF2-40B4-BE49-F238E27FC236}">
              <a16:creationId xmlns:a16="http://schemas.microsoft.com/office/drawing/2014/main" id="{00000000-0008-0000-0D00-00007F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156</xdr:row>
      <xdr:rowOff>152400</xdr:rowOff>
    </xdr:from>
    <xdr:to>
      <xdr:col>5</xdr:col>
      <xdr:colOff>228600</xdr:colOff>
      <xdr:row>157</xdr:row>
      <xdr:rowOff>171450</xdr:rowOff>
    </xdr:to>
    <xdr:sp macro="" textlink="">
      <xdr:nvSpPr>
        <xdr:cNvPr id="130176" name="Check Box 128" hidden="1">
          <a:extLst>
            <a:ext uri="{63B3BB69-23CF-44E3-9099-C40C66FF867C}">
              <a14:compatExt xmlns:a14="http://schemas.microsoft.com/office/drawing/2010/main" spid="_x0000_s130176"/>
            </a:ext>
            <a:ext uri="{FF2B5EF4-FFF2-40B4-BE49-F238E27FC236}">
              <a16:creationId xmlns:a16="http://schemas.microsoft.com/office/drawing/2014/main" id="{00000000-0008-0000-0D00-000080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157</xdr:row>
      <xdr:rowOff>152400</xdr:rowOff>
    </xdr:from>
    <xdr:to>
      <xdr:col>5</xdr:col>
      <xdr:colOff>228600</xdr:colOff>
      <xdr:row>158</xdr:row>
      <xdr:rowOff>171450</xdr:rowOff>
    </xdr:to>
    <xdr:sp macro="" textlink="">
      <xdr:nvSpPr>
        <xdr:cNvPr id="130177" name="Check Box 129" hidden="1">
          <a:extLst>
            <a:ext uri="{63B3BB69-23CF-44E3-9099-C40C66FF867C}">
              <a14:compatExt xmlns:a14="http://schemas.microsoft.com/office/drawing/2010/main" spid="_x0000_s130177"/>
            </a:ext>
            <a:ext uri="{FF2B5EF4-FFF2-40B4-BE49-F238E27FC236}">
              <a16:creationId xmlns:a16="http://schemas.microsoft.com/office/drawing/2014/main" id="{00000000-0008-0000-0D00-000081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158</xdr:row>
      <xdr:rowOff>152400</xdr:rowOff>
    </xdr:from>
    <xdr:to>
      <xdr:col>5</xdr:col>
      <xdr:colOff>228600</xdr:colOff>
      <xdr:row>159</xdr:row>
      <xdr:rowOff>171450</xdr:rowOff>
    </xdr:to>
    <xdr:sp macro="" textlink="">
      <xdr:nvSpPr>
        <xdr:cNvPr id="130178" name="Check Box 130" hidden="1">
          <a:extLst>
            <a:ext uri="{63B3BB69-23CF-44E3-9099-C40C66FF867C}">
              <a14:compatExt xmlns:a14="http://schemas.microsoft.com/office/drawing/2010/main" spid="_x0000_s130178"/>
            </a:ext>
            <a:ext uri="{FF2B5EF4-FFF2-40B4-BE49-F238E27FC236}">
              <a16:creationId xmlns:a16="http://schemas.microsoft.com/office/drawing/2014/main" id="{00000000-0008-0000-0D00-000082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150</xdr:row>
      <xdr:rowOff>152400</xdr:rowOff>
    </xdr:from>
    <xdr:to>
      <xdr:col>5</xdr:col>
      <xdr:colOff>228600</xdr:colOff>
      <xdr:row>151</xdr:row>
      <xdr:rowOff>171450</xdr:rowOff>
    </xdr:to>
    <xdr:sp macro="" textlink="">
      <xdr:nvSpPr>
        <xdr:cNvPr id="130179" name="Check Box 131" hidden="1">
          <a:extLst>
            <a:ext uri="{63B3BB69-23CF-44E3-9099-C40C66FF867C}">
              <a14:compatExt xmlns:a14="http://schemas.microsoft.com/office/drawing/2010/main" spid="_x0000_s130179"/>
            </a:ext>
            <a:ext uri="{FF2B5EF4-FFF2-40B4-BE49-F238E27FC236}">
              <a16:creationId xmlns:a16="http://schemas.microsoft.com/office/drawing/2014/main" id="{00000000-0008-0000-0D00-000083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151</xdr:row>
      <xdr:rowOff>152400</xdr:rowOff>
    </xdr:from>
    <xdr:to>
      <xdr:col>5</xdr:col>
      <xdr:colOff>228600</xdr:colOff>
      <xdr:row>152</xdr:row>
      <xdr:rowOff>171450</xdr:rowOff>
    </xdr:to>
    <xdr:sp macro="" textlink="">
      <xdr:nvSpPr>
        <xdr:cNvPr id="130180" name="Check Box 132" hidden="1">
          <a:extLst>
            <a:ext uri="{63B3BB69-23CF-44E3-9099-C40C66FF867C}">
              <a14:compatExt xmlns:a14="http://schemas.microsoft.com/office/drawing/2010/main" spid="_x0000_s130180"/>
            </a:ext>
            <a:ext uri="{FF2B5EF4-FFF2-40B4-BE49-F238E27FC236}">
              <a16:creationId xmlns:a16="http://schemas.microsoft.com/office/drawing/2014/main" id="{00000000-0008-0000-0D00-000084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152</xdr:row>
      <xdr:rowOff>152400</xdr:rowOff>
    </xdr:from>
    <xdr:to>
      <xdr:col>5</xdr:col>
      <xdr:colOff>228600</xdr:colOff>
      <xdr:row>153</xdr:row>
      <xdr:rowOff>171450</xdr:rowOff>
    </xdr:to>
    <xdr:sp macro="" textlink="">
      <xdr:nvSpPr>
        <xdr:cNvPr id="130181" name="Check Box 133" hidden="1">
          <a:extLst>
            <a:ext uri="{63B3BB69-23CF-44E3-9099-C40C66FF867C}">
              <a14:compatExt xmlns:a14="http://schemas.microsoft.com/office/drawing/2010/main" spid="_x0000_s130181"/>
            </a:ext>
            <a:ext uri="{FF2B5EF4-FFF2-40B4-BE49-F238E27FC236}">
              <a16:creationId xmlns:a16="http://schemas.microsoft.com/office/drawing/2014/main" id="{00000000-0008-0000-0D00-000085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153</xdr:row>
      <xdr:rowOff>152400</xdr:rowOff>
    </xdr:from>
    <xdr:to>
      <xdr:col>5</xdr:col>
      <xdr:colOff>228600</xdr:colOff>
      <xdr:row>154</xdr:row>
      <xdr:rowOff>171450</xdr:rowOff>
    </xdr:to>
    <xdr:sp macro="" textlink="">
      <xdr:nvSpPr>
        <xdr:cNvPr id="130182" name="Check Box 134" hidden="1">
          <a:extLst>
            <a:ext uri="{63B3BB69-23CF-44E3-9099-C40C66FF867C}">
              <a14:compatExt xmlns:a14="http://schemas.microsoft.com/office/drawing/2010/main" spid="_x0000_s130182"/>
            </a:ext>
            <a:ext uri="{FF2B5EF4-FFF2-40B4-BE49-F238E27FC236}">
              <a16:creationId xmlns:a16="http://schemas.microsoft.com/office/drawing/2014/main" id="{00000000-0008-0000-0D00-000086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154</xdr:row>
      <xdr:rowOff>152400</xdr:rowOff>
    </xdr:from>
    <xdr:to>
      <xdr:col>5</xdr:col>
      <xdr:colOff>228600</xdr:colOff>
      <xdr:row>155</xdr:row>
      <xdr:rowOff>171450</xdr:rowOff>
    </xdr:to>
    <xdr:sp macro="" textlink="">
      <xdr:nvSpPr>
        <xdr:cNvPr id="130183" name="Check Box 135" hidden="1">
          <a:extLst>
            <a:ext uri="{63B3BB69-23CF-44E3-9099-C40C66FF867C}">
              <a14:compatExt xmlns:a14="http://schemas.microsoft.com/office/drawing/2010/main" spid="_x0000_s130183"/>
            </a:ext>
            <a:ext uri="{FF2B5EF4-FFF2-40B4-BE49-F238E27FC236}">
              <a16:creationId xmlns:a16="http://schemas.microsoft.com/office/drawing/2014/main" id="{00000000-0008-0000-0D00-000087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155</xdr:row>
      <xdr:rowOff>152400</xdr:rowOff>
    </xdr:from>
    <xdr:to>
      <xdr:col>5</xdr:col>
      <xdr:colOff>228600</xdr:colOff>
      <xdr:row>156</xdr:row>
      <xdr:rowOff>171450</xdr:rowOff>
    </xdr:to>
    <xdr:sp macro="" textlink="">
      <xdr:nvSpPr>
        <xdr:cNvPr id="130184" name="Check Box 136" hidden="1">
          <a:extLst>
            <a:ext uri="{63B3BB69-23CF-44E3-9099-C40C66FF867C}">
              <a14:compatExt xmlns:a14="http://schemas.microsoft.com/office/drawing/2010/main" spid="_x0000_s130184"/>
            </a:ext>
            <a:ext uri="{FF2B5EF4-FFF2-40B4-BE49-F238E27FC236}">
              <a16:creationId xmlns:a16="http://schemas.microsoft.com/office/drawing/2014/main" id="{00000000-0008-0000-0D00-000088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156</xdr:row>
      <xdr:rowOff>152400</xdr:rowOff>
    </xdr:from>
    <xdr:to>
      <xdr:col>5</xdr:col>
      <xdr:colOff>228600</xdr:colOff>
      <xdr:row>157</xdr:row>
      <xdr:rowOff>171450</xdr:rowOff>
    </xdr:to>
    <xdr:sp macro="" textlink="">
      <xdr:nvSpPr>
        <xdr:cNvPr id="130185" name="Check Box 137" hidden="1">
          <a:extLst>
            <a:ext uri="{63B3BB69-23CF-44E3-9099-C40C66FF867C}">
              <a14:compatExt xmlns:a14="http://schemas.microsoft.com/office/drawing/2010/main" spid="_x0000_s130185"/>
            </a:ext>
            <a:ext uri="{FF2B5EF4-FFF2-40B4-BE49-F238E27FC236}">
              <a16:creationId xmlns:a16="http://schemas.microsoft.com/office/drawing/2014/main" id="{00000000-0008-0000-0D00-000089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157</xdr:row>
      <xdr:rowOff>152400</xdr:rowOff>
    </xdr:from>
    <xdr:to>
      <xdr:col>5</xdr:col>
      <xdr:colOff>228600</xdr:colOff>
      <xdr:row>158</xdr:row>
      <xdr:rowOff>171450</xdr:rowOff>
    </xdr:to>
    <xdr:sp macro="" textlink="">
      <xdr:nvSpPr>
        <xdr:cNvPr id="130186" name="Check Box 138" hidden="1">
          <a:extLst>
            <a:ext uri="{63B3BB69-23CF-44E3-9099-C40C66FF867C}">
              <a14:compatExt xmlns:a14="http://schemas.microsoft.com/office/drawing/2010/main" spid="_x0000_s130186"/>
            </a:ext>
            <a:ext uri="{FF2B5EF4-FFF2-40B4-BE49-F238E27FC236}">
              <a16:creationId xmlns:a16="http://schemas.microsoft.com/office/drawing/2014/main" id="{00000000-0008-0000-0D00-00008A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158</xdr:row>
      <xdr:rowOff>152400</xdr:rowOff>
    </xdr:from>
    <xdr:to>
      <xdr:col>5</xdr:col>
      <xdr:colOff>228600</xdr:colOff>
      <xdr:row>159</xdr:row>
      <xdr:rowOff>171450</xdr:rowOff>
    </xdr:to>
    <xdr:sp macro="" textlink="">
      <xdr:nvSpPr>
        <xdr:cNvPr id="130187" name="Check Box 139" hidden="1">
          <a:extLst>
            <a:ext uri="{63B3BB69-23CF-44E3-9099-C40C66FF867C}">
              <a14:compatExt xmlns:a14="http://schemas.microsoft.com/office/drawing/2010/main" spid="_x0000_s130187"/>
            </a:ext>
            <a:ext uri="{FF2B5EF4-FFF2-40B4-BE49-F238E27FC236}">
              <a16:creationId xmlns:a16="http://schemas.microsoft.com/office/drawing/2014/main" id="{00000000-0008-0000-0D00-00008B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190</xdr:row>
      <xdr:rowOff>152400</xdr:rowOff>
    </xdr:from>
    <xdr:to>
      <xdr:col>5</xdr:col>
      <xdr:colOff>228600</xdr:colOff>
      <xdr:row>191</xdr:row>
      <xdr:rowOff>171450</xdr:rowOff>
    </xdr:to>
    <xdr:sp macro="" textlink="">
      <xdr:nvSpPr>
        <xdr:cNvPr id="130188" name="Check Box 140" hidden="1">
          <a:extLst>
            <a:ext uri="{63B3BB69-23CF-44E3-9099-C40C66FF867C}">
              <a14:compatExt xmlns:a14="http://schemas.microsoft.com/office/drawing/2010/main" spid="_x0000_s130188"/>
            </a:ext>
            <a:ext uri="{FF2B5EF4-FFF2-40B4-BE49-F238E27FC236}">
              <a16:creationId xmlns:a16="http://schemas.microsoft.com/office/drawing/2014/main" id="{00000000-0008-0000-0D00-00008C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191</xdr:row>
      <xdr:rowOff>152400</xdr:rowOff>
    </xdr:from>
    <xdr:to>
      <xdr:col>5</xdr:col>
      <xdr:colOff>228600</xdr:colOff>
      <xdr:row>192</xdr:row>
      <xdr:rowOff>171450</xdr:rowOff>
    </xdr:to>
    <xdr:sp macro="" textlink="">
      <xdr:nvSpPr>
        <xdr:cNvPr id="130189" name="Check Box 141" hidden="1">
          <a:extLst>
            <a:ext uri="{63B3BB69-23CF-44E3-9099-C40C66FF867C}">
              <a14:compatExt xmlns:a14="http://schemas.microsoft.com/office/drawing/2010/main" spid="_x0000_s130189"/>
            </a:ext>
            <a:ext uri="{FF2B5EF4-FFF2-40B4-BE49-F238E27FC236}">
              <a16:creationId xmlns:a16="http://schemas.microsoft.com/office/drawing/2014/main" id="{00000000-0008-0000-0D00-00008D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192</xdr:row>
      <xdr:rowOff>152400</xdr:rowOff>
    </xdr:from>
    <xdr:to>
      <xdr:col>5</xdr:col>
      <xdr:colOff>228600</xdr:colOff>
      <xdr:row>193</xdr:row>
      <xdr:rowOff>171450</xdr:rowOff>
    </xdr:to>
    <xdr:sp macro="" textlink="">
      <xdr:nvSpPr>
        <xdr:cNvPr id="130190" name="Check Box 142" hidden="1">
          <a:extLst>
            <a:ext uri="{63B3BB69-23CF-44E3-9099-C40C66FF867C}">
              <a14:compatExt xmlns:a14="http://schemas.microsoft.com/office/drawing/2010/main" spid="_x0000_s130190"/>
            </a:ext>
            <a:ext uri="{FF2B5EF4-FFF2-40B4-BE49-F238E27FC236}">
              <a16:creationId xmlns:a16="http://schemas.microsoft.com/office/drawing/2014/main" id="{00000000-0008-0000-0D00-00008E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193</xdr:row>
      <xdr:rowOff>152400</xdr:rowOff>
    </xdr:from>
    <xdr:to>
      <xdr:col>5</xdr:col>
      <xdr:colOff>228600</xdr:colOff>
      <xdr:row>194</xdr:row>
      <xdr:rowOff>171450</xdr:rowOff>
    </xdr:to>
    <xdr:sp macro="" textlink="">
      <xdr:nvSpPr>
        <xdr:cNvPr id="130191" name="Check Box 143" hidden="1">
          <a:extLst>
            <a:ext uri="{63B3BB69-23CF-44E3-9099-C40C66FF867C}">
              <a14:compatExt xmlns:a14="http://schemas.microsoft.com/office/drawing/2010/main" spid="_x0000_s130191"/>
            </a:ext>
            <a:ext uri="{FF2B5EF4-FFF2-40B4-BE49-F238E27FC236}">
              <a16:creationId xmlns:a16="http://schemas.microsoft.com/office/drawing/2014/main" id="{00000000-0008-0000-0D00-00008F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194</xdr:row>
      <xdr:rowOff>152400</xdr:rowOff>
    </xdr:from>
    <xdr:to>
      <xdr:col>5</xdr:col>
      <xdr:colOff>228600</xdr:colOff>
      <xdr:row>195</xdr:row>
      <xdr:rowOff>171450</xdr:rowOff>
    </xdr:to>
    <xdr:sp macro="" textlink="">
      <xdr:nvSpPr>
        <xdr:cNvPr id="130192" name="Check Box 144" hidden="1">
          <a:extLst>
            <a:ext uri="{63B3BB69-23CF-44E3-9099-C40C66FF867C}">
              <a14:compatExt xmlns:a14="http://schemas.microsoft.com/office/drawing/2010/main" spid="_x0000_s130192"/>
            </a:ext>
            <a:ext uri="{FF2B5EF4-FFF2-40B4-BE49-F238E27FC236}">
              <a16:creationId xmlns:a16="http://schemas.microsoft.com/office/drawing/2014/main" id="{00000000-0008-0000-0D00-000090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195</xdr:row>
      <xdr:rowOff>152400</xdr:rowOff>
    </xdr:from>
    <xdr:to>
      <xdr:col>5</xdr:col>
      <xdr:colOff>228600</xdr:colOff>
      <xdr:row>196</xdr:row>
      <xdr:rowOff>171450</xdr:rowOff>
    </xdr:to>
    <xdr:sp macro="" textlink="">
      <xdr:nvSpPr>
        <xdr:cNvPr id="130193" name="Check Box 145" hidden="1">
          <a:extLst>
            <a:ext uri="{63B3BB69-23CF-44E3-9099-C40C66FF867C}">
              <a14:compatExt xmlns:a14="http://schemas.microsoft.com/office/drawing/2010/main" spid="_x0000_s130193"/>
            </a:ext>
            <a:ext uri="{FF2B5EF4-FFF2-40B4-BE49-F238E27FC236}">
              <a16:creationId xmlns:a16="http://schemas.microsoft.com/office/drawing/2014/main" id="{00000000-0008-0000-0D00-000091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196</xdr:row>
      <xdr:rowOff>152400</xdr:rowOff>
    </xdr:from>
    <xdr:to>
      <xdr:col>5</xdr:col>
      <xdr:colOff>228600</xdr:colOff>
      <xdr:row>197</xdr:row>
      <xdr:rowOff>171450</xdr:rowOff>
    </xdr:to>
    <xdr:sp macro="" textlink="">
      <xdr:nvSpPr>
        <xdr:cNvPr id="130194" name="Check Box 146" hidden="1">
          <a:extLst>
            <a:ext uri="{63B3BB69-23CF-44E3-9099-C40C66FF867C}">
              <a14:compatExt xmlns:a14="http://schemas.microsoft.com/office/drawing/2010/main" spid="_x0000_s130194"/>
            </a:ext>
            <a:ext uri="{FF2B5EF4-FFF2-40B4-BE49-F238E27FC236}">
              <a16:creationId xmlns:a16="http://schemas.microsoft.com/office/drawing/2014/main" id="{00000000-0008-0000-0D00-000092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197</xdr:row>
      <xdr:rowOff>152400</xdr:rowOff>
    </xdr:from>
    <xdr:to>
      <xdr:col>5</xdr:col>
      <xdr:colOff>228600</xdr:colOff>
      <xdr:row>198</xdr:row>
      <xdr:rowOff>171450</xdr:rowOff>
    </xdr:to>
    <xdr:sp macro="" textlink="">
      <xdr:nvSpPr>
        <xdr:cNvPr id="130195" name="Check Box 147" hidden="1">
          <a:extLst>
            <a:ext uri="{63B3BB69-23CF-44E3-9099-C40C66FF867C}">
              <a14:compatExt xmlns:a14="http://schemas.microsoft.com/office/drawing/2010/main" spid="_x0000_s130195"/>
            </a:ext>
            <a:ext uri="{FF2B5EF4-FFF2-40B4-BE49-F238E27FC236}">
              <a16:creationId xmlns:a16="http://schemas.microsoft.com/office/drawing/2014/main" id="{00000000-0008-0000-0D00-000093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198</xdr:row>
      <xdr:rowOff>152400</xdr:rowOff>
    </xdr:from>
    <xdr:to>
      <xdr:col>5</xdr:col>
      <xdr:colOff>228600</xdr:colOff>
      <xdr:row>199</xdr:row>
      <xdr:rowOff>171450</xdr:rowOff>
    </xdr:to>
    <xdr:sp macro="" textlink="">
      <xdr:nvSpPr>
        <xdr:cNvPr id="130196" name="Check Box 148" hidden="1">
          <a:extLst>
            <a:ext uri="{63B3BB69-23CF-44E3-9099-C40C66FF867C}">
              <a14:compatExt xmlns:a14="http://schemas.microsoft.com/office/drawing/2010/main" spid="_x0000_s130196"/>
            </a:ext>
            <a:ext uri="{FF2B5EF4-FFF2-40B4-BE49-F238E27FC236}">
              <a16:creationId xmlns:a16="http://schemas.microsoft.com/office/drawing/2014/main" id="{00000000-0008-0000-0D00-000094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190</xdr:row>
      <xdr:rowOff>152400</xdr:rowOff>
    </xdr:from>
    <xdr:to>
      <xdr:col>5</xdr:col>
      <xdr:colOff>228600</xdr:colOff>
      <xdr:row>191</xdr:row>
      <xdr:rowOff>171450</xdr:rowOff>
    </xdr:to>
    <xdr:sp macro="" textlink="">
      <xdr:nvSpPr>
        <xdr:cNvPr id="130197" name="Check Box 149" hidden="1">
          <a:extLst>
            <a:ext uri="{63B3BB69-23CF-44E3-9099-C40C66FF867C}">
              <a14:compatExt xmlns:a14="http://schemas.microsoft.com/office/drawing/2010/main" spid="_x0000_s130197"/>
            </a:ext>
            <a:ext uri="{FF2B5EF4-FFF2-40B4-BE49-F238E27FC236}">
              <a16:creationId xmlns:a16="http://schemas.microsoft.com/office/drawing/2014/main" id="{00000000-0008-0000-0D00-000095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191</xdr:row>
      <xdr:rowOff>152400</xdr:rowOff>
    </xdr:from>
    <xdr:to>
      <xdr:col>5</xdr:col>
      <xdr:colOff>228600</xdr:colOff>
      <xdr:row>192</xdr:row>
      <xdr:rowOff>171450</xdr:rowOff>
    </xdr:to>
    <xdr:sp macro="" textlink="">
      <xdr:nvSpPr>
        <xdr:cNvPr id="130198" name="Check Box 150" hidden="1">
          <a:extLst>
            <a:ext uri="{63B3BB69-23CF-44E3-9099-C40C66FF867C}">
              <a14:compatExt xmlns:a14="http://schemas.microsoft.com/office/drawing/2010/main" spid="_x0000_s130198"/>
            </a:ext>
            <a:ext uri="{FF2B5EF4-FFF2-40B4-BE49-F238E27FC236}">
              <a16:creationId xmlns:a16="http://schemas.microsoft.com/office/drawing/2014/main" id="{00000000-0008-0000-0D00-000096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192</xdr:row>
      <xdr:rowOff>152400</xdr:rowOff>
    </xdr:from>
    <xdr:to>
      <xdr:col>5</xdr:col>
      <xdr:colOff>228600</xdr:colOff>
      <xdr:row>193</xdr:row>
      <xdr:rowOff>171450</xdr:rowOff>
    </xdr:to>
    <xdr:sp macro="" textlink="">
      <xdr:nvSpPr>
        <xdr:cNvPr id="130199" name="Check Box 151" hidden="1">
          <a:extLst>
            <a:ext uri="{63B3BB69-23CF-44E3-9099-C40C66FF867C}">
              <a14:compatExt xmlns:a14="http://schemas.microsoft.com/office/drawing/2010/main" spid="_x0000_s130199"/>
            </a:ext>
            <a:ext uri="{FF2B5EF4-FFF2-40B4-BE49-F238E27FC236}">
              <a16:creationId xmlns:a16="http://schemas.microsoft.com/office/drawing/2014/main" id="{00000000-0008-0000-0D00-000097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193</xdr:row>
      <xdr:rowOff>152400</xdr:rowOff>
    </xdr:from>
    <xdr:to>
      <xdr:col>5</xdr:col>
      <xdr:colOff>228600</xdr:colOff>
      <xdr:row>194</xdr:row>
      <xdr:rowOff>171450</xdr:rowOff>
    </xdr:to>
    <xdr:sp macro="" textlink="">
      <xdr:nvSpPr>
        <xdr:cNvPr id="130200" name="Check Box 152" hidden="1">
          <a:extLst>
            <a:ext uri="{63B3BB69-23CF-44E3-9099-C40C66FF867C}">
              <a14:compatExt xmlns:a14="http://schemas.microsoft.com/office/drawing/2010/main" spid="_x0000_s130200"/>
            </a:ext>
            <a:ext uri="{FF2B5EF4-FFF2-40B4-BE49-F238E27FC236}">
              <a16:creationId xmlns:a16="http://schemas.microsoft.com/office/drawing/2014/main" id="{00000000-0008-0000-0D00-000098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194</xdr:row>
      <xdr:rowOff>152400</xdr:rowOff>
    </xdr:from>
    <xdr:to>
      <xdr:col>5</xdr:col>
      <xdr:colOff>228600</xdr:colOff>
      <xdr:row>195</xdr:row>
      <xdr:rowOff>171450</xdr:rowOff>
    </xdr:to>
    <xdr:sp macro="" textlink="">
      <xdr:nvSpPr>
        <xdr:cNvPr id="130201" name="Check Box 153" hidden="1">
          <a:extLst>
            <a:ext uri="{63B3BB69-23CF-44E3-9099-C40C66FF867C}">
              <a14:compatExt xmlns:a14="http://schemas.microsoft.com/office/drawing/2010/main" spid="_x0000_s130201"/>
            </a:ext>
            <a:ext uri="{FF2B5EF4-FFF2-40B4-BE49-F238E27FC236}">
              <a16:creationId xmlns:a16="http://schemas.microsoft.com/office/drawing/2014/main" id="{00000000-0008-0000-0D00-000099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195</xdr:row>
      <xdr:rowOff>152400</xdr:rowOff>
    </xdr:from>
    <xdr:to>
      <xdr:col>5</xdr:col>
      <xdr:colOff>228600</xdr:colOff>
      <xdr:row>196</xdr:row>
      <xdr:rowOff>171450</xdr:rowOff>
    </xdr:to>
    <xdr:sp macro="" textlink="">
      <xdr:nvSpPr>
        <xdr:cNvPr id="130202" name="Check Box 154" hidden="1">
          <a:extLst>
            <a:ext uri="{63B3BB69-23CF-44E3-9099-C40C66FF867C}">
              <a14:compatExt xmlns:a14="http://schemas.microsoft.com/office/drawing/2010/main" spid="_x0000_s130202"/>
            </a:ext>
            <a:ext uri="{FF2B5EF4-FFF2-40B4-BE49-F238E27FC236}">
              <a16:creationId xmlns:a16="http://schemas.microsoft.com/office/drawing/2014/main" id="{00000000-0008-0000-0D00-00009A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196</xdr:row>
      <xdr:rowOff>152400</xdr:rowOff>
    </xdr:from>
    <xdr:to>
      <xdr:col>5</xdr:col>
      <xdr:colOff>228600</xdr:colOff>
      <xdr:row>197</xdr:row>
      <xdr:rowOff>171450</xdr:rowOff>
    </xdr:to>
    <xdr:sp macro="" textlink="">
      <xdr:nvSpPr>
        <xdr:cNvPr id="130203" name="Check Box 155" hidden="1">
          <a:extLst>
            <a:ext uri="{63B3BB69-23CF-44E3-9099-C40C66FF867C}">
              <a14:compatExt xmlns:a14="http://schemas.microsoft.com/office/drawing/2010/main" spid="_x0000_s130203"/>
            </a:ext>
            <a:ext uri="{FF2B5EF4-FFF2-40B4-BE49-F238E27FC236}">
              <a16:creationId xmlns:a16="http://schemas.microsoft.com/office/drawing/2014/main" id="{00000000-0008-0000-0D00-00009B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197</xdr:row>
      <xdr:rowOff>152400</xdr:rowOff>
    </xdr:from>
    <xdr:to>
      <xdr:col>5</xdr:col>
      <xdr:colOff>228600</xdr:colOff>
      <xdr:row>198</xdr:row>
      <xdr:rowOff>171450</xdr:rowOff>
    </xdr:to>
    <xdr:sp macro="" textlink="">
      <xdr:nvSpPr>
        <xdr:cNvPr id="130204" name="Check Box 156" hidden="1">
          <a:extLst>
            <a:ext uri="{63B3BB69-23CF-44E3-9099-C40C66FF867C}">
              <a14:compatExt xmlns:a14="http://schemas.microsoft.com/office/drawing/2010/main" spid="_x0000_s130204"/>
            </a:ext>
            <a:ext uri="{FF2B5EF4-FFF2-40B4-BE49-F238E27FC236}">
              <a16:creationId xmlns:a16="http://schemas.microsoft.com/office/drawing/2014/main" id="{00000000-0008-0000-0D00-00009C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198</xdr:row>
      <xdr:rowOff>152400</xdr:rowOff>
    </xdr:from>
    <xdr:to>
      <xdr:col>5</xdr:col>
      <xdr:colOff>228600</xdr:colOff>
      <xdr:row>199</xdr:row>
      <xdr:rowOff>171450</xdr:rowOff>
    </xdr:to>
    <xdr:sp macro="" textlink="">
      <xdr:nvSpPr>
        <xdr:cNvPr id="130205" name="Check Box 157" hidden="1">
          <a:extLst>
            <a:ext uri="{63B3BB69-23CF-44E3-9099-C40C66FF867C}">
              <a14:compatExt xmlns:a14="http://schemas.microsoft.com/office/drawing/2010/main" spid="_x0000_s130205"/>
            </a:ext>
            <a:ext uri="{FF2B5EF4-FFF2-40B4-BE49-F238E27FC236}">
              <a16:creationId xmlns:a16="http://schemas.microsoft.com/office/drawing/2014/main" id="{00000000-0008-0000-0D00-00009D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190</xdr:row>
      <xdr:rowOff>152400</xdr:rowOff>
    </xdr:from>
    <xdr:to>
      <xdr:col>5</xdr:col>
      <xdr:colOff>228600</xdr:colOff>
      <xdr:row>191</xdr:row>
      <xdr:rowOff>171450</xdr:rowOff>
    </xdr:to>
    <xdr:sp macro="" textlink="">
      <xdr:nvSpPr>
        <xdr:cNvPr id="130206" name="Check Box 158" hidden="1">
          <a:extLst>
            <a:ext uri="{63B3BB69-23CF-44E3-9099-C40C66FF867C}">
              <a14:compatExt xmlns:a14="http://schemas.microsoft.com/office/drawing/2010/main" spid="_x0000_s130206"/>
            </a:ext>
            <a:ext uri="{FF2B5EF4-FFF2-40B4-BE49-F238E27FC236}">
              <a16:creationId xmlns:a16="http://schemas.microsoft.com/office/drawing/2014/main" id="{00000000-0008-0000-0D00-00009E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191</xdr:row>
      <xdr:rowOff>152400</xdr:rowOff>
    </xdr:from>
    <xdr:to>
      <xdr:col>5</xdr:col>
      <xdr:colOff>228600</xdr:colOff>
      <xdr:row>192</xdr:row>
      <xdr:rowOff>171450</xdr:rowOff>
    </xdr:to>
    <xdr:sp macro="" textlink="">
      <xdr:nvSpPr>
        <xdr:cNvPr id="130207" name="Check Box 159" hidden="1">
          <a:extLst>
            <a:ext uri="{63B3BB69-23CF-44E3-9099-C40C66FF867C}">
              <a14:compatExt xmlns:a14="http://schemas.microsoft.com/office/drawing/2010/main" spid="_x0000_s130207"/>
            </a:ext>
            <a:ext uri="{FF2B5EF4-FFF2-40B4-BE49-F238E27FC236}">
              <a16:creationId xmlns:a16="http://schemas.microsoft.com/office/drawing/2014/main" id="{00000000-0008-0000-0D00-00009F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192</xdr:row>
      <xdr:rowOff>152400</xdr:rowOff>
    </xdr:from>
    <xdr:to>
      <xdr:col>5</xdr:col>
      <xdr:colOff>228600</xdr:colOff>
      <xdr:row>193</xdr:row>
      <xdr:rowOff>171450</xdr:rowOff>
    </xdr:to>
    <xdr:sp macro="" textlink="">
      <xdr:nvSpPr>
        <xdr:cNvPr id="130208" name="Check Box 160" hidden="1">
          <a:extLst>
            <a:ext uri="{63B3BB69-23CF-44E3-9099-C40C66FF867C}">
              <a14:compatExt xmlns:a14="http://schemas.microsoft.com/office/drawing/2010/main" spid="_x0000_s130208"/>
            </a:ext>
            <a:ext uri="{FF2B5EF4-FFF2-40B4-BE49-F238E27FC236}">
              <a16:creationId xmlns:a16="http://schemas.microsoft.com/office/drawing/2014/main" id="{00000000-0008-0000-0D00-0000A0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193</xdr:row>
      <xdr:rowOff>152400</xdr:rowOff>
    </xdr:from>
    <xdr:to>
      <xdr:col>5</xdr:col>
      <xdr:colOff>228600</xdr:colOff>
      <xdr:row>194</xdr:row>
      <xdr:rowOff>171450</xdr:rowOff>
    </xdr:to>
    <xdr:sp macro="" textlink="">
      <xdr:nvSpPr>
        <xdr:cNvPr id="130209" name="Check Box 161" hidden="1">
          <a:extLst>
            <a:ext uri="{63B3BB69-23CF-44E3-9099-C40C66FF867C}">
              <a14:compatExt xmlns:a14="http://schemas.microsoft.com/office/drawing/2010/main" spid="_x0000_s130209"/>
            </a:ext>
            <a:ext uri="{FF2B5EF4-FFF2-40B4-BE49-F238E27FC236}">
              <a16:creationId xmlns:a16="http://schemas.microsoft.com/office/drawing/2014/main" id="{00000000-0008-0000-0D00-0000A1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194</xdr:row>
      <xdr:rowOff>152400</xdr:rowOff>
    </xdr:from>
    <xdr:to>
      <xdr:col>5</xdr:col>
      <xdr:colOff>228600</xdr:colOff>
      <xdr:row>195</xdr:row>
      <xdr:rowOff>171450</xdr:rowOff>
    </xdr:to>
    <xdr:sp macro="" textlink="">
      <xdr:nvSpPr>
        <xdr:cNvPr id="130210" name="Check Box 162" hidden="1">
          <a:extLst>
            <a:ext uri="{63B3BB69-23CF-44E3-9099-C40C66FF867C}">
              <a14:compatExt xmlns:a14="http://schemas.microsoft.com/office/drawing/2010/main" spid="_x0000_s130210"/>
            </a:ext>
            <a:ext uri="{FF2B5EF4-FFF2-40B4-BE49-F238E27FC236}">
              <a16:creationId xmlns:a16="http://schemas.microsoft.com/office/drawing/2014/main" id="{00000000-0008-0000-0D00-0000A2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195</xdr:row>
      <xdr:rowOff>152400</xdr:rowOff>
    </xdr:from>
    <xdr:to>
      <xdr:col>5</xdr:col>
      <xdr:colOff>228600</xdr:colOff>
      <xdr:row>196</xdr:row>
      <xdr:rowOff>171450</xdr:rowOff>
    </xdr:to>
    <xdr:sp macro="" textlink="">
      <xdr:nvSpPr>
        <xdr:cNvPr id="130211" name="Check Box 163" hidden="1">
          <a:extLst>
            <a:ext uri="{63B3BB69-23CF-44E3-9099-C40C66FF867C}">
              <a14:compatExt xmlns:a14="http://schemas.microsoft.com/office/drawing/2010/main" spid="_x0000_s130211"/>
            </a:ext>
            <a:ext uri="{FF2B5EF4-FFF2-40B4-BE49-F238E27FC236}">
              <a16:creationId xmlns:a16="http://schemas.microsoft.com/office/drawing/2014/main" id="{00000000-0008-0000-0D00-0000A3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196</xdr:row>
      <xdr:rowOff>152400</xdr:rowOff>
    </xdr:from>
    <xdr:to>
      <xdr:col>5</xdr:col>
      <xdr:colOff>228600</xdr:colOff>
      <xdr:row>197</xdr:row>
      <xdr:rowOff>171450</xdr:rowOff>
    </xdr:to>
    <xdr:sp macro="" textlink="">
      <xdr:nvSpPr>
        <xdr:cNvPr id="130212" name="Check Box 164" hidden="1">
          <a:extLst>
            <a:ext uri="{63B3BB69-23CF-44E3-9099-C40C66FF867C}">
              <a14:compatExt xmlns:a14="http://schemas.microsoft.com/office/drawing/2010/main" spid="_x0000_s130212"/>
            </a:ext>
            <a:ext uri="{FF2B5EF4-FFF2-40B4-BE49-F238E27FC236}">
              <a16:creationId xmlns:a16="http://schemas.microsoft.com/office/drawing/2014/main" id="{00000000-0008-0000-0D00-0000A4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197</xdr:row>
      <xdr:rowOff>152400</xdr:rowOff>
    </xdr:from>
    <xdr:to>
      <xdr:col>5</xdr:col>
      <xdr:colOff>228600</xdr:colOff>
      <xdr:row>198</xdr:row>
      <xdr:rowOff>171450</xdr:rowOff>
    </xdr:to>
    <xdr:sp macro="" textlink="">
      <xdr:nvSpPr>
        <xdr:cNvPr id="130213" name="Check Box 165" hidden="1">
          <a:extLst>
            <a:ext uri="{63B3BB69-23CF-44E3-9099-C40C66FF867C}">
              <a14:compatExt xmlns:a14="http://schemas.microsoft.com/office/drawing/2010/main" spid="_x0000_s130213"/>
            </a:ext>
            <a:ext uri="{FF2B5EF4-FFF2-40B4-BE49-F238E27FC236}">
              <a16:creationId xmlns:a16="http://schemas.microsoft.com/office/drawing/2014/main" id="{00000000-0008-0000-0D00-0000A5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198</xdr:row>
      <xdr:rowOff>152400</xdr:rowOff>
    </xdr:from>
    <xdr:to>
      <xdr:col>5</xdr:col>
      <xdr:colOff>228600</xdr:colOff>
      <xdr:row>199</xdr:row>
      <xdr:rowOff>171450</xdr:rowOff>
    </xdr:to>
    <xdr:sp macro="" textlink="">
      <xdr:nvSpPr>
        <xdr:cNvPr id="130214" name="Check Box 166" hidden="1">
          <a:extLst>
            <a:ext uri="{63B3BB69-23CF-44E3-9099-C40C66FF867C}">
              <a14:compatExt xmlns:a14="http://schemas.microsoft.com/office/drawing/2010/main" spid="_x0000_s130214"/>
            </a:ext>
            <a:ext uri="{FF2B5EF4-FFF2-40B4-BE49-F238E27FC236}">
              <a16:creationId xmlns:a16="http://schemas.microsoft.com/office/drawing/2014/main" id="{00000000-0008-0000-0D00-0000A6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190</xdr:row>
      <xdr:rowOff>152400</xdr:rowOff>
    </xdr:from>
    <xdr:to>
      <xdr:col>5</xdr:col>
      <xdr:colOff>228600</xdr:colOff>
      <xdr:row>191</xdr:row>
      <xdr:rowOff>171450</xdr:rowOff>
    </xdr:to>
    <xdr:sp macro="" textlink="">
      <xdr:nvSpPr>
        <xdr:cNvPr id="130215" name="Check Box 167" hidden="1">
          <a:extLst>
            <a:ext uri="{63B3BB69-23CF-44E3-9099-C40C66FF867C}">
              <a14:compatExt xmlns:a14="http://schemas.microsoft.com/office/drawing/2010/main" spid="_x0000_s130215"/>
            </a:ext>
            <a:ext uri="{FF2B5EF4-FFF2-40B4-BE49-F238E27FC236}">
              <a16:creationId xmlns:a16="http://schemas.microsoft.com/office/drawing/2014/main" id="{00000000-0008-0000-0D00-0000A7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191</xdr:row>
      <xdr:rowOff>152400</xdr:rowOff>
    </xdr:from>
    <xdr:to>
      <xdr:col>5</xdr:col>
      <xdr:colOff>228600</xdr:colOff>
      <xdr:row>192</xdr:row>
      <xdr:rowOff>171450</xdr:rowOff>
    </xdr:to>
    <xdr:sp macro="" textlink="">
      <xdr:nvSpPr>
        <xdr:cNvPr id="130216" name="Check Box 168" hidden="1">
          <a:extLst>
            <a:ext uri="{63B3BB69-23CF-44E3-9099-C40C66FF867C}">
              <a14:compatExt xmlns:a14="http://schemas.microsoft.com/office/drawing/2010/main" spid="_x0000_s130216"/>
            </a:ext>
            <a:ext uri="{FF2B5EF4-FFF2-40B4-BE49-F238E27FC236}">
              <a16:creationId xmlns:a16="http://schemas.microsoft.com/office/drawing/2014/main" id="{00000000-0008-0000-0D00-0000A8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192</xdr:row>
      <xdr:rowOff>152400</xdr:rowOff>
    </xdr:from>
    <xdr:to>
      <xdr:col>5</xdr:col>
      <xdr:colOff>228600</xdr:colOff>
      <xdr:row>193</xdr:row>
      <xdr:rowOff>171450</xdr:rowOff>
    </xdr:to>
    <xdr:sp macro="" textlink="">
      <xdr:nvSpPr>
        <xdr:cNvPr id="130217" name="Check Box 169" hidden="1">
          <a:extLst>
            <a:ext uri="{63B3BB69-23CF-44E3-9099-C40C66FF867C}">
              <a14:compatExt xmlns:a14="http://schemas.microsoft.com/office/drawing/2010/main" spid="_x0000_s130217"/>
            </a:ext>
            <a:ext uri="{FF2B5EF4-FFF2-40B4-BE49-F238E27FC236}">
              <a16:creationId xmlns:a16="http://schemas.microsoft.com/office/drawing/2014/main" id="{00000000-0008-0000-0D00-0000A9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193</xdr:row>
      <xdr:rowOff>152400</xdr:rowOff>
    </xdr:from>
    <xdr:to>
      <xdr:col>5</xdr:col>
      <xdr:colOff>228600</xdr:colOff>
      <xdr:row>194</xdr:row>
      <xdr:rowOff>171450</xdr:rowOff>
    </xdr:to>
    <xdr:sp macro="" textlink="">
      <xdr:nvSpPr>
        <xdr:cNvPr id="130218" name="Check Box 170" hidden="1">
          <a:extLst>
            <a:ext uri="{63B3BB69-23CF-44E3-9099-C40C66FF867C}">
              <a14:compatExt xmlns:a14="http://schemas.microsoft.com/office/drawing/2010/main" spid="_x0000_s130218"/>
            </a:ext>
            <a:ext uri="{FF2B5EF4-FFF2-40B4-BE49-F238E27FC236}">
              <a16:creationId xmlns:a16="http://schemas.microsoft.com/office/drawing/2014/main" id="{00000000-0008-0000-0D00-0000AA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194</xdr:row>
      <xdr:rowOff>152400</xdr:rowOff>
    </xdr:from>
    <xdr:to>
      <xdr:col>5</xdr:col>
      <xdr:colOff>228600</xdr:colOff>
      <xdr:row>195</xdr:row>
      <xdr:rowOff>171450</xdr:rowOff>
    </xdr:to>
    <xdr:sp macro="" textlink="">
      <xdr:nvSpPr>
        <xdr:cNvPr id="130219" name="Check Box 171" hidden="1">
          <a:extLst>
            <a:ext uri="{63B3BB69-23CF-44E3-9099-C40C66FF867C}">
              <a14:compatExt xmlns:a14="http://schemas.microsoft.com/office/drawing/2010/main" spid="_x0000_s130219"/>
            </a:ext>
            <a:ext uri="{FF2B5EF4-FFF2-40B4-BE49-F238E27FC236}">
              <a16:creationId xmlns:a16="http://schemas.microsoft.com/office/drawing/2014/main" id="{00000000-0008-0000-0D00-0000AB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195</xdr:row>
      <xdr:rowOff>152400</xdr:rowOff>
    </xdr:from>
    <xdr:to>
      <xdr:col>5</xdr:col>
      <xdr:colOff>228600</xdr:colOff>
      <xdr:row>196</xdr:row>
      <xdr:rowOff>171450</xdr:rowOff>
    </xdr:to>
    <xdr:sp macro="" textlink="">
      <xdr:nvSpPr>
        <xdr:cNvPr id="130220" name="Check Box 172" hidden="1">
          <a:extLst>
            <a:ext uri="{63B3BB69-23CF-44E3-9099-C40C66FF867C}">
              <a14:compatExt xmlns:a14="http://schemas.microsoft.com/office/drawing/2010/main" spid="_x0000_s130220"/>
            </a:ext>
            <a:ext uri="{FF2B5EF4-FFF2-40B4-BE49-F238E27FC236}">
              <a16:creationId xmlns:a16="http://schemas.microsoft.com/office/drawing/2014/main" id="{00000000-0008-0000-0D00-0000AC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196</xdr:row>
      <xdr:rowOff>152400</xdr:rowOff>
    </xdr:from>
    <xdr:to>
      <xdr:col>5</xdr:col>
      <xdr:colOff>228600</xdr:colOff>
      <xdr:row>197</xdr:row>
      <xdr:rowOff>171450</xdr:rowOff>
    </xdr:to>
    <xdr:sp macro="" textlink="">
      <xdr:nvSpPr>
        <xdr:cNvPr id="130221" name="Check Box 173" hidden="1">
          <a:extLst>
            <a:ext uri="{63B3BB69-23CF-44E3-9099-C40C66FF867C}">
              <a14:compatExt xmlns:a14="http://schemas.microsoft.com/office/drawing/2010/main" spid="_x0000_s130221"/>
            </a:ext>
            <a:ext uri="{FF2B5EF4-FFF2-40B4-BE49-F238E27FC236}">
              <a16:creationId xmlns:a16="http://schemas.microsoft.com/office/drawing/2014/main" id="{00000000-0008-0000-0D00-0000AD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197</xdr:row>
      <xdr:rowOff>152400</xdr:rowOff>
    </xdr:from>
    <xdr:to>
      <xdr:col>5</xdr:col>
      <xdr:colOff>228600</xdr:colOff>
      <xdr:row>198</xdr:row>
      <xdr:rowOff>171450</xdr:rowOff>
    </xdr:to>
    <xdr:sp macro="" textlink="">
      <xdr:nvSpPr>
        <xdr:cNvPr id="130222" name="Check Box 174" hidden="1">
          <a:extLst>
            <a:ext uri="{63B3BB69-23CF-44E3-9099-C40C66FF867C}">
              <a14:compatExt xmlns:a14="http://schemas.microsoft.com/office/drawing/2010/main" spid="_x0000_s130222"/>
            </a:ext>
            <a:ext uri="{FF2B5EF4-FFF2-40B4-BE49-F238E27FC236}">
              <a16:creationId xmlns:a16="http://schemas.microsoft.com/office/drawing/2014/main" id="{00000000-0008-0000-0D00-0000AE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198</xdr:row>
      <xdr:rowOff>152400</xdr:rowOff>
    </xdr:from>
    <xdr:to>
      <xdr:col>5</xdr:col>
      <xdr:colOff>228600</xdr:colOff>
      <xdr:row>199</xdr:row>
      <xdr:rowOff>171450</xdr:rowOff>
    </xdr:to>
    <xdr:sp macro="" textlink="">
      <xdr:nvSpPr>
        <xdr:cNvPr id="130223" name="Check Box 175" hidden="1">
          <a:extLst>
            <a:ext uri="{63B3BB69-23CF-44E3-9099-C40C66FF867C}">
              <a14:compatExt xmlns:a14="http://schemas.microsoft.com/office/drawing/2010/main" spid="_x0000_s130223"/>
            </a:ext>
            <a:ext uri="{FF2B5EF4-FFF2-40B4-BE49-F238E27FC236}">
              <a16:creationId xmlns:a16="http://schemas.microsoft.com/office/drawing/2014/main" id="{00000000-0008-0000-0D00-0000AF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K&#228;&#228;nn&#228;tys/AMIF%20hankehanke%20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ISF/AMIF%20operatiivinen%20tu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ISF/ISF%20hankehakemu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ISF/ISF%20hankehakemus%207%20k&#228;&#228;nn&#228;ty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ISF/ISF%20hankintahanke%20k&#228;&#228;nn&#228;t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Toimien tyypit ja teemat"/>
      <sheetName val="Indikaattorit ET 1"/>
      <sheetName val="Indikaattorit ET 2"/>
      <sheetName val="Indikaattorit ET 3"/>
      <sheetName val="Indikaattorit ET 4"/>
      <sheetName val="Horisont. periaatteet"/>
      <sheetName val="Hankinta"/>
      <sheetName val="Budjetin perustiedot"/>
      <sheetName val="Palkkakust. yksikkökustannukset"/>
      <sheetName val="Tosiasiallinen palkkakust."/>
      <sheetName val="Muut henkilöstökustannukset"/>
      <sheetName val="Hankkeen kustannukset"/>
      <sheetName val="Rahoitus"/>
      <sheetName val="EU-rahoitusosuus"/>
      <sheetName val="Ennakot"/>
      <sheetName val="Allekirjoit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9">
          <cell r="N19">
            <v>0</v>
          </cell>
        </row>
      </sheetData>
      <sheetData sheetId="17">
        <row r="19">
          <cell r="H19">
            <v>0</v>
          </cell>
        </row>
      </sheetData>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Hankekoodit"/>
      <sheetName val="Indikaattorit ET 1"/>
      <sheetName val="Indikaattorit ET 2"/>
      <sheetName val="Indikaattorit ET 3"/>
      <sheetName val="Indikaattorit ET 4"/>
      <sheetName val="Hankinta"/>
      <sheetName val="Budjetin perustiedot"/>
      <sheetName val="Tosiasiallinen palkkakust."/>
      <sheetName val="Yksinkertaistettu palkkakust."/>
      <sheetName val="Talousarvio"/>
      <sheetName val="Rahoitus"/>
      <sheetName val="EU-rahoitusosuus"/>
      <sheetName val="Ennakot"/>
      <sheetName val="Allekirjoitus"/>
    </sheetNames>
    <sheetDataSet>
      <sheetData sheetId="0"/>
      <sheetData sheetId="1"/>
      <sheetData sheetId="2">
        <row r="40">
          <cell r="B40"/>
        </row>
        <row r="50">
          <cell r="B50"/>
        </row>
      </sheetData>
      <sheetData sheetId="3"/>
      <sheetData sheetId="4"/>
      <sheetData sheetId="5"/>
      <sheetData sheetId="6">
        <row r="10">
          <cell r="C10"/>
        </row>
      </sheetData>
      <sheetData sheetId="7"/>
      <sheetData sheetId="8"/>
      <sheetData sheetId="9"/>
      <sheetData sheetId="10"/>
      <sheetData sheetId="11" refreshError="1"/>
      <sheetData sheetId="12"/>
      <sheetData sheetId="13">
        <row r="12">
          <cell r="B12"/>
        </row>
      </sheetData>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Hankekoodit"/>
      <sheetName val="Aikataulu"/>
      <sheetName val="Indikaattorit ET 1"/>
      <sheetName val="Indikaattorit ET 2"/>
      <sheetName val="Hankinta"/>
      <sheetName val="Budjetin perustiedot"/>
      <sheetName val="Tosiasiallinen palkkakust."/>
      <sheetName val="Yksinkertaistettu palkkakust."/>
      <sheetName val="Muut henkilöstökustannukset"/>
      <sheetName val="Ostopalvelut"/>
      <sheetName val="Käyttö- ja kiinteä omaisuus"/>
      <sheetName val="Matkakustannukset"/>
      <sheetName val="Muut hankekustannukset"/>
      <sheetName val="Hankkeen kustannukset"/>
      <sheetName val="Rahoitus"/>
      <sheetName val="EU-rahoitusosuus"/>
      <sheetName val="Ennakot"/>
      <sheetName val="Allekirjoitus"/>
      <sheetName val="Indikaattorit ET 3"/>
    </sheetNames>
    <sheetDataSet>
      <sheetData sheetId="0"/>
      <sheetData sheetId="1"/>
      <sheetData sheetId="2">
        <row r="50">
          <cell r="B50" t="str">
            <v>Hakijaorganisaation nimi:</v>
          </cell>
        </row>
      </sheetData>
      <sheetData sheetId="3"/>
      <sheetData sheetId="4"/>
      <sheetData sheetId="5"/>
      <sheetData sheetId="6"/>
      <sheetData sheetId="7"/>
      <sheetData sheetId="8"/>
      <sheetData sheetId="9"/>
      <sheetData sheetId="10"/>
      <sheetData sheetId="11"/>
      <sheetData sheetId="12">
        <row r="4">
          <cell r="C4" t="str">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Toimien tyypit ja teemat"/>
      <sheetName val="Indikaattorit ET 1"/>
      <sheetName val="Indikaattorit ET 2"/>
      <sheetName val="Horisont. periaatteet"/>
      <sheetName val="Hankinta"/>
      <sheetName val="Budjetin perustiedot"/>
      <sheetName val="Palkkakust. yksikkökustannukset"/>
      <sheetName val="Tosiasiallinen palkkakust."/>
      <sheetName val="Muut henkilöstökustannukset"/>
      <sheetName val="Ostopalvelut"/>
      <sheetName val="Käyttö- ja kiinteä omaisuus"/>
      <sheetName val="Matkakustannukset"/>
      <sheetName val="Muut hankekustannukset"/>
      <sheetName val="Hankkeen kustannukset"/>
      <sheetName val="Rahoitus"/>
      <sheetName val="EU-rahoitusosuus"/>
      <sheetName val="Ennakot"/>
      <sheetName val="Allekirjoitus"/>
    </sheetNames>
    <sheetDataSet>
      <sheetData sheetId="0"/>
      <sheetData sheetId="1" refreshError="1"/>
      <sheetData sheetId="2"/>
      <sheetData sheetId="3" refreshError="1"/>
      <sheetData sheetId="4" refreshError="1"/>
      <sheetData sheetId="5" refreshError="1"/>
      <sheetData sheetId="6"/>
      <sheetData sheetId="7" refreshError="1"/>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Toimien tyypit ja teemat"/>
      <sheetName val="Indikaattorit ET 1"/>
      <sheetName val="Indikaattorit ET 2"/>
      <sheetName val="Indikaattorit ET 3"/>
      <sheetName val="Horisont. periaatteet"/>
      <sheetName val="Hankinta"/>
      <sheetName val="Budjetin perustiedot"/>
      <sheetName val="Ostopalvelut"/>
      <sheetName val="Käyttö- ja kiinteä omaisuus"/>
      <sheetName val="Muut hankekustannukset"/>
      <sheetName val="Hankkeen kustannukset"/>
      <sheetName val="Rahoitus"/>
      <sheetName val="EU-rahoitusosuus"/>
      <sheetName val="Ennakot"/>
      <sheetName val="Allekirjoitus"/>
      <sheetName val="Allekirjoitu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v>0</v>
          </cell>
        </row>
      </sheetData>
      <sheetData sheetId="16">
        <row r="2">
          <cell r="F2">
            <v>0</v>
          </cell>
        </row>
      </sheetData>
      <sheetData sheetId="17">
        <row r="2">
          <cell r="E2">
            <v>0</v>
          </cell>
        </row>
      </sheetData>
      <sheetData sheetId="18"/>
      <sheetData sheetId="19"/>
      <sheetData sheetId="20"/>
      <sheetData sheetId="21"/>
      <sheetData sheetId="22"/>
      <sheetData sheetId="2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_kustannusmallit" displayName="T_kustannusmallit" ref="N4:N5" headerRowCount="0" totalsRowShown="0" headerRowDxfId="9" dataDxfId="8">
  <tableColumns count="1">
    <tableColumn id="1" xr3:uid="{00000000-0010-0000-0100-000001000000}" name="T_kustannusmallit" headerRowDxfId="7" dataDxfId="6"/>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78E7728-1828-4CAF-9530-B84F2E3E9591}" name="T_Erityistavoitteet4" displayName="T_Erityistavoitteet4" ref="F4:F7" headerRowCount="0" totalsRowShown="0" headerRowDxfId="5" dataDxfId="4">
  <tableColumns count="1">
    <tableColumn id="1" xr3:uid="{F15EEA0B-1C44-46FF-BAA4-2D6DBA666AA0}" name="Erityistavoite" headerRowDxfId="3" dataDxfId="2"/>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EUSA">
      <a:dk1>
        <a:sysClr val="windowText" lastClr="000000"/>
      </a:dk1>
      <a:lt1>
        <a:srgbClr val="FFFFFF"/>
      </a:lt1>
      <a:dk2>
        <a:srgbClr val="003399"/>
      </a:dk2>
      <a:lt2>
        <a:srgbClr val="FFFFFF"/>
      </a:lt2>
      <a:accent1>
        <a:srgbClr val="3398CC"/>
      </a:accent1>
      <a:accent2>
        <a:srgbClr val="99CBE5"/>
      </a:accent2>
      <a:accent3>
        <a:srgbClr val="CAE4F2"/>
      </a:accent3>
      <a:accent4>
        <a:srgbClr val="E5F2F8"/>
      </a:accent4>
      <a:accent5>
        <a:srgbClr val="BBBBBB"/>
      </a:accent5>
      <a:accent6>
        <a:srgbClr val="D52A2D"/>
      </a:accent6>
      <a:hlink>
        <a:srgbClr val="000000"/>
      </a:hlink>
      <a:folHlink>
        <a:srgbClr val="000000"/>
      </a:folHlink>
    </a:clrScheme>
    <a:fontScheme name="AMIF">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5.bin"/><Relationship Id="rId1" Type="http://schemas.openxmlformats.org/officeDocument/2006/relationships/hyperlink" Target="https://eur-lex.europa.eu/legal-content/FI/ALL/?uri=CELEX:32018R1046&amp;qid=164924992243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A6C19-16D8-4409-B84E-E5E007E818A2}">
  <sheetPr codeName="Taul4"/>
  <dimension ref="A1:V49"/>
  <sheetViews>
    <sheetView showGridLines="0" tabSelected="1" zoomScaleNormal="100" workbookViewId="0">
      <selection activeCell="N9" sqref="N9"/>
    </sheetView>
  </sheetViews>
  <sheetFormatPr defaultColWidth="9.23046875" defaultRowHeight="15.5" x14ac:dyDescent="0.35"/>
  <cols>
    <col min="1" max="1" width="2.765625" style="336" customWidth="1"/>
    <col min="2" max="2" width="3.765625" style="336" customWidth="1"/>
    <col min="3" max="3" width="19.765625" style="336" customWidth="1"/>
    <col min="4" max="4" width="4.765625" style="336" customWidth="1"/>
    <col min="5" max="5" width="8.765625" style="336" customWidth="1"/>
    <col min="6" max="6" width="9.23046875" style="336"/>
    <col min="7" max="8" width="8.765625" style="336" customWidth="1"/>
    <col min="9" max="9" width="9.23046875" style="336"/>
    <col min="10" max="10" width="8.765625" style="336" customWidth="1"/>
    <col min="11" max="11" width="10.23046875" style="336" customWidth="1"/>
    <col min="12" max="12" width="9.765625" style="336" customWidth="1"/>
    <col min="13" max="16384" width="9.23046875" style="336"/>
  </cols>
  <sheetData>
    <row r="1" spans="1:22" ht="72" customHeight="1" x14ac:dyDescent="0.35">
      <c r="A1" s="335" t="s">
        <v>0</v>
      </c>
      <c r="C1" s="337"/>
      <c r="D1" s="337"/>
      <c r="E1" s="337"/>
      <c r="F1" s="337"/>
      <c r="G1" s="337"/>
      <c r="H1" s="337"/>
      <c r="I1" s="473"/>
      <c r="J1" s="473"/>
      <c r="K1" s="473"/>
      <c r="L1" s="337"/>
      <c r="M1" s="337"/>
      <c r="N1" s="337"/>
      <c r="O1" s="337"/>
      <c r="P1" s="337"/>
      <c r="Q1" s="337"/>
      <c r="R1" s="337"/>
      <c r="S1" s="337"/>
      <c r="T1" s="337"/>
      <c r="U1" s="337"/>
      <c r="V1" s="337"/>
    </row>
    <row r="2" spans="1:22" ht="15" customHeight="1" x14ac:dyDescent="0.35">
      <c r="B2" s="338"/>
      <c r="C2" s="339"/>
      <c r="D2" s="339"/>
      <c r="E2" s="339"/>
      <c r="F2" s="339"/>
      <c r="G2" s="339"/>
      <c r="H2" s="339"/>
      <c r="I2" s="474"/>
      <c r="J2" s="474"/>
      <c r="K2" s="339"/>
      <c r="M2" s="337" t="s">
        <v>1</v>
      </c>
      <c r="N2" s="337"/>
      <c r="O2" s="337"/>
      <c r="P2" s="337"/>
      <c r="Q2" s="337"/>
      <c r="R2" s="337"/>
      <c r="S2" s="337"/>
      <c r="T2" s="337"/>
      <c r="U2" s="337"/>
      <c r="V2" s="337"/>
    </row>
    <row r="3" spans="1:22" x14ac:dyDescent="0.35">
      <c r="B3" s="475" t="s">
        <v>2</v>
      </c>
      <c r="C3" s="475"/>
      <c r="D3" s="475"/>
      <c r="E3" s="475"/>
      <c r="F3" s="475"/>
      <c r="G3" s="475"/>
      <c r="H3" s="475"/>
      <c r="I3" s="475"/>
      <c r="J3" s="475"/>
      <c r="K3" s="475"/>
      <c r="M3" s="337"/>
      <c r="N3" s="337"/>
      <c r="O3" s="337"/>
      <c r="P3" s="337"/>
      <c r="Q3" s="337"/>
      <c r="R3" s="337"/>
      <c r="S3" s="337"/>
      <c r="T3" s="337"/>
      <c r="U3" s="337"/>
      <c r="V3" s="337"/>
    </row>
    <row r="4" spans="1:22" x14ac:dyDescent="0.35">
      <c r="B4" s="475" t="s">
        <v>3</v>
      </c>
      <c r="C4" s="475"/>
      <c r="D4" s="475"/>
      <c r="E4" s="475"/>
      <c r="F4" s="475"/>
      <c r="G4" s="475"/>
      <c r="H4" s="475"/>
      <c r="I4" s="475"/>
      <c r="J4" s="475"/>
      <c r="K4" s="475"/>
      <c r="M4" s="337"/>
      <c r="N4" s="340" t="s">
        <v>4</v>
      </c>
      <c r="O4" s="337"/>
      <c r="P4" s="337"/>
      <c r="Q4" s="340"/>
      <c r="R4" s="337"/>
      <c r="S4" s="337"/>
      <c r="T4" s="337"/>
      <c r="U4" s="337"/>
      <c r="V4" s="337"/>
    </row>
    <row r="5" spans="1:22" x14ac:dyDescent="0.35">
      <c r="B5" s="339"/>
      <c r="C5" s="341"/>
      <c r="D5" s="474"/>
      <c r="E5" s="474"/>
      <c r="F5" s="341"/>
      <c r="G5" s="342"/>
      <c r="H5" s="341"/>
      <c r="I5" s="341"/>
      <c r="J5" s="341"/>
      <c r="K5" s="341"/>
      <c r="M5" s="337"/>
      <c r="N5" s="343" t="s">
        <v>5</v>
      </c>
      <c r="O5" s="344"/>
      <c r="P5" s="344"/>
      <c r="Q5" s="310"/>
      <c r="R5" s="337"/>
      <c r="S5" s="337"/>
      <c r="T5" s="337"/>
      <c r="U5" s="337"/>
      <c r="V5" s="337"/>
    </row>
    <row r="6" spans="1:22" x14ac:dyDescent="0.35">
      <c r="B6" s="345" t="s">
        <v>6</v>
      </c>
      <c r="C6" s="339"/>
      <c r="D6" s="339"/>
      <c r="E6" s="339"/>
      <c r="F6" s="339"/>
      <c r="G6" s="339"/>
      <c r="H6" s="339"/>
      <c r="I6" s="339"/>
      <c r="J6" s="339"/>
      <c r="K6" s="339"/>
      <c r="L6"/>
      <c r="M6" s="337"/>
      <c r="N6" s="343" t="s">
        <v>7</v>
      </c>
      <c r="O6" s="344"/>
      <c r="P6" s="344"/>
      <c r="Q6" s="310"/>
      <c r="R6" s="337"/>
      <c r="S6" s="337"/>
      <c r="T6" s="337"/>
      <c r="U6" s="337"/>
      <c r="V6" s="337"/>
    </row>
    <row r="7" spans="1:22" x14ac:dyDescent="0.35">
      <c r="B7" s="345" t="s">
        <v>8</v>
      </c>
      <c r="C7" s="339"/>
      <c r="D7" s="339"/>
      <c r="E7" s="339"/>
      <c r="F7" s="339"/>
      <c r="G7" s="339"/>
      <c r="H7" s="339"/>
      <c r="I7" s="339"/>
      <c r="J7" s="339"/>
      <c r="K7" s="339"/>
      <c r="L7"/>
      <c r="M7" s="337"/>
      <c r="N7" s="346" t="s">
        <v>9</v>
      </c>
      <c r="O7" s="344"/>
      <c r="P7" s="344"/>
      <c r="Q7" s="310"/>
      <c r="R7" s="337"/>
      <c r="S7" s="337"/>
      <c r="T7" s="337"/>
      <c r="U7" s="337"/>
      <c r="V7" s="337"/>
    </row>
    <row r="8" spans="1:22" x14ac:dyDescent="0.35">
      <c r="B8" s="339"/>
      <c r="C8" s="339"/>
      <c r="D8" s="339"/>
      <c r="E8" s="339"/>
      <c r="F8" s="339"/>
      <c r="G8" s="339"/>
      <c r="H8" s="339"/>
      <c r="I8" s="339"/>
      <c r="J8" s="339"/>
      <c r="K8" s="339"/>
      <c r="L8"/>
      <c r="M8" s="337"/>
      <c r="N8" s="343" t="s">
        <v>10</v>
      </c>
      <c r="O8" s="344"/>
      <c r="P8" s="344"/>
      <c r="Q8" s="310"/>
      <c r="R8" s="310"/>
      <c r="S8" s="310"/>
      <c r="T8" s="337"/>
      <c r="U8" s="337"/>
      <c r="V8" s="337"/>
    </row>
    <row r="9" spans="1:22" x14ac:dyDescent="0.35">
      <c r="B9" s="345" t="s">
        <v>11</v>
      </c>
      <c r="C9" s="339"/>
      <c r="D9" s="339"/>
      <c r="E9" s="339"/>
      <c r="F9" s="339"/>
      <c r="G9" s="339"/>
      <c r="H9" s="339"/>
      <c r="I9" s="339"/>
      <c r="J9" s="339"/>
      <c r="K9" s="339"/>
      <c r="L9"/>
      <c r="M9" s="337"/>
      <c r="N9" s="343" t="s">
        <v>12</v>
      </c>
      <c r="O9" s="344"/>
      <c r="P9" s="344"/>
      <c r="Q9" s="310"/>
      <c r="R9" s="337"/>
      <c r="S9" s="337"/>
      <c r="T9" s="337"/>
      <c r="U9" s="337"/>
      <c r="V9" s="337"/>
    </row>
    <row r="10" spans="1:22" x14ac:dyDescent="0.35">
      <c r="B10" s="347" t="s">
        <v>13</v>
      </c>
      <c r="C10" s="339"/>
      <c r="D10" s="339"/>
      <c r="E10" s="339"/>
      <c r="F10" s="339"/>
      <c r="G10" s="339"/>
      <c r="H10" s="339"/>
      <c r="I10" s="339"/>
      <c r="J10" s="339"/>
      <c r="K10" s="339"/>
      <c r="L10"/>
      <c r="M10" s="337"/>
      <c r="N10" s="343" t="s">
        <v>14</v>
      </c>
      <c r="O10" s="344"/>
      <c r="P10" s="344"/>
      <c r="Q10" s="310"/>
      <c r="R10" s="337"/>
      <c r="S10" s="337"/>
      <c r="T10" s="337"/>
      <c r="U10" s="337"/>
      <c r="V10" s="337"/>
    </row>
    <row r="11" spans="1:22" x14ac:dyDescent="0.35">
      <c r="B11" s="437" t="s">
        <v>15</v>
      </c>
      <c r="C11" s="339"/>
      <c r="D11" s="339"/>
      <c r="E11" s="339"/>
      <c r="F11" s="339"/>
      <c r="G11" s="339"/>
      <c r="H11" s="339"/>
      <c r="I11" s="339"/>
      <c r="J11" s="339"/>
      <c r="K11" s="339"/>
      <c r="L11"/>
      <c r="M11" s="337"/>
      <c r="N11" s="343" t="s">
        <v>16</v>
      </c>
      <c r="O11" s="344"/>
      <c r="P11" s="344"/>
      <c r="Q11" s="310"/>
      <c r="R11" s="337"/>
      <c r="S11" s="337"/>
      <c r="T11" s="337"/>
      <c r="U11" s="337"/>
      <c r="V11" s="337"/>
    </row>
    <row r="12" spans="1:22" x14ac:dyDescent="0.35">
      <c r="B12" s="339" t="s">
        <v>17</v>
      </c>
      <c r="C12" s="339"/>
      <c r="D12" s="339"/>
      <c r="E12" s="339"/>
      <c r="F12" s="339"/>
      <c r="G12" s="339"/>
      <c r="H12" s="339"/>
      <c r="I12" s="339"/>
      <c r="J12" s="339"/>
      <c r="K12" s="339"/>
      <c r="L12" s="348"/>
      <c r="M12" s="337"/>
      <c r="N12" s="343" t="s">
        <v>18</v>
      </c>
      <c r="O12" s="344"/>
      <c r="P12" s="344"/>
      <c r="Q12" s="310"/>
      <c r="R12" s="337"/>
      <c r="S12" s="337"/>
      <c r="T12" s="337"/>
      <c r="U12" s="337"/>
      <c r="V12" s="337"/>
    </row>
    <row r="13" spans="1:22" x14ac:dyDescent="0.35">
      <c r="B13" s="345" t="s">
        <v>19</v>
      </c>
      <c r="C13" s="339"/>
      <c r="D13" s="339"/>
      <c r="E13" s="339"/>
      <c r="F13" s="339"/>
      <c r="G13" s="339"/>
      <c r="H13" s="339"/>
      <c r="I13" s="339"/>
      <c r="J13" s="339"/>
      <c r="K13" s="339"/>
      <c r="L13"/>
      <c r="M13" s="337"/>
      <c r="N13" s="343" t="s">
        <v>20</v>
      </c>
      <c r="O13" s="344"/>
      <c r="P13" s="344"/>
      <c r="Q13" s="310"/>
      <c r="R13" s="337"/>
      <c r="S13" s="337"/>
      <c r="T13" s="337"/>
      <c r="U13" s="337"/>
      <c r="V13" s="337"/>
    </row>
    <row r="14" spans="1:22" x14ac:dyDescent="0.35">
      <c r="B14" s="345" t="s">
        <v>21</v>
      </c>
      <c r="C14" s="339"/>
      <c r="D14" s="339"/>
      <c r="E14" s="339"/>
      <c r="F14" s="339"/>
      <c r="G14" s="339"/>
      <c r="H14" s="339"/>
      <c r="I14" s="339"/>
      <c r="J14" s="339"/>
      <c r="K14" s="339"/>
      <c r="L14"/>
      <c r="M14" s="337"/>
      <c r="N14" s="343" t="s">
        <v>22</v>
      </c>
      <c r="O14" s="344"/>
      <c r="P14" s="344"/>
      <c r="Q14" s="310"/>
      <c r="R14" s="337"/>
      <c r="S14" s="337"/>
      <c r="T14" s="337"/>
      <c r="U14" s="337"/>
      <c r="V14" s="337"/>
    </row>
    <row r="15" spans="1:22" x14ac:dyDescent="0.35">
      <c r="B15" s="345"/>
      <c r="C15" s="339"/>
      <c r="D15" s="339"/>
      <c r="E15" s="339"/>
      <c r="F15" s="339"/>
      <c r="G15" s="339"/>
      <c r="H15" s="339"/>
      <c r="I15" s="339"/>
      <c r="J15" s="339"/>
      <c r="K15" s="339"/>
      <c r="L15"/>
      <c r="M15" s="337"/>
      <c r="N15" s="343" t="s">
        <v>23</v>
      </c>
      <c r="O15" s="344"/>
      <c r="P15" s="344"/>
      <c r="Q15" s="310"/>
      <c r="R15" s="337"/>
      <c r="S15" s="337"/>
      <c r="T15" s="337"/>
      <c r="U15" s="337"/>
      <c r="V15" s="337"/>
    </row>
    <row r="16" spans="1:22" x14ac:dyDescent="0.35">
      <c r="B16" s="471" t="s">
        <v>24</v>
      </c>
      <c r="C16" s="472"/>
      <c r="D16" s="472"/>
      <c r="E16" s="472"/>
      <c r="F16" s="472"/>
      <c r="G16" s="472"/>
      <c r="H16" s="472"/>
      <c r="I16" s="472"/>
      <c r="J16" s="472"/>
      <c r="K16" s="472"/>
      <c r="L16"/>
      <c r="M16" s="337"/>
      <c r="N16" s="343" t="s">
        <v>25</v>
      </c>
      <c r="O16" s="344"/>
      <c r="P16" s="344"/>
      <c r="Q16" s="310"/>
      <c r="R16" s="337"/>
      <c r="S16" s="337"/>
      <c r="T16" s="337"/>
      <c r="U16" s="337"/>
      <c r="V16" s="337"/>
    </row>
    <row r="17" spans="2:22" ht="15" customHeight="1" x14ac:dyDescent="0.35">
      <c r="B17" s="478" t="s">
        <v>26</v>
      </c>
      <c r="C17" s="472"/>
      <c r="D17" s="472"/>
      <c r="E17" s="472"/>
      <c r="F17" s="472"/>
      <c r="G17" s="472"/>
      <c r="H17" s="472"/>
      <c r="I17" s="472"/>
      <c r="J17" s="472"/>
      <c r="K17" s="472"/>
      <c r="L17"/>
      <c r="M17" s="337"/>
      <c r="N17" s="343" t="s">
        <v>27</v>
      </c>
      <c r="O17" s="344"/>
      <c r="P17" s="344"/>
      <c r="Q17" s="310"/>
      <c r="R17" s="337"/>
      <c r="S17" s="337"/>
      <c r="T17" s="337"/>
      <c r="U17" s="337"/>
      <c r="V17" s="337"/>
    </row>
    <row r="18" spans="2:22" ht="17.5" customHeight="1" x14ac:dyDescent="0.35">
      <c r="B18" s="478" t="s">
        <v>28</v>
      </c>
      <c r="C18" s="472"/>
      <c r="D18" s="472"/>
      <c r="E18" s="472"/>
      <c r="F18" s="472"/>
      <c r="G18" s="472"/>
      <c r="H18" s="472"/>
      <c r="I18" s="472"/>
      <c r="J18" s="472"/>
      <c r="K18" s="472"/>
      <c r="L18"/>
      <c r="M18" s="337"/>
      <c r="N18" s="343" t="s">
        <v>29</v>
      </c>
      <c r="O18" s="344"/>
      <c r="P18" s="344"/>
      <c r="Q18" s="310"/>
      <c r="R18" s="337"/>
      <c r="S18" s="337"/>
      <c r="T18" s="337"/>
      <c r="U18" s="337"/>
      <c r="V18" s="337"/>
    </row>
    <row r="19" spans="2:22" ht="15" customHeight="1" x14ac:dyDescent="0.35">
      <c r="B19" s="481"/>
      <c r="C19" s="481"/>
      <c r="D19" s="481"/>
      <c r="E19" s="481"/>
      <c r="F19" s="481"/>
      <c r="G19" s="481"/>
      <c r="H19" s="481"/>
      <c r="I19" s="481"/>
      <c r="J19" s="481"/>
      <c r="K19" s="481"/>
      <c r="L19"/>
      <c r="N19" s="343" t="s">
        <v>30</v>
      </c>
      <c r="O19" s="344"/>
      <c r="P19" s="344"/>
      <c r="Q19" s="310"/>
      <c r="R19" s="337"/>
      <c r="S19" s="337"/>
      <c r="T19" s="337"/>
      <c r="U19" s="337"/>
      <c r="V19" s="337"/>
    </row>
    <row r="20" spans="2:22" x14ac:dyDescent="0.35">
      <c r="B20" s="478" t="s">
        <v>31</v>
      </c>
      <c r="C20" s="472"/>
      <c r="D20" s="472"/>
      <c r="E20" s="472"/>
      <c r="F20" s="472"/>
      <c r="G20" s="472"/>
      <c r="H20" s="472"/>
      <c r="I20" s="472"/>
      <c r="J20" s="472"/>
      <c r="K20" s="472"/>
      <c r="L20" s="348"/>
      <c r="M20" s="337"/>
      <c r="N20" s="343" t="s">
        <v>32</v>
      </c>
      <c r="O20" s="344"/>
      <c r="P20" s="344"/>
      <c r="Q20" s="310"/>
      <c r="R20" s="337"/>
      <c r="S20" s="349"/>
      <c r="T20" s="337"/>
      <c r="U20" s="337"/>
      <c r="V20" s="337"/>
    </row>
    <row r="21" spans="2:22" x14ac:dyDescent="0.35">
      <c r="B21" s="350"/>
      <c r="C21"/>
      <c r="D21"/>
      <c r="E21"/>
      <c r="F21"/>
      <c r="G21"/>
      <c r="H21"/>
      <c r="I21"/>
      <c r="J21"/>
      <c r="K21"/>
      <c r="L21"/>
      <c r="M21" s="337"/>
      <c r="N21" s="343" t="s">
        <v>33</v>
      </c>
      <c r="O21" s="344"/>
      <c r="P21" s="344"/>
      <c r="Q21" s="310"/>
      <c r="R21" s="337"/>
      <c r="S21" s="337"/>
      <c r="T21" s="337"/>
      <c r="U21" s="337"/>
      <c r="V21" s="337"/>
    </row>
    <row r="22" spans="2:22" x14ac:dyDescent="0.35">
      <c r="B22" s="351" t="s">
        <v>34</v>
      </c>
      <c r="C22" s="352"/>
      <c r="D22" s="352"/>
      <c r="E22" s="352"/>
      <c r="F22" s="352"/>
      <c r="G22" s="352"/>
      <c r="H22" s="352"/>
      <c r="I22" s="352"/>
      <c r="J22" s="352"/>
      <c r="K22" s="352"/>
      <c r="L22"/>
      <c r="M22" s="337"/>
      <c r="N22" s="343" t="s">
        <v>35</v>
      </c>
      <c r="O22" s="344"/>
      <c r="P22" s="344"/>
      <c r="Q22" s="310"/>
      <c r="R22" s="337"/>
      <c r="S22" s="337"/>
      <c r="T22" s="337"/>
      <c r="U22" s="337"/>
      <c r="V22" s="337"/>
    </row>
    <row r="23" spans="2:22" ht="12.75" customHeight="1" x14ac:dyDescent="0.35">
      <c r="B23" s="352"/>
      <c r="C23" s="352"/>
      <c r="D23" s="352"/>
      <c r="E23" s="352"/>
      <c r="F23" s="352"/>
      <c r="G23" s="352"/>
      <c r="H23" s="352"/>
      <c r="I23" s="352"/>
      <c r="J23" s="352"/>
      <c r="K23" s="352"/>
      <c r="L23"/>
      <c r="M23" s="337"/>
      <c r="N23" s="343" t="s">
        <v>36</v>
      </c>
      <c r="O23" s="344"/>
      <c r="P23" s="344"/>
      <c r="Q23" s="310"/>
      <c r="R23" s="337"/>
      <c r="S23" s="337"/>
      <c r="T23" s="337"/>
      <c r="U23" s="337"/>
      <c r="V23" s="337"/>
    </row>
    <row r="24" spans="2:22" x14ac:dyDescent="0.35">
      <c r="B24" s="350" t="s">
        <v>37</v>
      </c>
      <c r="C24" s="352"/>
      <c r="D24" s="352"/>
      <c r="E24" s="352"/>
      <c r="F24" s="352"/>
      <c r="G24" s="352"/>
      <c r="H24" s="352"/>
      <c r="I24" s="352"/>
      <c r="J24" s="352"/>
      <c r="K24" s="352"/>
      <c r="L24"/>
      <c r="M24" s="337"/>
      <c r="N24" s="343" t="s">
        <v>38</v>
      </c>
      <c r="O24" s="344"/>
      <c r="P24" s="344"/>
      <c r="Q24" s="310"/>
      <c r="R24" s="337"/>
      <c r="S24" s="337"/>
      <c r="T24" s="337"/>
      <c r="U24" s="337"/>
      <c r="V24" s="337"/>
    </row>
    <row r="25" spans="2:22" x14ac:dyDescent="0.35">
      <c r="B25" s="352" t="s">
        <v>39</v>
      </c>
      <c r="C25" s="352"/>
      <c r="D25" s="352"/>
      <c r="E25" s="352"/>
      <c r="F25" s="352"/>
      <c r="G25" s="352"/>
      <c r="H25" s="352"/>
      <c r="I25" s="352"/>
      <c r="J25" s="352"/>
      <c r="K25" s="352"/>
      <c r="L25"/>
      <c r="M25" s="337"/>
      <c r="N25" s="343" t="s">
        <v>40</v>
      </c>
      <c r="O25" s="344"/>
      <c r="P25" s="344"/>
      <c r="Q25" s="310"/>
      <c r="R25" s="337"/>
      <c r="S25" s="337"/>
      <c r="T25" s="337"/>
      <c r="U25" s="337"/>
      <c r="V25" s="337"/>
    </row>
    <row r="26" spans="2:22" x14ac:dyDescent="0.35">
      <c r="B26" s="479" t="s">
        <v>41</v>
      </c>
      <c r="C26" s="480"/>
      <c r="D26" s="480"/>
      <c r="E26" s="480"/>
      <c r="F26" s="480"/>
      <c r="G26" s="480"/>
      <c r="H26" s="480"/>
      <c r="I26" s="480"/>
      <c r="J26" s="480"/>
      <c r="K26" s="480"/>
      <c r="L26"/>
      <c r="M26" s="337"/>
      <c r="N26" s="343" t="s">
        <v>42</v>
      </c>
      <c r="O26" s="353"/>
      <c r="P26" s="344"/>
      <c r="Q26" s="337"/>
      <c r="R26" s="337"/>
      <c r="S26" s="337"/>
      <c r="T26" s="337"/>
      <c r="U26" s="337"/>
      <c r="V26" s="337"/>
    </row>
    <row r="27" spans="2:22" x14ac:dyDescent="0.35">
      <c r="B27" s="480"/>
      <c r="C27" s="480"/>
      <c r="D27" s="480"/>
      <c r="E27" s="480"/>
      <c r="F27" s="480"/>
      <c r="G27" s="480"/>
      <c r="H27" s="480"/>
      <c r="I27" s="480"/>
      <c r="J27" s="480"/>
      <c r="K27" s="480"/>
      <c r="L27"/>
      <c r="M27" s="337"/>
      <c r="N27" s="343" t="s">
        <v>43</v>
      </c>
      <c r="O27" s="344"/>
      <c r="P27" s="344"/>
      <c r="Q27" s="337"/>
      <c r="R27" s="337"/>
      <c r="S27" s="337"/>
      <c r="T27" s="337"/>
      <c r="U27" s="337"/>
      <c r="V27" s="337"/>
    </row>
    <row r="28" spans="2:22" ht="31.9" customHeight="1" x14ac:dyDescent="0.35">
      <c r="B28" s="480"/>
      <c r="C28" s="480"/>
      <c r="D28" s="480"/>
      <c r="E28" s="480"/>
      <c r="F28" s="480"/>
      <c r="G28" s="480"/>
      <c r="H28" s="480"/>
      <c r="I28" s="480"/>
      <c r="J28" s="480"/>
      <c r="K28" s="480"/>
      <c r="L28"/>
      <c r="M28" s="337"/>
      <c r="N28" s="343"/>
      <c r="O28" s="344"/>
      <c r="P28" s="344"/>
      <c r="Q28" s="337"/>
      <c r="R28" s="337"/>
      <c r="S28" s="337"/>
      <c r="T28" s="337"/>
      <c r="U28" s="337"/>
      <c r="V28" s="337"/>
    </row>
    <row r="29" spans="2:22" x14ac:dyDescent="0.35">
      <c r="L29"/>
      <c r="N29" s="311"/>
    </row>
    <row r="30" spans="2:22" x14ac:dyDescent="0.35">
      <c r="B30" s="477" t="s">
        <v>44</v>
      </c>
      <c r="C30" s="477"/>
      <c r="D30" s="477"/>
      <c r="E30" s="477"/>
      <c r="F30" s="477"/>
      <c r="G30" s="477"/>
      <c r="H30" s="477"/>
      <c r="I30" s="477"/>
      <c r="J30" s="477"/>
      <c r="K30" s="477"/>
      <c r="L30"/>
    </row>
    <row r="31" spans="2:22" x14ac:dyDescent="0.35">
      <c r="B31" s="477"/>
      <c r="C31" s="477"/>
      <c r="D31" s="477"/>
      <c r="E31" s="477"/>
      <c r="F31" s="477"/>
      <c r="G31" s="477"/>
      <c r="H31" s="477"/>
      <c r="I31" s="477"/>
      <c r="J31" s="477"/>
      <c r="K31" s="477"/>
      <c r="L31"/>
      <c r="S31" s="349"/>
    </row>
    <row r="32" spans="2:22" x14ac:dyDescent="0.35">
      <c r="B32" s="354"/>
    </row>
    <row r="33" spans="2:15" x14ac:dyDescent="0.35">
      <c r="B33" s="476" t="s">
        <v>45</v>
      </c>
      <c r="C33" s="477"/>
      <c r="D33" s="477"/>
      <c r="E33" s="477"/>
      <c r="F33" s="477"/>
      <c r="G33" s="477"/>
      <c r="H33" s="477"/>
      <c r="I33" s="477"/>
      <c r="J33" s="477"/>
      <c r="K33" s="477"/>
    </row>
    <row r="34" spans="2:15" x14ac:dyDescent="0.35">
      <c r="B34" s="477"/>
      <c r="C34" s="477"/>
      <c r="D34" s="477"/>
      <c r="E34" s="477"/>
      <c r="F34" s="477"/>
      <c r="G34" s="477"/>
      <c r="H34" s="477"/>
      <c r="I34" s="477"/>
      <c r="J34" s="477"/>
      <c r="K34" s="477"/>
    </row>
    <row r="36" spans="2:15" x14ac:dyDescent="0.35">
      <c r="N36" s="352"/>
    </row>
    <row r="37" spans="2:15" x14ac:dyDescent="0.35">
      <c r="N37" s="352"/>
    </row>
    <row r="38" spans="2:15" x14ac:dyDescent="0.35">
      <c r="N38" s="352"/>
    </row>
    <row r="39" spans="2:15" x14ac:dyDescent="0.35">
      <c r="M39" s="352"/>
      <c r="N39" s="352"/>
      <c r="O39" s="352"/>
    </row>
    <row r="40" spans="2:15" x14ac:dyDescent="0.35">
      <c r="M40" s="352"/>
      <c r="N40" s="352"/>
      <c r="O40" s="352"/>
    </row>
    <row r="41" spans="2:15" x14ac:dyDescent="0.35">
      <c r="M41" s="352"/>
      <c r="N41" s="352"/>
      <c r="O41" s="352"/>
    </row>
    <row r="42" spans="2:15" x14ac:dyDescent="0.35">
      <c r="M42" s="352"/>
      <c r="N42" s="352"/>
      <c r="O42" s="352"/>
    </row>
    <row r="43" spans="2:15" x14ac:dyDescent="0.35">
      <c r="L43" s="355"/>
      <c r="M43" s="352"/>
      <c r="O43" s="352"/>
    </row>
    <row r="44" spans="2:15" x14ac:dyDescent="0.35">
      <c r="L44" s="352"/>
      <c r="M44" s="352"/>
      <c r="O44" s="352"/>
    </row>
    <row r="45" spans="2:15" x14ac:dyDescent="0.35">
      <c r="L45" s="352"/>
      <c r="M45" s="352"/>
      <c r="O45" s="352"/>
    </row>
    <row r="46" spans="2:15" x14ac:dyDescent="0.35">
      <c r="L46" s="352"/>
    </row>
    <row r="47" spans="2:15" x14ac:dyDescent="0.35">
      <c r="L47" s="352"/>
    </row>
    <row r="48" spans="2:15" x14ac:dyDescent="0.35">
      <c r="L48" s="352"/>
    </row>
    <row r="49" spans="12:12" x14ac:dyDescent="0.35">
      <c r="L49" s="352"/>
    </row>
  </sheetData>
  <sheetProtection sheet="1" selectLockedCells="1"/>
  <mergeCells count="12">
    <mergeCell ref="B33:K34"/>
    <mergeCell ref="B17:K17"/>
    <mergeCell ref="B20:K20"/>
    <mergeCell ref="B26:K28"/>
    <mergeCell ref="B30:K31"/>
    <mergeCell ref="B18:K19"/>
    <mergeCell ref="B16:K16"/>
    <mergeCell ref="I1:K1"/>
    <mergeCell ref="I2:J2"/>
    <mergeCell ref="B3:K3"/>
    <mergeCell ref="B4:K4"/>
    <mergeCell ref="D5:E5"/>
  </mergeCells>
  <hyperlinks>
    <hyperlink ref="Q8:S8" location="'Indikaattorit- maksatus'!Tulostusalue" display="Indikaattorit - maksatus" xr:uid="{06D28410-7D3F-4BFD-984E-9839F5AD514E}"/>
    <hyperlink ref="N5" location="'Hakijan tiedot'!A1" display="Hakijan tiedot" xr:uid="{1986B3EC-2E4A-42FF-951C-E8B22427FD60}"/>
    <hyperlink ref="N6" location="'3v EU-rahoitus'!A1" display="3v EU-rahoitus" xr:uid="{31D81D15-3328-4F41-A057-E1BB4EB1E675}"/>
    <hyperlink ref="N8" location="Yhteistyötahot!A1" display="Yhteistyötahot" xr:uid="{3A7BB988-08FD-453E-980D-4E13E273553B}"/>
    <hyperlink ref="N9" location="Suunnitelma!A1" display="Suunnitelma" xr:uid="{001E1AD9-F4D7-40F9-ADDF-7C1B26B52B1C}"/>
    <hyperlink ref="N10" location="Aikataulu!A1" display="Aikataulu" xr:uid="{92B10E3C-DCFE-4664-882E-F979B29AD857}"/>
    <hyperlink ref="N11" location="'Toimien tyypit ja teemat'!A1" display="Toimien tyypit ja teemat" xr:uid="{FE882B51-E1FE-48CE-878F-A7BFB8D3D4F8}"/>
    <hyperlink ref="N12" location="'Indikaattorit ET 1'!A1" display="Indikaattorit ET 1" xr:uid="{A5C13693-9BD6-4EAF-8B20-2E2C776224E7}"/>
    <hyperlink ref="N16" location="Hankinta!A1" display="Hankinta " xr:uid="{A9711208-F6CB-4C02-8950-6AE9FBC2824D}"/>
    <hyperlink ref="N17" location="'Budjetin perustiedot'!A1" display="Budjetin perustiedot" xr:uid="{E531B683-92D1-422E-8CFE-23B35D567917}"/>
    <hyperlink ref="N18" location="'Tosiasiallinen palkkakust.'!A1" display="Tosiasiallinen palkkakustannusmalli" xr:uid="{C7384BC6-DC79-418F-9EDC-1480460A15D0}"/>
    <hyperlink ref="N19" location="Ostopalvelut!A1" display="Ostopalvelut" xr:uid="{B6FE5966-A53A-4A7B-AB90-05E8194A180A}"/>
    <hyperlink ref="N20" location="'Käyttö- ja kiinteä omaisuus'!A1" display="Käyttö- ja kiinteä omaisuus" xr:uid="{801A3358-B83B-4C01-BBCE-BF1959E66E1B}"/>
    <hyperlink ref="N21" location="Matkakustannukset!A1" display="Matkakustannukset" xr:uid="{8D35C985-D003-45BF-926A-81D9B49EA1FA}"/>
    <hyperlink ref="N22" location="'Muut hankekustannukset'!A1" display="Muut hankekustannukset" xr:uid="{C261AFE7-E3FA-4794-9A38-49A6658939BB}"/>
    <hyperlink ref="N23" location="'Hankkeen kustannukset'!A1" display="Hankkeen kustannukset" xr:uid="{620C9995-B510-4EEA-9678-FF703D88EA97}"/>
    <hyperlink ref="N24" location="Rahoitus!A1" display="Rahoitus" xr:uid="{808165F5-4687-4E5F-B97D-5B89AAF50D93}"/>
    <hyperlink ref="N26" location="Ennakot!A1" display="Ennakot" xr:uid="{C8074B8A-CB62-4FCE-9551-7A61A5FC9A90}"/>
    <hyperlink ref="N13" location="'Indikaattorit ET 2'!A1" display="Indikaattorit ET 2" xr:uid="{DB366C66-C92A-428D-97FE-99CFDF4696C0}"/>
    <hyperlink ref="N14" location="'Indikaattorit ET 3'!A1" display="Indikaattorit ET 3" xr:uid="{69B22349-DE70-40AA-97FE-3C1571967132}"/>
    <hyperlink ref="N25" location="'EU-rahoitusosuus'!A1" display="EU-rahoitusosuus" xr:uid="{2CA1662A-FA0B-4B8D-9580-F12A48077B00}"/>
    <hyperlink ref="N7" location="'Siirron saajat'!A1" display="Siirron saajat" xr:uid="{45DC25AE-62EB-486A-99D5-3446EEE38BF8}"/>
    <hyperlink ref="N15" location="'Horisont. periaatteet'!A1" display="Horisontaaliset periaattet" xr:uid="{AA0A9DA6-FF84-4AB3-9056-97064812B0EE}"/>
    <hyperlink ref="N27" location="Allekirjoitus!A1" display="Allekirjoitus" xr:uid="{A749DB01-041D-476A-B0A0-7AC22F853796}"/>
  </hyperlinks>
  <pageMargins left="0.39370078740157483" right="0.39370078740157483" top="0.78740157480314965" bottom="0.78740157480314965" header="0.39370078740157483" footer="0.31496062992125984"/>
  <pageSetup paperSize="9" fitToHeight="0" orientation="landscape" r:id="rId1"/>
  <headerFooter>
    <oddHeader>&amp;L&amp;A&amp;R&amp;P(&amp;N)</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7D29A-C21B-4AAA-AF6B-229891E91C88}">
  <sheetPr codeName="Taul12"/>
  <dimension ref="A1:Z51"/>
  <sheetViews>
    <sheetView showGridLines="0" zoomScaleNormal="100" workbookViewId="0">
      <selection activeCell="R3" sqref="R3:T3"/>
    </sheetView>
  </sheetViews>
  <sheetFormatPr defaultColWidth="9.23046875" defaultRowHeight="10" x14ac:dyDescent="0.2"/>
  <cols>
    <col min="1" max="1" width="2.765625" style="3" customWidth="1"/>
    <col min="2" max="2" width="2.69140625" style="3" customWidth="1"/>
    <col min="3" max="3" width="8.84375" style="3" customWidth="1"/>
    <col min="4" max="4" width="11" style="13" customWidth="1"/>
    <col min="5" max="5" width="2.765625" style="3" customWidth="1"/>
    <col min="6" max="6" width="11" style="8" customWidth="1"/>
    <col min="7" max="7" width="2.765625" style="3" customWidth="1"/>
    <col min="8" max="8" width="11" style="8" customWidth="1"/>
    <col min="9" max="9" width="2.765625" style="3" customWidth="1"/>
    <col min="10" max="10" width="8.3046875" style="8" customWidth="1"/>
    <col min="11" max="11" width="2.765625" style="3" customWidth="1"/>
    <col min="12" max="12" width="8.3046875" style="8" customWidth="1"/>
    <col min="13" max="14" width="2.765625" style="3" customWidth="1"/>
    <col min="15" max="15" width="8.3046875" style="430" customWidth="1"/>
    <col min="16" max="16" width="3.84375" style="3" customWidth="1"/>
    <col min="17" max="16384" width="9.23046875" style="3"/>
  </cols>
  <sheetData>
    <row r="1" spans="1:26" ht="16" customHeight="1" x14ac:dyDescent="0.2">
      <c r="A1" s="14" t="s">
        <v>237</v>
      </c>
      <c r="B1" s="14"/>
      <c r="C1" s="14"/>
      <c r="E1" s="7"/>
      <c r="F1" s="6"/>
      <c r="G1" s="7"/>
      <c r="H1" s="6"/>
      <c r="I1" s="7"/>
      <c r="J1" s="6"/>
      <c r="K1" s="7"/>
      <c r="L1" s="6"/>
      <c r="M1" s="7"/>
      <c r="N1" s="7"/>
      <c r="O1" s="425"/>
    </row>
    <row r="2" spans="1:26" ht="62.5" customHeight="1" x14ac:dyDescent="0.35">
      <c r="B2" s="607" t="s">
        <v>223</v>
      </c>
      <c r="C2" s="607"/>
      <c r="D2" s="607"/>
      <c r="E2" s="607"/>
      <c r="F2" s="607"/>
      <c r="G2" s="607"/>
      <c r="H2" s="607"/>
      <c r="I2" s="607"/>
      <c r="J2" s="607"/>
      <c r="K2" s="607"/>
      <c r="L2" s="607"/>
      <c r="M2" s="607"/>
      <c r="N2" s="607"/>
      <c r="O2" s="607"/>
      <c r="P2" s="607"/>
      <c r="Q2" s="54"/>
      <c r="U2" s="20"/>
      <c r="V2" s="20"/>
      <c r="W2" s="20"/>
      <c r="X2" s="20"/>
      <c r="Y2" s="20"/>
      <c r="Z2" s="20"/>
    </row>
    <row r="3" spans="1:26" ht="16" customHeight="1" x14ac:dyDescent="0.35">
      <c r="B3" s="214"/>
      <c r="C3" s="114"/>
      <c r="D3" s="608"/>
      <c r="E3" s="608"/>
      <c r="F3" s="608"/>
      <c r="G3" s="608"/>
      <c r="H3" s="608"/>
      <c r="I3" s="608"/>
      <c r="J3" s="608"/>
      <c r="K3" s="608"/>
      <c r="L3" s="608"/>
      <c r="M3" s="608"/>
      <c r="N3" s="462"/>
      <c r="O3" s="426"/>
      <c r="P3" s="115"/>
      <c r="Q3" s="93"/>
      <c r="R3" s="486" t="s">
        <v>48</v>
      </c>
      <c r="S3" s="487"/>
      <c r="T3" s="488"/>
      <c r="U3" s="250"/>
      <c r="V3" s="250"/>
      <c r="W3" s="250"/>
      <c r="X3" s="250"/>
      <c r="Y3" s="250"/>
      <c r="Z3" s="250"/>
    </row>
    <row r="4" spans="1:26" ht="16" customHeight="1" x14ac:dyDescent="0.35">
      <c r="B4" s="25"/>
      <c r="C4" s="26"/>
      <c r="D4" s="439" t="s">
        <v>238</v>
      </c>
      <c r="E4" s="439"/>
      <c r="F4" s="439"/>
      <c r="G4" s="439"/>
      <c r="H4" s="439"/>
      <c r="I4" s="439"/>
      <c r="J4" s="439"/>
      <c r="K4" s="439"/>
      <c r="L4" s="439"/>
      <c r="M4" s="439"/>
      <c r="N4" s="439"/>
      <c r="O4" s="277"/>
      <c r="P4" s="27"/>
      <c r="Q4" s="93"/>
      <c r="R4" s="93"/>
      <c r="S4" s="93"/>
      <c r="T4" s="93"/>
      <c r="U4" s="250"/>
      <c r="V4" s="250"/>
      <c r="W4" s="250"/>
      <c r="X4" s="250"/>
      <c r="Y4" s="250"/>
      <c r="Z4" s="250"/>
    </row>
    <row r="5" spans="1:26" ht="16" customHeight="1" x14ac:dyDescent="0.35">
      <c r="B5" s="25"/>
      <c r="C5" s="26"/>
      <c r="D5" s="132"/>
      <c r="E5" s="277"/>
      <c r="F5" s="278"/>
      <c r="G5" s="277"/>
      <c r="H5" s="278"/>
      <c r="I5" s="277"/>
      <c r="J5" s="278"/>
      <c r="K5" s="278"/>
      <c r="L5" s="278"/>
      <c r="M5" s="277"/>
      <c r="N5" s="277"/>
      <c r="O5" s="277"/>
      <c r="P5" s="27"/>
      <c r="Q5" s="93"/>
      <c r="R5" s="250"/>
      <c r="S5" s="250"/>
      <c r="T5" s="250"/>
      <c r="U5" s="250"/>
      <c r="V5" s="250"/>
      <c r="W5" s="250"/>
      <c r="X5" s="250"/>
      <c r="Y5" s="250"/>
      <c r="Z5" s="250"/>
    </row>
    <row r="6" spans="1:26" ht="16" customHeight="1" x14ac:dyDescent="0.35">
      <c r="B6" s="25"/>
      <c r="C6" s="94" t="s">
        <v>239</v>
      </c>
      <c r="D6" s="279"/>
      <c r="E6" s="26"/>
      <c r="F6" s="280"/>
      <c r="G6" s="26"/>
      <c r="H6" s="280"/>
      <c r="I6" s="26"/>
      <c r="J6" s="280"/>
      <c r="K6" s="280"/>
      <c r="L6" s="280"/>
      <c r="M6" s="26"/>
      <c r="N6" s="26"/>
      <c r="O6" s="421"/>
      <c r="P6" s="27"/>
      <c r="Q6" s="93"/>
      <c r="R6" s="250"/>
      <c r="S6" s="250"/>
      <c r="T6" s="250"/>
      <c r="U6" s="250"/>
      <c r="V6" s="250"/>
      <c r="W6" s="250"/>
      <c r="X6" s="250"/>
      <c r="Y6" s="250"/>
      <c r="Z6" s="250"/>
    </row>
    <row r="7" spans="1:26" ht="16" customHeight="1" x14ac:dyDescent="0.35">
      <c r="B7" s="25"/>
      <c r="C7" s="26"/>
      <c r="D7" s="94"/>
      <c r="E7" s="26"/>
      <c r="F7" s="280"/>
      <c r="G7" s="26"/>
      <c r="H7" s="280"/>
      <c r="I7" s="26"/>
      <c r="J7" s="280"/>
      <c r="K7" s="280"/>
      <c r="L7" s="280"/>
      <c r="M7" s="26"/>
      <c r="N7" s="26"/>
      <c r="O7" s="281"/>
      <c r="P7" s="27"/>
      <c r="Q7" s="93"/>
      <c r="R7" s="250"/>
      <c r="S7" s="250"/>
      <c r="T7" s="250"/>
      <c r="U7" s="250"/>
      <c r="V7" s="250"/>
      <c r="W7" s="250"/>
      <c r="X7" s="250"/>
      <c r="Y7" s="250"/>
      <c r="Z7" s="250"/>
    </row>
    <row r="8" spans="1:26" ht="16" customHeight="1" x14ac:dyDescent="0.35">
      <c r="B8" s="25"/>
      <c r="C8" s="26"/>
      <c r="D8" s="132"/>
      <c r="E8" s="277"/>
      <c r="F8" s="278"/>
      <c r="G8" s="277"/>
      <c r="H8" s="278"/>
      <c r="I8" s="277"/>
      <c r="J8" s="278"/>
      <c r="K8" s="278"/>
      <c r="L8" s="278"/>
      <c r="M8" s="277"/>
      <c r="N8" s="277"/>
      <c r="O8" s="277"/>
      <c r="P8" s="27"/>
      <c r="Q8" s="93"/>
      <c r="R8" s="20"/>
      <c r="S8" s="20"/>
      <c r="T8" s="20"/>
      <c r="U8" s="20"/>
      <c r="V8" s="20"/>
      <c r="W8" s="20"/>
      <c r="X8" s="20"/>
      <c r="Y8" s="20"/>
      <c r="Z8" s="20"/>
    </row>
    <row r="9" spans="1:26" ht="16" customHeight="1" x14ac:dyDescent="0.35">
      <c r="B9" s="25"/>
      <c r="C9" s="94" t="s">
        <v>240</v>
      </c>
      <c r="D9" s="279"/>
      <c r="E9" s="26"/>
      <c r="F9" s="280"/>
      <c r="G9" s="26"/>
      <c r="H9" s="280"/>
      <c r="I9" s="26"/>
      <c r="J9" s="280"/>
      <c r="K9" s="280"/>
      <c r="L9" s="280"/>
      <c r="M9" s="26"/>
      <c r="N9" s="26"/>
      <c r="O9" s="421"/>
      <c r="P9" s="27"/>
      <c r="Q9" s="93"/>
      <c r="R9" s="20"/>
      <c r="S9" s="20"/>
      <c r="T9" s="20"/>
      <c r="U9" s="20"/>
      <c r="V9" s="20"/>
      <c r="W9" s="20"/>
      <c r="X9" s="20"/>
      <c r="Y9" s="20"/>
      <c r="Z9" s="20"/>
    </row>
    <row r="10" spans="1:26" ht="16" customHeight="1" x14ac:dyDescent="0.35">
      <c r="B10" s="25"/>
      <c r="C10" s="26"/>
      <c r="D10" s="94"/>
      <c r="E10" s="26"/>
      <c r="F10" s="280"/>
      <c r="G10" s="26"/>
      <c r="H10" s="280"/>
      <c r="I10" s="26"/>
      <c r="J10" s="280"/>
      <c r="K10" s="280"/>
      <c r="L10" s="280"/>
      <c r="M10" s="26"/>
      <c r="N10" s="26"/>
      <c r="O10" s="281"/>
      <c r="P10" s="27"/>
      <c r="Q10" s="93"/>
      <c r="R10" s="20"/>
      <c r="S10" s="20"/>
      <c r="T10" s="20"/>
      <c r="U10" s="20"/>
      <c r="V10" s="20"/>
      <c r="W10" s="20"/>
      <c r="X10" s="20"/>
      <c r="Y10" s="20"/>
      <c r="Z10" s="20"/>
    </row>
    <row r="11" spans="1:26" ht="16" customHeight="1" x14ac:dyDescent="0.35">
      <c r="B11" s="25"/>
      <c r="C11" s="26"/>
      <c r="D11" s="132"/>
      <c r="E11" s="277"/>
      <c r="F11" s="278"/>
      <c r="G11" s="277"/>
      <c r="H11" s="278"/>
      <c r="I11" s="277"/>
      <c r="J11" s="278"/>
      <c r="K11" s="278"/>
      <c r="L11" s="278"/>
      <c r="M11" s="277"/>
      <c r="N11" s="277"/>
      <c r="O11" s="277"/>
      <c r="P11" s="27"/>
      <c r="Q11" s="93"/>
      <c r="R11" s="20"/>
      <c r="S11" s="20"/>
      <c r="T11" s="20"/>
      <c r="U11" s="20"/>
      <c r="V11" s="20"/>
      <c r="W11" s="20"/>
      <c r="X11" s="20"/>
      <c r="Y11" s="20"/>
      <c r="Z11" s="20"/>
    </row>
    <row r="12" spans="1:26" ht="16" customHeight="1" x14ac:dyDescent="0.35">
      <c r="B12" s="25"/>
      <c r="C12" s="94" t="s">
        <v>241</v>
      </c>
      <c r="D12" s="279"/>
      <c r="E12" s="26"/>
      <c r="F12" s="280"/>
      <c r="G12" s="26"/>
      <c r="H12" s="280"/>
      <c r="I12" s="26"/>
      <c r="J12" s="280"/>
      <c r="K12" s="280"/>
      <c r="L12" s="280"/>
      <c r="M12" s="26"/>
      <c r="N12" s="26"/>
      <c r="O12" s="421"/>
      <c r="P12" s="27"/>
      <c r="Q12" s="93"/>
      <c r="R12" s="20"/>
      <c r="S12" s="20"/>
      <c r="T12" s="20"/>
      <c r="U12" s="20"/>
      <c r="V12" s="20"/>
      <c r="W12" s="20"/>
      <c r="X12" s="20"/>
      <c r="Y12" s="20"/>
      <c r="Z12" s="20"/>
    </row>
    <row r="13" spans="1:26" ht="16" customHeight="1" x14ac:dyDescent="0.35">
      <c r="B13" s="25"/>
      <c r="C13" s="26"/>
      <c r="D13" s="94"/>
      <c r="E13" s="26"/>
      <c r="F13" s="280"/>
      <c r="G13" s="26"/>
      <c r="H13" s="280"/>
      <c r="I13" s="26"/>
      <c r="J13" s="280"/>
      <c r="K13" s="280"/>
      <c r="L13" s="280"/>
      <c r="M13" s="26"/>
      <c r="N13" s="26"/>
      <c r="O13" s="281"/>
      <c r="P13" s="27"/>
      <c r="Q13" s="93"/>
      <c r="R13" s="20"/>
      <c r="S13" s="20"/>
      <c r="T13" s="20"/>
      <c r="U13" s="20"/>
      <c r="V13" s="20"/>
      <c r="W13" s="20"/>
      <c r="X13" s="20"/>
      <c r="Y13" s="20"/>
      <c r="Z13" s="20"/>
    </row>
    <row r="14" spans="1:26" ht="16" customHeight="1" x14ac:dyDescent="0.35">
      <c r="B14" s="25"/>
      <c r="C14" s="26"/>
      <c r="D14" s="132"/>
      <c r="E14" s="277"/>
      <c r="F14" s="278"/>
      <c r="G14" s="277"/>
      <c r="H14" s="278"/>
      <c r="I14" s="277"/>
      <c r="J14" s="278"/>
      <c r="K14" s="278"/>
      <c r="L14" s="278"/>
      <c r="M14" s="277"/>
      <c r="N14" s="277"/>
      <c r="O14" s="277"/>
      <c r="P14" s="27"/>
      <c r="Q14" s="93"/>
      <c r="R14" s="20"/>
      <c r="S14" s="20"/>
      <c r="T14" s="20"/>
      <c r="U14" s="20"/>
      <c r="V14" s="20"/>
      <c r="W14" s="20"/>
      <c r="X14" s="20"/>
      <c r="Y14" s="20"/>
      <c r="Z14" s="20"/>
    </row>
    <row r="15" spans="1:26" ht="16" customHeight="1" x14ac:dyDescent="0.35">
      <c r="B15" s="25"/>
      <c r="C15" s="94" t="s">
        <v>242</v>
      </c>
      <c r="D15" s="279"/>
      <c r="E15" s="26"/>
      <c r="F15" s="280"/>
      <c r="G15" s="26"/>
      <c r="H15" s="280"/>
      <c r="I15" s="26"/>
      <c r="J15" s="280"/>
      <c r="K15" s="280"/>
      <c r="L15" s="280"/>
      <c r="M15" s="26"/>
      <c r="N15" s="26"/>
      <c r="O15" s="421"/>
      <c r="P15" s="27"/>
      <c r="Q15" s="93"/>
      <c r="R15" s="20"/>
      <c r="S15" s="20"/>
      <c r="T15" s="20"/>
      <c r="U15" s="20"/>
      <c r="V15" s="20"/>
      <c r="W15" s="20"/>
      <c r="X15" s="20"/>
      <c r="Y15" s="20"/>
      <c r="Z15" s="20"/>
    </row>
    <row r="16" spans="1:26" ht="16" customHeight="1" x14ac:dyDescent="0.35">
      <c r="B16" s="25"/>
      <c r="C16" s="26"/>
      <c r="D16" s="94"/>
      <c r="E16" s="26"/>
      <c r="F16" s="280"/>
      <c r="G16" s="26"/>
      <c r="H16" s="280"/>
      <c r="I16" s="26"/>
      <c r="J16" s="280"/>
      <c r="K16" s="280"/>
      <c r="L16" s="280"/>
      <c r="M16" s="26"/>
      <c r="N16" s="26"/>
      <c r="O16" s="281"/>
      <c r="P16" s="27"/>
      <c r="Q16" s="93"/>
      <c r="R16" s="20"/>
      <c r="S16" s="20"/>
      <c r="T16" s="20"/>
      <c r="U16" s="20"/>
      <c r="V16" s="20"/>
      <c r="W16" s="20"/>
      <c r="X16" s="20"/>
      <c r="Y16" s="20"/>
      <c r="Z16" s="20"/>
    </row>
    <row r="17" spans="2:26" ht="16" customHeight="1" x14ac:dyDescent="0.35">
      <c r="B17" s="25"/>
      <c r="C17" s="26"/>
      <c r="D17" s="94"/>
      <c r="E17" s="26"/>
      <c r="F17" s="280"/>
      <c r="G17" s="26"/>
      <c r="H17" s="280"/>
      <c r="I17" s="26"/>
      <c r="J17" s="280"/>
      <c r="K17" s="26"/>
      <c r="L17" s="280"/>
      <c r="M17" s="26"/>
      <c r="N17" s="26"/>
      <c r="O17" s="96"/>
      <c r="P17" s="27"/>
      <c r="Q17" s="20"/>
      <c r="R17" s="20"/>
      <c r="S17" s="20"/>
      <c r="T17" s="20"/>
      <c r="U17" s="20"/>
      <c r="V17" s="20"/>
      <c r="W17" s="20"/>
      <c r="X17" s="20"/>
      <c r="Y17" s="20"/>
      <c r="Z17" s="20"/>
    </row>
    <row r="18" spans="2:26" ht="16" customHeight="1" x14ac:dyDescent="0.35">
      <c r="B18" s="25"/>
      <c r="C18" s="572" t="s">
        <v>243</v>
      </c>
      <c r="D18" s="572"/>
      <c r="E18" s="572"/>
      <c r="F18" s="572"/>
      <c r="G18" s="572"/>
      <c r="H18" s="572"/>
      <c r="I18" s="572"/>
      <c r="J18" s="572"/>
      <c r="K18" s="572"/>
      <c r="L18" s="572"/>
      <c r="M18" s="572"/>
      <c r="N18" s="463"/>
      <c r="O18" s="422"/>
      <c r="P18" s="27"/>
      <c r="Q18" s="20"/>
      <c r="R18" s="20"/>
      <c r="S18" s="20"/>
      <c r="T18" s="20"/>
      <c r="U18" s="20"/>
      <c r="V18" s="20"/>
      <c r="W18" s="20"/>
      <c r="X18" s="20"/>
      <c r="Y18" s="20"/>
      <c r="Z18" s="20"/>
    </row>
    <row r="19" spans="2:26" ht="16" customHeight="1" x14ac:dyDescent="0.35">
      <c r="B19" s="25"/>
      <c r="C19" s="450"/>
      <c r="D19" s="450"/>
      <c r="E19" s="450"/>
      <c r="F19" s="450"/>
      <c r="G19" s="450"/>
      <c r="H19" s="450"/>
      <c r="I19" s="450"/>
      <c r="J19" s="450"/>
      <c r="K19" s="450"/>
      <c r="L19" s="450"/>
      <c r="M19" s="450"/>
      <c r="N19" s="463"/>
      <c r="O19" s="281"/>
      <c r="P19" s="27"/>
      <c r="Q19" s="20"/>
      <c r="R19" s="20"/>
      <c r="S19" s="20"/>
      <c r="T19" s="20"/>
      <c r="U19" s="20"/>
      <c r="V19" s="20"/>
      <c r="W19" s="20"/>
      <c r="X19" s="20"/>
      <c r="Y19" s="20"/>
      <c r="Z19" s="20"/>
    </row>
    <row r="20" spans="2:26" ht="16" customHeight="1" x14ac:dyDescent="0.35">
      <c r="B20" s="25"/>
      <c r="C20" s="26"/>
      <c r="D20" s="94"/>
      <c r="E20" s="26"/>
      <c r="F20" s="280"/>
      <c r="G20" s="26"/>
      <c r="H20" s="280"/>
      <c r="I20" s="26"/>
      <c r="J20" s="280"/>
      <c r="K20" s="26"/>
      <c r="L20" s="280"/>
      <c r="M20" s="26"/>
      <c r="N20" s="26"/>
      <c r="O20" s="96"/>
      <c r="P20" s="27"/>
      <c r="Q20" s="20"/>
      <c r="R20" s="20"/>
      <c r="S20" s="20"/>
      <c r="T20" s="20"/>
      <c r="U20" s="20"/>
      <c r="V20" s="20"/>
      <c r="W20" s="20"/>
      <c r="X20" s="20"/>
      <c r="Y20" s="20"/>
      <c r="Z20" s="20"/>
    </row>
    <row r="21" spans="2:26" ht="16" customHeight="1" x14ac:dyDescent="0.35">
      <c r="B21" s="25"/>
      <c r="C21" s="572" t="s">
        <v>244</v>
      </c>
      <c r="D21" s="572"/>
      <c r="E21" s="572"/>
      <c r="F21" s="572"/>
      <c r="G21" s="572"/>
      <c r="H21" s="572"/>
      <c r="I21" s="572"/>
      <c r="J21" s="572"/>
      <c r="K21" s="572"/>
      <c r="L21" s="572"/>
      <c r="M21" s="572"/>
      <c r="N21" s="463"/>
      <c r="O21" s="422"/>
      <c r="P21" s="27"/>
      <c r="Q21" s="20"/>
      <c r="R21" s="20"/>
      <c r="S21" s="20"/>
      <c r="T21" s="20"/>
      <c r="U21" s="20"/>
      <c r="V21" s="20"/>
      <c r="W21" s="20"/>
      <c r="X21" s="20"/>
      <c r="Y21" s="20"/>
      <c r="Z21" s="20"/>
    </row>
    <row r="22" spans="2:26" ht="16" customHeight="1" x14ac:dyDescent="0.35">
      <c r="B22" s="25"/>
      <c r="C22" s="450"/>
      <c r="D22" s="450"/>
      <c r="E22" s="450"/>
      <c r="F22" s="450"/>
      <c r="G22" s="450"/>
      <c r="H22" s="450"/>
      <c r="I22" s="450"/>
      <c r="J22" s="450"/>
      <c r="K22" s="450"/>
      <c r="L22" s="450"/>
      <c r="M22" s="450"/>
      <c r="N22" s="463"/>
      <c r="O22" s="281"/>
      <c r="P22" s="27"/>
      <c r="Q22" s="20"/>
      <c r="R22" s="20"/>
      <c r="S22" s="20"/>
      <c r="T22" s="20"/>
      <c r="U22" s="20"/>
      <c r="V22" s="20"/>
      <c r="W22" s="20"/>
      <c r="X22" s="20"/>
      <c r="Y22" s="20"/>
      <c r="Z22" s="20"/>
    </row>
    <row r="23" spans="2:26" ht="16" customHeight="1" x14ac:dyDescent="0.35">
      <c r="B23" s="25"/>
      <c r="C23" s="450"/>
      <c r="D23" s="450"/>
      <c r="E23" s="450"/>
      <c r="F23" s="450"/>
      <c r="G23" s="450"/>
      <c r="H23" s="450"/>
      <c r="I23" s="450"/>
      <c r="J23" s="450"/>
      <c r="K23" s="450"/>
      <c r="L23" s="450"/>
      <c r="M23" s="450"/>
      <c r="N23" s="26"/>
      <c r="O23" s="96"/>
      <c r="P23" s="27"/>
      <c r="Q23" s="20"/>
      <c r="R23" s="20"/>
      <c r="S23" s="20"/>
      <c r="T23" s="20"/>
      <c r="U23" s="20"/>
      <c r="V23" s="20"/>
      <c r="W23" s="20"/>
      <c r="X23" s="20"/>
      <c r="Y23" s="20"/>
      <c r="Z23" s="20"/>
    </row>
    <row r="24" spans="2:26" ht="16" customHeight="1" x14ac:dyDescent="0.35">
      <c r="B24" s="25"/>
      <c r="C24" s="26" t="s">
        <v>245</v>
      </c>
      <c r="D24" s="94"/>
      <c r="E24" s="26"/>
      <c r="F24" s="280"/>
      <c r="G24" s="26"/>
      <c r="H24" s="280"/>
      <c r="I24" s="26"/>
      <c r="J24" s="280"/>
      <c r="K24" s="26"/>
      <c r="L24" s="280"/>
      <c r="M24" s="26"/>
      <c r="N24" s="26"/>
      <c r="O24" s="422"/>
      <c r="P24" s="27"/>
    </row>
    <row r="25" spans="2:26" ht="15" customHeight="1" x14ac:dyDescent="0.35">
      <c r="B25" s="25"/>
      <c r="C25" s="460"/>
      <c r="D25" s="460"/>
      <c r="E25" s="460"/>
      <c r="F25" s="460"/>
      <c r="G25" s="460"/>
      <c r="H25" s="460"/>
      <c r="I25" s="460"/>
      <c r="J25" s="460"/>
      <c r="K25" s="460"/>
      <c r="L25" s="460"/>
      <c r="M25" s="460"/>
      <c r="N25" s="460"/>
      <c r="O25" s="96"/>
      <c r="P25" s="27"/>
    </row>
    <row r="26" spans="2:26" ht="15.5" x14ac:dyDescent="0.35">
      <c r="B26" s="25"/>
      <c r="C26" s="460"/>
      <c r="D26" s="460"/>
      <c r="E26" s="460"/>
      <c r="F26" s="460"/>
      <c r="G26" s="460"/>
      <c r="H26" s="460"/>
      <c r="I26" s="460"/>
      <c r="J26" s="460"/>
      <c r="K26" s="460"/>
      <c r="L26" s="460"/>
      <c r="M26" s="460"/>
      <c r="N26" s="460"/>
      <c r="O26" s="96"/>
      <c r="P26" s="27"/>
    </row>
    <row r="27" spans="2:26" ht="16" customHeight="1" x14ac:dyDescent="0.35">
      <c r="B27" s="25"/>
      <c r="C27" s="605" t="s">
        <v>246</v>
      </c>
      <c r="D27" s="605"/>
      <c r="E27" s="605"/>
      <c r="F27" s="605"/>
      <c r="G27" s="605"/>
      <c r="H27" s="605"/>
      <c r="I27" s="605"/>
      <c r="J27" s="605"/>
      <c r="K27" s="605"/>
      <c r="L27" s="605"/>
      <c r="M27" s="460"/>
      <c r="N27" s="460"/>
      <c r="O27" s="422"/>
      <c r="P27" s="27"/>
    </row>
    <row r="28" spans="2:26" ht="16" customHeight="1" x14ac:dyDescent="0.35">
      <c r="B28" s="25"/>
      <c r="C28" s="605"/>
      <c r="D28" s="605"/>
      <c r="E28" s="605"/>
      <c r="F28" s="605"/>
      <c r="G28" s="605"/>
      <c r="H28" s="605"/>
      <c r="I28" s="605"/>
      <c r="J28" s="605"/>
      <c r="K28" s="605"/>
      <c r="L28" s="605"/>
      <c r="M28" s="460"/>
      <c r="N28" s="460"/>
      <c r="O28" s="460"/>
      <c r="P28" s="27"/>
    </row>
    <row r="29" spans="2:26" ht="15.5" x14ac:dyDescent="0.35">
      <c r="B29" s="25"/>
      <c r="C29" s="460"/>
      <c r="D29" s="460"/>
      <c r="E29" s="460"/>
      <c r="F29" s="460"/>
      <c r="G29" s="460"/>
      <c r="H29" s="460"/>
      <c r="I29" s="460"/>
      <c r="J29" s="460"/>
      <c r="K29" s="460"/>
      <c r="L29" s="460"/>
      <c r="M29" s="460"/>
      <c r="N29" s="460"/>
      <c r="O29" s="96"/>
      <c r="P29" s="27"/>
    </row>
    <row r="30" spans="2:26" ht="16" customHeight="1" x14ac:dyDescent="0.35">
      <c r="B30" s="25"/>
      <c r="C30" s="572" t="s">
        <v>247</v>
      </c>
      <c r="D30" s="572"/>
      <c r="E30" s="572"/>
      <c r="F30" s="572"/>
      <c r="G30" s="572"/>
      <c r="H30" s="572"/>
      <c r="I30" s="572"/>
      <c r="J30" s="572"/>
      <c r="K30" s="572"/>
      <c r="L30" s="572"/>
      <c r="M30" s="572"/>
      <c r="N30" s="463"/>
      <c r="O30" s="422"/>
      <c r="P30" s="27"/>
      <c r="Q30" s="20"/>
      <c r="R30" s="20"/>
      <c r="S30" s="20"/>
      <c r="T30" s="20"/>
      <c r="U30" s="20"/>
      <c r="V30" s="20"/>
      <c r="W30" s="20"/>
      <c r="X30" s="20"/>
      <c r="Y30" s="20"/>
      <c r="Z30" s="20"/>
    </row>
    <row r="31" spans="2:26" ht="16" customHeight="1" x14ac:dyDescent="0.35">
      <c r="B31" s="25"/>
      <c r="C31" s="450"/>
      <c r="D31" s="450"/>
      <c r="E31" s="450"/>
      <c r="F31" s="450"/>
      <c r="G31" s="450"/>
      <c r="H31" s="450"/>
      <c r="I31" s="450"/>
      <c r="J31" s="450"/>
      <c r="K31" s="450"/>
      <c r="L31" s="450"/>
      <c r="M31" s="450"/>
      <c r="N31" s="463"/>
      <c r="O31" s="281"/>
      <c r="P31" s="27"/>
      <c r="Q31" s="20"/>
      <c r="R31" s="20"/>
      <c r="S31" s="20"/>
      <c r="T31" s="20"/>
      <c r="U31" s="20"/>
      <c r="V31" s="20"/>
      <c r="W31" s="20"/>
      <c r="X31" s="20"/>
      <c r="Y31" s="20"/>
      <c r="Z31" s="20"/>
    </row>
    <row r="32" spans="2:26" ht="16" customHeight="1" x14ac:dyDescent="0.35">
      <c r="B32" s="25"/>
      <c r="C32" s="450"/>
      <c r="D32" s="450"/>
      <c r="E32" s="450"/>
      <c r="F32" s="450"/>
      <c r="G32" s="450"/>
      <c r="H32" s="450"/>
      <c r="I32" s="450"/>
      <c r="J32" s="450"/>
      <c r="K32" s="450"/>
      <c r="L32" s="450"/>
      <c r="M32" s="450"/>
      <c r="N32" s="26"/>
      <c r="O32" s="96"/>
      <c r="P32" s="27"/>
      <c r="Q32" s="20"/>
      <c r="R32" s="20"/>
      <c r="S32" s="20"/>
      <c r="T32" s="20"/>
      <c r="U32" s="20"/>
      <c r="V32" s="20"/>
      <c r="W32" s="20"/>
      <c r="X32" s="20"/>
      <c r="Y32" s="20"/>
      <c r="Z32" s="20"/>
    </row>
    <row r="33" spans="2:20" ht="16" customHeight="1" x14ac:dyDescent="0.35">
      <c r="B33" s="25"/>
      <c r="C33" s="609" t="s">
        <v>248</v>
      </c>
      <c r="D33" s="609"/>
      <c r="E33" s="609"/>
      <c r="F33" s="609"/>
      <c r="G33" s="609"/>
      <c r="H33" s="609"/>
      <c r="I33" s="609"/>
      <c r="J33" s="609"/>
      <c r="K33" s="609"/>
      <c r="L33" s="609"/>
      <c r="M33" s="609"/>
      <c r="N33" s="26"/>
      <c r="O33" s="422"/>
      <c r="P33" s="27"/>
    </row>
    <row r="34" spans="2:20" ht="15" customHeight="1" x14ac:dyDescent="0.35">
      <c r="B34" s="25"/>
      <c r="C34" s="609"/>
      <c r="D34" s="609"/>
      <c r="E34" s="609"/>
      <c r="F34" s="609"/>
      <c r="G34" s="609"/>
      <c r="H34" s="609"/>
      <c r="I34" s="609"/>
      <c r="J34" s="609"/>
      <c r="K34" s="609"/>
      <c r="L34" s="609"/>
      <c r="M34" s="609"/>
      <c r="N34" s="460"/>
      <c r="O34" s="96"/>
      <c r="P34" s="27"/>
    </row>
    <row r="35" spans="2:20" ht="15" customHeight="1" x14ac:dyDescent="0.35">
      <c r="B35" s="25"/>
      <c r="C35" s="609"/>
      <c r="D35" s="609"/>
      <c r="E35" s="609"/>
      <c r="F35" s="609"/>
      <c r="G35" s="609"/>
      <c r="H35" s="609"/>
      <c r="I35" s="609"/>
      <c r="J35" s="609"/>
      <c r="K35" s="609"/>
      <c r="L35" s="609"/>
      <c r="M35" s="609"/>
      <c r="N35" s="460"/>
      <c r="O35" s="96"/>
      <c r="P35" s="27"/>
    </row>
    <row r="36" spans="2:20" ht="15" customHeight="1" x14ac:dyDescent="0.35">
      <c r="B36" s="25"/>
      <c r="C36" s="609"/>
      <c r="D36" s="609"/>
      <c r="E36" s="609"/>
      <c r="F36" s="609"/>
      <c r="G36" s="609"/>
      <c r="H36" s="609"/>
      <c r="I36" s="609"/>
      <c r="J36" s="609"/>
      <c r="K36" s="609"/>
      <c r="L36" s="609"/>
      <c r="M36" s="609"/>
      <c r="N36" s="460"/>
      <c r="O36" s="96"/>
      <c r="P36" s="27"/>
    </row>
    <row r="37" spans="2:20" ht="15" customHeight="1" x14ac:dyDescent="0.35">
      <c r="B37" s="25"/>
      <c r="C37" s="463"/>
      <c r="D37" s="463"/>
      <c r="E37" s="463"/>
      <c r="F37" s="463"/>
      <c r="G37" s="463"/>
      <c r="H37" s="463"/>
      <c r="I37" s="463"/>
      <c r="J37" s="463"/>
      <c r="K37" s="463"/>
      <c r="L37" s="463"/>
      <c r="M37" s="463"/>
      <c r="N37" s="460"/>
      <c r="O37" s="96"/>
      <c r="P37" s="27"/>
    </row>
    <row r="38" spans="2:20" ht="15.5" x14ac:dyDescent="0.35">
      <c r="B38" s="25"/>
      <c r="C38" s="460"/>
      <c r="D38" s="460"/>
      <c r="E38" s="460"/>
      <c r="F38" s="460"/>
      <c r="G38" s="460"/>
      <c r="H38" s="460"/>
      <c r="I38" s="460"/>
      <c r="J38" s="460"/>
      <c r="K38" s="460"/>
      <c r="L38" s="460"/>
      <c r="M38" s="460"/>
      <c r="N38" s="460"/>
      <c r="O38" s="96"/>
      <c r="P38" s="27"/>
    </row>
    <row r="39" spans="2:20" ht="15.5" x14ac:dyDescent="0.35">
      <c r="B39" s="25"/>
      <c r="C39" s="605" t="s">
        <v>249</v>
      </c>
      <c r="D39" s="605"/>
      <c r="E39" s="605"/>
      <c r="F39" s="605"/>
      <c r="G39" s="605"/>
      <c r="H39" s="605"/>
      <c r="I39" s="605"/>
      <c r="J39" s="605"/>
      <c r="K39" s="605"/>
      <c r="L39" s="605"/>
      <c r="M39" s="460"/>
      <c r="N39" s="460"/>
      <c r="O39" s="422"/>
      <c r="P39" s="27"/>
    </row>
    <row r="40" spans="2:20" ht="15.5" x14ac:dyDescent="0.35">
      <c r="B40" s="25"/>
      <c r="C40" s="460"/>
      <c r="D40" s="460"/>
      <c r="E40" s="460"/>
      <c r="F40" s="460"/>
      <c r="G40" s="460"/>
      <c r="H40" s="460"/>
      <c r="I40" s="460"/>
      <c r="J40" s="460"/>
      <c r="K40" s="460"/>
      <c r="L40" s="460"/>
      <c r="M40" s="460"/>
      <c r="N40" s="460"/>
      <c r="O40" s="96"/>
      <c r="P40" s="27"/>
    </row>
    <row r="41" spans="2:20" ht="15.5" x14ac:dyDescent="0.35">
      <c r="B41" s="25"/>
      <c r="C41" s="460"/>
      <c r="D41" s="460"/>
      <c r="E41" s="460"/>
      <c r="F41" s="460"/>
      <c r="G41" s="460"/>
      <c r="H41" s="460"/>
      <c r="I41" s="460"/>
      <c r="J41" s="460"/>
      <c r="K41" s="460"/>
      <c r="L41" s="460"/>
      <c r="M41" s="460"/>
      <c r="N41" s="460"/>
      <c r="O41" s="96"/>
      <c r="P41" s="27"/>
    </row>
    <row r="42" spans="2:20" ht="16" customHeight="1" x14ac:dyDescent="0.35">
      <c r="B42" s="25"/>
      <c r="C42" s="605" t="s">
        <v>250</v>
      </c>
      <c r="D42" s="605"/>
      <c r="E42" s="605"/>
      <c r="F42" s="605"/>
      <c r="G42" s="605"/>
      <c r="H42" s="605"/>
      <c r="I42" s="605"/>
      <c r="J42" s="605"/>
      <c r="K42" s="605"/>
      <c r="L42" s="605"/>
      <c r="M42" s="460"/>
      <c r="N42" s="460"/>
      <c r="O42" s="427"/>
      <c r="P42" s="27"/>
    </row>
    <row r="43" spans="2:20" ht="15.5" x14ac:dyDescent="0.35">
      <c r="B43" s="25"/>
      <c r="C43" s="605"/>
      <c r="D43" s="605"/>
      <c r="E43" s="605"/>
      <c r="F43" s="605"/>
      <c r="G43" s="605"/>
      <c r="H43" s="605"/>
      <c r="I43" s="605"/>
      <c r="J43" s="605"/>
      <c r="K43" s="605"/>
      <c r="L43" s="605"/>
      <c r="M43" s="460"/>
      <c r="N43" s="460"/>
      <c r="O43" s="96"/>
      <c r="P43" s="27"/>
    </row>
    <row r="44" spans="2:20" ht="15.5" x14ac:dyDescent="0.35">
      <c r="B44" s="25"/>
      <c r="C44" s="460"/>
      <c r="D44" s="460"/>
      <c r="E44" s="460"/>
      <c r="F44" s="460"/>
      <c r="G44" s="460"/>
      <c r="H44" s="460"/>
      <c r="I44" s="460"/>
      <c r="J44" s="460"/>
      <c r="K44" s="460"/>
      <c r="L44" s="460"/>
      <c r="M44" s="460"/>
      <c r="N44" s="460"/>
      <c r="O44" s="96"/>
      <c r="P44" s="27"/>
    </row>
    <row r="45" spans="2:20" ht="15.5" x14ac:dyDescent="0.2">
      <c r="B45" s="296"/>
      <c r="C45" s="395" t="s">
        <v>233</v>
      </c>
      <c r="D45" s="396"/>
      <c r="E45" s="397"/>
      <c r="F45" s="398"/>
      <c r="G45" s="397"/>
      <c r="H45" s="398"/>
      <c r="I45" s="397"/>
      <c r="J45" s="398"/>
      <c r="K45" s="397"/>
      <c r="L45" s="398"/>
      <c r="M45" s="399"/>
      <c r="N45" s="399"/>
      <c r="O45" s="399"/>
      <c r="P45" s="400"/>
    </row>
    <row r="46" spans="2:20" ht="15.5" x14ac:dyDescent="0.35">
      <c r="B46" s="296"/>
      <c r="C46" s="401" t="s">
        <v>234</v>
      </c>
      <c r="D46" s="396"/>
      <c r="E46" s="397"/>
      <c r="F46" s="398"/>
      <c r="G46" s="397"/>
      <c r="H46" s="398"/>
      <c r="I46" s="397"/>
      <c r="J46" s="398"/>
      <c r="K46" s="397"/>
      <c r="L46" s="107" t="str">
        <f>"500 merkkiä 
("&amp;TEXT(LEN(C47),"0")&amp;" käytetty)"</f>
        <v>500 merkkiä 
(0 käytetty)</v>
      </c>
      <c r="M46" s="399"/>
      <c r="N46" s="399"/>
      <c r="O46" s="399"/>
      <c r="P46" s="400"/>
    </row>
    <row r="47" spans="2:20" s="102" customFormat="1" ht="107.25" customHeight="1" x14ac:dyDescent="0.35">
      <c r="B47" s="103"/>
      <c r="C47" s="602"/>
      <c r="D47" s="603"/>
      <c r="E47" s="603"/>
      <c r="F47" s="603"/>
      <c r="G47" s="603"/>
      <c r="H47" s="603"/>
      <c r="I47" s="603"/>
      <c r="J47" s="603"/>
      <c r="K47" s="603"/>
      <c r="L47" s="603"/>
      <c r="M47" s="604"/>
      <c r="N47" s="399"/>
      <c r="O47" s="399"/>
      <c r="P47" s="400"/>
      <c r="Q47" s="3"/>
      <c r="R47" s="3"/>
      <c r="S47" s="3"/>
      <c r="T47" s="109"/>
    </row>
    <row r="48" spans="2:20" s="102" customFormat="1" ht="15" customHeight="1" x14ac:dyDescent="0.35">
      <c r="B48" s="103"/>
      <c r="C48" s="428"/>
      <c r="D48" s="428"/>
      <c r="E48" s="428"/>
      <c r="F48" s="428"/>
      <c r="G48" s="428"/>
      <c r="H48" s="428"/>
      <c r="I48" s="428"/>
      <c r="J48" s="428"/>
      <c r="K48" s="428"/>
      <c r="L48" s="428"/>
      <c r="M48" s="428"/>
      <c r="N48" s="399"/>
      <c r="O48" s="399"/>
      <c r="P48" s="400"/>
      <c r="Q48" s="3"/>
      <c r="R48" s="3"/>
      <c r="S48" s="3"/>
      <c r="T48" s="109"/>
    </row>
    <row r="49" spans="2:24" ht="15.5" x14ac:dyDescent="0.35">
      <c r="B49" s="25"/>
      <c r="C49" s="605" t="s">
        <v>235</v>
      </c>
      <c r="D49" s="605"/>
      <c r="E49" s="605"/>
      <c r="F49" s="605"/>
      <c r="G49" s="605"/>
      <c r="H49" s="605"/>
      <c r="I49" s="605"/>
      <c r="J49" s="605"/>
      <c r="K49" s="605"/>
      <c r="L49" s="605"/>
      <c r="M49" s="605"/>
      <c r="N49" s="460"/>
      <c r="O49" s="96"/>
      <c r="P49" s="27"/>
      <c r="R49" s="580" t="s">
        <v>236</v>
      </c>
      <c r="S49" s="580"/>
      <c r="T49" s="580"/>
      <c r="U49" s="580"/>
      <c r="V49" s="580"/>
      <c r="W49" s="580"/>
      <c r="X49" s="580"/>
    </row>
    <row r="50" spans="2:24" ht="15.5" x14ac:dyDescent="0.35">
      <c r="B50" s="215"/>
      <c r="C50" s="606"/>
      <c r="D50" s="606"/>
      <c r="E50" s="606"/>
      <c r="F50" s="606"/>
      <c r="G50" s="606"/>
      <c r="H50" s="606"/>
      <c r="I50" s="606"/>
      <c r="J50" s="606"/>
      <c r="K50" s="606"/>
      <c r="L50" s="606"/>
      <c r="M50" s="606"/>
      <c r="N50" s="461"/>
      <c r="O50" s="429"/>
      <c r="P50" s="118"/>
      <c r="R50" s="580"/>
      <c r="S50" s="580"/>
      <c r="T50" s="580"/>
      <c r="U50" s="580"/>
      <c r="V50" s="580"/>
      <c r="W50" s="580"/>
      <c r="X50" s="580"/>
    </row>
    <row r="51" spans="2:24" x14ac:dyDescent="0.2">
      <c r="H51" s="3"/>
      <c r="J51" s="3"/>
      <c r="L51" s="3"/>
    </row>
  </sheetData>
  <sheetProtection sheet="1" selectLockedCells="1"/>
  <mergeCells count="13">
    <mergeCell ref="C27:L28"/>
    <mergeCell ref="B2:P2"/>
    <mergeCell ref="D3:M3"/>
    <mergeCell ref="R3:T3"/>
    <mergeCell ref="C18:M18"/>
    <mergeCell ref="C21:M21"/>
    <mergeCell ref="R49:X50"/>
    <mergeCell ref="C30:M30"/>
    <mergeCell ref="C33:M36"/>
    <mergeCell ref="C39:L39"/>
    <mergeCell ref="C42:L43"/>
    <mergeCell ref="C47:M47"/>
    <mergeCell ref="C49:M50"/>
  </mergeCells>
  <hyperlinks>
    <hyperlink ref="R3:T3" location="'Aloita tästä'!A1" display="PALAA TÄSTÄ KANSISIVULLE" xr:uid="{04975524-D5E7-4F28-9A78-95897B620279}"/>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8857E-2668-4DAA-878F-564BCE58042C}">
  <sheetPr codeName="Taul13"/>
  <dimension ref="A1:Z55"/>
  <sheetViews>
    <sheetView showGridLines="0" zoomScaleNormal="100" workbookViewId="0">
      <selection activeCell="R3" sqref="R3:T3"/>
    </sheetView>
  </sheetViews>
  <sheetFormatPr defaultColWidth="9.23046875" defaultRowHeight="10" x14ac:dyDescent="0.2"/>
  <cols>
    <col min="1" max="1" width="2.765625" style="3" customWidth="1"/>
    <col min="2" max="2" width="2.69140625" style="3" customWidth="1"/>
    <col min="3" max="3" width="8.84375" style="3" customWidth="1"/>
    <col min="4" max="4" width="11" style="13" customWidth="1"/>
    <col min="5" max="5" width="2.765625" style="3" customWidth="1"/>
    <col min="6" max="6" width="11" style="8" customWidth="1"/>
    <col min="7" max="7" width="2.765625" style="3" customWidth="1"/>
    <col min="8" max="8" width="11" style="8" customWidth="1"/>
    <col min="9" max="9" width="2.765625" style="3" customWidth="1"/>
    <col min="10" max="10" width="8.3046875" style="8" customWidth="1"/>
    <col min="11" max="11" width="2.765625" style="3" customWidth="1"/>
    <col min="12" max="12" width="8.3046875" style="8" customWidth="1"/>
    <col min="13" max="14" width="2.765625" style="3" customWidth="1"/>
    <col min="15" max="15" width="8.3046875" style="430" customWidth="1"/>
    <col min="16" max="16" width="3.84375" style="3" customWidth="1"/>
    <col min="17" max="16384" width="9.23046875" style="3"/>
  </cols>
  <sheetData>
    <row r="1" spans="1:26" ht="16" customHeight="1" x14ac:dyDescent="0.2">
      <c r="A1" s="14" t="s">
        <v>251</v>
      </c>
      <c r="B1" s="14"/>
      <c r="C1" s="14"/>
      <c r="E1" s="7"/>
      <c r="F1" s="6"/>
      <c r="G1" s="7"/>
      <c r="H1" s="6"/>
      <c r="I1" s="7"/>
      <c r="J1" s="6"/>
      <c r="K1" s="7"/>
      <c r="L1" s="6"/>
      <c r="M1" s="7"/>
      <c r="N1" s="7"/>
      <c r="O1" s="425"/>
    </row>
    <row r="2" spans="1:26" ht="64.900000000000006" customHeight="1" x14ac:dyDescent="0.35">
      <c r="B2" s="607" t="s">
        <v>223</v>
      </c>
      <c r="C2" s="607"/>
      <c r="D2" s="607"/>
      <c r="E2" s="607"/>
      <c r="F2" s="607"/>
      <c r="G2" s="607"/>
      <c r="H2" s="607"/>
      <c r="I2" s="607"/>
      <c r="J2" s="607"/>
      <c r="K2" s="607"/>
      <c r="L2" s="607"/>
      <c r="M2" s="607"/>
      <c r="N2" s="607"/>
      <c r="O2" s="607"/>
      <c r="P2" s="607"/>
      <c r="Q2" s="54"/>
      <c r="U2" s="20"/>
      <c r="V2" s="20"/>
      <c r="W2" s="20"/>
      <c r="X2" s="20"/>
      <c r="Y2" s="20"/>
      <c r="Z2" s="20"/>
    </row>
    <row r="3" spans="1:26" ht="16" customHeight="1" x14ac:dyDescent="0.35">
      <c r="B3" s="214"/>
      <c r="C3" s="114"/>
      <c r="D3" s="608"/>
      <c r="E3" s="608"/>
      <c r="F3" s="608"/>
      <c r="G3" s="608"/>
      <c r="H3" s="608"/>
      <c r="I3" s="608"/>
      <c r="J3" s="608"/>
      <c r="K3" s="608"/>
      <c r="L3" s="608"/>
      <c r="M3" s="608"/>
      <c r="N3" s="462"/>
      <c r="O3" s="426"/>
      <c r="P3" s="115"/>
      <c r="Q3" s="93"/>
      <c r="R3" s="486" t="s">
        <v>48</v>
      </c>
      <c r="S3" s="487"/>
      <c r="T3" s="488"/>
      <c r="U3" s="250"/>
      <c r="V3" s="250"/>
      <c r="W3" s="250"/>
      <c r="X3" s="250"/>
      <c r="Y3" s="250"/>
      <c r="Z3" s="250"/>
    </row>
    <row r="4" spans="1:26" ht="16" customHeight="1" x14ac:dyDescent="0.35">
      <c r="B4" s="25"/>
      <c r="C4" s="26"/>
      <c r="D4" s="439" t="s">
        <v>252</v>
      </c>
      <c r="E4" s="439"/>
      <c r="F4" s="439"/>
      <c r="G4" s="439"/>
      <c r="H4" s="439"/>
      <c r="I4" s="439"/>
      <c r="J4" s="439"/>
      <c r="K4" s="439"/>
      <c r="L4" s="439"/>
      <c r="M4" s="439"/>
      <c r="N4" s="439"/>
      <c r="O4" s="277"/>
      <c r="P4" s="27"/>
      <c r="Q4" s="93"/>
      <c r="R4" s="93"/>
      <c r="S4" s="93"/>
      <c r="T4" s="93"/>
      <c r="U4" s="250"/>
      <c r="V4" s="250"/>
      <c r="W4" s="250"/>
      <c r="X4" s="250"/>
      <c r="Y4" s="250"/>
      <c r="Z4" s="250"/>
    </row>
    <row r="5" spans="1:26" ht="16" customHeight="1" x14ac:dyDescent="0.35">
      <c r="B5" s="25"/>
      <c r="C5" s="26"/>
      <c r="D5" s="132"/>
      <c r="E5" s="277"/>
      <c r="F5" s="278"/>
      <c r="G5" s="277"/>
      <c r="H5" s="278"/>
      <c r="I5" s="277"/>
      <c r="J5" s="278"/>
      <c r="K5" s="278"/>
      <c r="L5" s="278"/>
      <c r="M5" s="277"/>
      <c r="N5" s="277"/>
      <c r="O5" s="277"/>
      <c r="P5" s="27"/>
      <c r="Q5" s="93"/>
      <c r="R5" s="250"/>
      <c r="S5" s="250"/>
      <c r="T5" s="250"/>
      <c r="U5" s="250"/>
      <c r="V5" s="250"/>
      <c r="W5" s="250"/>
      <c r="X5" s="250"/>
      <c r="Y5" s="250"/>
      <c r="Z5" s="250"/>
    </row>
    <row r="6" spans="1:26" ht="16" customHeight="1" x14ac:dyDescent="0.35">
      <c r="B6" s="25"/>
      <c r="C6" s="94" t="s">
        <v>253</v>
      </c>
      <c r="D6" s="279"/>
      <c r="E6" s="26"/>
      <c r="F6" s="280"/>
      <c r="G6" s="26"/>
      <c r="H6" s="280"/>
      <c r="I6" s="26"/>
      <c r="J6" s="280"/>
      <c r="K6" s="280"/>
      <c r="L6" s="280"/>
      <c r="M6" s="26"/>
      <c r="N6" s="26"/>
      <c r="O6" s="421"/>
      <c r="P6" s="27"/>
      <c r="Q6" s="93"/>
      <c r="R6" s="250"/>
      <c r="S6" s="250"/>
      <c r="T6" s="250"/>
      <c r="U6" s="250"/>
      <c r="V6" s="250"/>
      <c r="W6" s="250"/>
      <c r="X6" s="250"/>
      <c r="Y6" s="250"/>
      <c r="Z6" s="250"/>
    </row>
    <row r="7" spans="1:26" ht="16" customHeight="1" x14ac:dyDescent="0.35">
      <c r="B7" s="25"/>
      <c r="C7" s="26"/>
      <c r="D7" s="94"/>
      <c r="E7" s="26"/>
      <c r="F7" s="280"/>
      <c r="G7" s="26"/>
      <c r="H7" s="280"/>
      <c r="I7" s="26"/>
      <c r="J7" s="280"/>
      <c r="K7" s="280"/>
      <c r="L7" s="280"/>
      <c r="M7" s="26"/>
      <c r="N7" s="26"/>
      <c r="O7" s="281"/>
      <c r="P7" s="27"/>
      <c r="Q7" s="93"/>
      <c r="R7" s="250"/>
      <c r="S7" s="250"/>
      <c r="T7" s="250"/>
      <c r="U7" s="250"/>
      <c r="V7" s="250"/>
      <c r="W7" s="250"/>
      <c r="X7" s="250"/>
      <c r="Y7" s="250"/>
      <c r="Z7" s="250"/>
    </row>
    <row r="8" spans="1:26" ht="16" customHeight="1" x14ac:dyDescent="0.35">
      <c r="B8" s="25"/>
      <c r="C8" s="26"/>
      <c r="D8" s="132"/>
      <c r="E8" s="277"/>
      <c r="F8" s="278"/>
      <c r="G8" s="277"/>
      <c r="H8" s="278"/>
      <c r="I8" s="277"/>
      <c r="J8" s="278"/>
      <c r="K8" s="278"/>
      <c r="L8" s="278"/>
      <c r="M8" s="277"/>
      <c r="N8" s="277"/>
      <c r="O8" s="277"/>
      <c r="P8" s="27"/>
      <c r="Q8" s="93"/>
      <c r="R8" s="20"/>
      <c r="S8" s="20"/>
      <c r="T8" s="20"/>
      <c r="U8" s="20"/>
      <c r="V8" s="20"/>
      <c r="W8" s="20"/>
      <c r="X8" s="20"/>
      <c r="Y8" s="20"/>
      <c r="Z8" s="20"/>
    </row>
    <row r="9" spans="1:26" ht="16" customHeight="1" x14ac:dyDescent="0.35">
      <c r="B9" s="25"/>
      <c r="C9" s="94" t="s">
        <v>254</v>
      </c>
      <c r="D9" s="279"/>
      <c r="E9" s="26"/>
      <c r="F9" s="280"/>
      <c r="G9" s="26"/>
      <c r="H9" s="280"/>
      <c r="I9" s="26"/>
      <c r="J9" s="280"/>
      <c r="K9" s="280"/>
      <c r="L9" s="280"/>
      <c r="M9" s="26"/>
      <c r="N9" s="26"/>
      <c r="O9" s="421"/>
      <c r="P9" s="27"/>
      <c r="Q9" s="93"/>
      <c r="R9" s="20"/>
      <c r="S9" s="20"/>
      <c r="T9" s="20"/>
      <c r="U9" s="20"/>
      <c r="V9" s="20"/>
      <c r="W9" s="20"/>
      <c r="X9" s="20"/>
      <c r="Y9" s="20"/>
      <c r="Z9" s="20"/>
    </row>
    <row r="10" spans="1:26" ht="16" customHeight="1" x14ac:dyDescent="0.35">
      <c r="B10" s="25"/>
      <c r="C10" s="26"/>
      <c r="D10" s="94"/>
      <c r="E10" s="26"/>
      <c r="F10" s="280"/>
      <c r="G10" s="26"/>
      <c r="H10" s="280"/>
      <c r="I10" s="26"/>
      <c r="J10" s="280"/>
      <c r="K10" s="280"/>
      <c r="L10" s="280"/>
      <c r="M10" s="26"/>
      <c r="N10" s="26"/>
      <c r="O10" s="281"/>
      <c r="P10" s="27"/>
      <c r="Q10" s="93"/>
      <c r="R10" s="20"/>
      <c r="S10" s="20"/>
      <c r="T10" s="20"/>
      <c r="U10" s="20"/>
      <c r="V10" s="20"/>
      <c r="W10" s="20"/>
      <c r="X10" s="20"/>
      <c r="Y10" s="20"/>
      <c r="Z10" s="20"/>
    </row>
    <row r="11" spans="1:26" ht="16" customHeight="1" x14ac:dyDescent="0.35">
      <c r="B11" s="25"/>
      <c r="C11" s="26"/>
      <c r="D11" s="132"/>
      <c r="E11" s="277"/>
      <c r="F11" s="278"/>
      <c r="G11" s="277"/>
      <c r="H11" s="278"/>
      <c r="I11" s="277"/>
      <c r="J11" s="278"/>
      <c r="K11" s="278"/>
      <c r="L11" s="278"/>
      <c r="M11" s="277"/>
      <c r="N11" s="277"/>
      <c r="O11" s="277"/>
      <c r="P11" s="27"/>
      <c r="Q11" s="93"/>
      <c r="R11" s="20"/>
      <c r="S11" s="20"/>
      <c r="T11" s="20"/>
      <c r="U11" s="20"/>
      <c r="V11" s="20"/>
      <c r="W11" s="20"/>
      <c r="X11" s="20"/>
      <c r="Y11" s="20"/>
      <c r="Z11" s="20"/>
    </row>
    <row r="12" spans="1:26" ht="16" customHeight="1" x14ac:dyDescent="0.35">
      <c r="B12" s="25"/>
      <c r="C12" s="94" t="s">
        <v>255</v>
      </c>
      <c r="D12" s="279"/>
      <c r="E12" s="26"/>
      <c r="F12" s="280"/>
      <c r="G12" s="26"/>
      <c r="H12" s="280"/>
      <c r="I12" s="26"/>
      <c r="J12" s="280"/>
      <c r="K12" s="280"/>
      <c r="L12" s="280"/>
      <c r="M12" s="26"/>
      <c r="N12" s="26"/>
      <c r="O12" s="421"/>
      <c r="P12" s="27"/>
      <c r="Q12" s="93"/>
      <c r="R12" s="20"/>
      <c r="S12" s="20"/>
      <c r="T12" s="20"/>
      <c r="U12" s="20"/>
      <c r="V12" s="20"/>
      <c r="W12" s="20"/>
      <c r="X12" s="20"/>
      <c r="Y12" s="20"/>
      <c r="Z12" s="20"/>
    </row>
    <row r="13" spans="1:26" ht="16" customHeight="1" x14ac:dyDescent="0.35">
      <c r="B13" s="25"/>
      <c r="C13" s="26"/>
      <c r="D13" s="94"/>
      <c r="E13" s="26"/>
      <c r="F13" s="280"/>
      <c r="G13" s="26"/>
      <c r="H13" s="280"/>
      <c r="I13" s="26"/>
      <c r="J13" s="280"/>
      <c r="K13" s="280"/>
      <c r="L13" s="280"/>
      <c r="M13" s="26"/>
      <c r="N13" s="26"/>
      <c r="O13" s="281"/>
      <c r="P13" s="27"/>
      <c r="Q13" s="93"/>
      <c r="R13" s="20"/>
      <c r="S13" s="20"/>
      <c r="T13" s="20"/>
      <c r="U13" s="20"/>
      <c r="V13" s="20"/>
      <c r="W13" s="20"/>
      <c r="X13" s="20"/>
      <c r="Y13" s="20"/>
      <c r="Z13" s="20"/>
    </row>
    <row r="14" spans="1:26" ht="16" customHeight="1" x14ac:dyDescent="0.35">
      <c r="B14" s="25"/>
      <c r="C14" s="26"/>
      <c r="D14" s="132"/>
      <c r="E14" s="277"/>
      <c r="F14" s="278"/>
      <c r="G14" s="277"/>
      <c r="H14" s="278"/>
      <c r="I14" s="277"/>
      <c r="J14" s="278"/>
      <c r="K14" s="278"/>
      <c r="L14" s="278"/>
      <c r="M14" s="277"/>
      <c r="N14" s="277"/>
      <c r="O14" s="277"/>
      <c r="P14" s="27"/>
      <c r="Q14" s="93"/>
      <c r="R14" s="20"/>
      <c r="S14" s="20"/>
      <c r="T14" s="20"/>
      <c r="U14" s="20"/>
      <c r="V14" s="20"/>
      <c r="W14" s="20"/>
      <c r="X14" s="20"/>
      <c r="Y14" s="20"/>
      <c r="Z14" s="20"/>
    </row>
    <row r="15" spans="1:26" ht="16" customHeight="1" x14ac:dyDescent="0.35">
      <c r="B15" s="25"/>
      <c r="C15" s="94" t="s">
        <v>256</v>
      </c>
      <c r="D15" s="279"/>
      <c r="E15" s="26"/>
      <c r="F15" s="280"/>
      <c r="G15" s="26"/>
      <c r="H15" s="280"/>
      <c r="I15" s="26"/>
      <c r="J15" s="280"/>
      <c r="K15" s="280"/>
      <c r="L15" s="280"/>
      <c r="M15" s="26"/>
      <c r="N15" s="26"/>
      <c r="O15" s="421"/>
      <c r="P15" s="27"/>
      <c r="Q15" s="93"/>
      <c r="R15" s="20"/>
      <c r="S15" s="20"/>
      <c r="T15" s="20"/>
      <c r="U15" s="20"/>
      <c r="V15" s="20"/>
      <c r="W15" s="20"/>
      <c r="X15" s="20"/>
      <c r="Y15" s="20"/>
      <c r="Z15" s="20"/>
    </row>
    <row r="16" spans="1:26" ht="16" customHeight="1" x14ac:dyDescent="0.35">
      <c r="B16" s="25"/>
      <c r="C16" s="26"/>
      <c r="D16" s="94"/>
      <c r="E16" s="26"/>
      <c r="F16" s="280"/>
      <c r="G16" s="26"/>
      <c r="H16" s="280"/>
      <c r="I16" s="26"/>
      <c r="J16" s="280"/>
      <c r="K16" s="280"/>
      <c r="L16" s="280"/>
      <c r="M16" s="26"/>
      <c r="N16" s="26"/>
      <c r="O16" s="281"/>
      <c r="P16" s="27"/>
      <c r="Q16" s="93"/>
      <c r="R16" s="20"/>
      <c r="S16" s="20"/>
      <c r="T16" s="20"/>
      <c r="U16" s="20"/>
      <c r="V16" s="20"/>
      <c r="W16" s="20"/>
      <c r="X16" s="20"/>
      <c r="Y16" s="20"/>
      <c r="Z16" s="20"/>
    </row>
    <row r="17" spans="2:26" ht="16" customHeight="1" x14ac:dyDescent="0.35">
      <c r="B17" s="25"/>
      <c r="C17" s="26"/>
      <c r="D17" s="94"/>
      <c r="E17" s="26"/>
      <c r="F17" s="280"/>
      <c r="G17" s="26"/>
      <c r="H17" s="280"/>
      <c r="I17" s="26"/>
      <c r="J17" s="280"/>
      <c r="K17" s="26"/>
      <c r="L17" s="280"/>
      <c r="M17" s="26"/>
      <c r="N17" s="26"/>
      <c r="O17" s="96"/>
      <c r="P17" s="27"/>
      <c r="Q17" s="20"/>
      <c r="R17" s="20"/>
      <c r="S17" s="20"/>
      <c r="T17" s="20"/>
      <c r="U17" s="20"/>
      <c r="V17" s="20"/>
      <c r="W17" s="20"/>
      <c r="X17" s="20"/>
      <c r="Y17" s="20"/>
      <c r="Z17" s="20"/>
    </row>
    <row r="18" spans="2:26" ht="16" customHeight="1" x14ac:dyDescent="0.35">
      <c r="B18" s="25"/>
      <c r="C18" s="572" t="s">
        <v>257</v>
      </c>
      <c r="D18" s="572"/>
      <c r="E18" s="572"/>
      <c r="F18" s="572"/>
      <c r="G18" s="572"/>
      <c r="H18" s="572"/>
      <c r="I18" s="572"/>
      <c r="J18" s="572"/>
      <c r="K18" s="572"/>
      <c r="L18" s="572"/>
      <c r="M18" s="572"/>
      <c r="N18" s="463"/>
      <c r="O18" s="422"/>
      <c r="P18" s="27"/>
      <c r="Q18" s="20"/>
      <c r="R18" s="20"/>
      <c r="S18" s="20"/>
      <c r="T18" s="20"/>
      <c r="U18" s="20"/>
      <c r="V18" s="20"/>
      <c r="W18" s="20"/>
      <c r="X18" s="20"/>
      <c r="Y18" s="20"/>
      <c r="Z18" s="20"/>
    </row>
    <row r="19" spans="2:26" ht="16" customHeight="1" x14ac:dyDescent="0.35">
      <c r="B19" s="25"/>
      <c r="C19" s="572"/>
      <c r="D19" s="572"/>
      <c r="E19" s="572"/>
      <c r="F19" s="572"/>
      <c r="G19" s="572"/>
      <c r="H19" s="572"/>
      <c r="I19" s="572"/>
      <c r="J19" s="572"/>
      <c r="K19" s="572"/>
      <c r="L19" s="572"/>
      <c r="M19" s="572"/>
      <c r="N19" s="463"/>
      <c r="O19" s="281"/>
      <c r="P19" s="27"/>
      <c r="Q19" s="20"/>
      <c r="R19" s="20"/>
      <c r="S19" s="20"/>
      <c r="T19" s="20"/>
      <c r="U19" s="20"/>
      <c r="V19" s="20"/>
      <c r="W19" s="20"/>
      <c r="X19" s="20"/>
      <c r="Y19" s="20"/>
      <c r="Z19" s="20"/>
    </row>
    <row r="20" spans="2:26" ht="16" customHeight="1" x14ac:dyDescent="0.35">
      <c r="B20" s="25"/>
      <c r="C20" s="450"/>
      <c r="D20" s="450"/>
      <c r="E20" s="450"/>
      <c r="F20" s="450"/>
      <c r="G20" s="450"/>
      <c r="H20" s="450"/>
      <c r="I20" s="450"/>
      <c r="J20" s="450"/>
      <c r="K20" s="450"/>
      <c r="L20" s="450"/>
      <c r="M20" s="450"/>
      <c r="N20" s="463"/>
      <c r="O20" s="281"/>
      <c r="P20" s="27"/>
      <c r="Q20" s="20"/>
      <c r="R20" s="20"/>
      <c r="S20" s="20"/>
      <c r="T20" s="20"/>
      <c r="U20" s="20"/>
      <c r="V20" s="20"/>
      <c r="W20" s="20"/>
      <c r="X20" s="20"/>
      <c r="Y20" s="20"/>
      <c r="Z20" s="20"/>
    </row>
    <row r="21" spans="2:26" ht="16" customHeight="1" x14ac:dyDescent="0.35">
      <c r="B21" s="25"/>
      <c r="C21" s="26"/>
      <c r="D21" s="94"/>
      <c r="E21" s="26"/>
      <c r="F21" s="280"/>
      <c r="G21" s="26"/>
      <c r="H21" s="280"/>
      <c r="I21" s="26"/>
      <c r="J21" s="280"/>
      <c r="K21" s="26"/>
      <c r="L21" s="280"/>
      <c r="M21" s="26"/>
      <c r="N21" s="26"/>
      <c r="O21" s="96"/>
      <c r="P21" s="27"/>
      <c r="Q21" s="20"/>
      <c r="R21" s="20"/>
      <c r="S21" s="20"/>
      <c r="T21" s="20"/>
      <c r="U21" s="20"/>
      <c r="V21" s="20"/>
      <c r="W21" s="20"/>
      <c r="X21" s="20"/>
      <c r="Y21" s="20"/>
      <c r="Z21" s="20"/>
    </row>
    <row r="22" spans="2:26" ht="16" customHeight="1" x14ac:dyDescent="0.35">
      <c r="B22" s="25"/>
      <c r="C22" s="572" t="s">
        <v>258</v>
      </c>
      <c r="D22" s="572"/>
      <c r="E22" s="572"/>
      <c r="F22" s="572"/>
      <c r="G22" s="572"/>
      <c r="H22" s="572"/>
      <c r="I22" s="572"/>
      <c r="J22" s="572"/>
      <c r="K22" s="572"/>
      <c r="L22" s="572"/>
      <c r="M22" s="572"/>
      <c r="N22" s="463"/>
      <c r="O22" s="422"/>
      <c r="P22" s="27"/>
      <c r="Q22" s="20"/>
      <c r="R22" s="20"/>
      <c r="S22" s="20"/>
      <c r="T22" s="20"/>
      <c r="U22" s="20"/>
      <c r="V22" s="20"/>
      <c r="W22" s="20"/>
      <c r="X22" s="20"/>
      <c r="Y22" s="20"/>
      <c r="Z22" s="20"/>
    </row>
    <row r="23" spans="2:26" ht="16" customHeight="1" x14ac:dyDescent="0.35">
      <c r="B23" s="25"/>
      <c r="C23" s="450"/>
      <c r="D23" s="450"/>
      <c r="E23" s="450"/>
      <c r="F23" s="450"/>
      <c r="G23" s="450"/>
      <c r="H23" s="450"/>
      <c r="I23" s="450"/>
      <c r="J23" s="450"/>
      <c r="K23" s="450"/>
      <c r="L23" s="450"/>
      <c r="M23" s="450"/>
      <c r="N23" s="463"/>
      <c r="O23" s="281"/>
      <c r="P23" s="27"/>
      <c r="Q23" s="20"/>
      <c r="R23" s="20"/>
      <c r="S23" s="20"/>
      <c r="T23" s="20"/>
      <c r="U23" s="20"/>
      <c r="V23" s="20"/>
      <c r="W23" s="20"/>
      <c r="X23" s="20"/>
      <c r="Y23" s="20"/>
      <c r="Z23" s="20"/>
    </row>
    <row r="24" spans="2:26" ht="16" customHeight="1" x14ac:dyDescent="0.35">
      <c r="B24" s="25"/>
      <c r="C24" s="450"/>
      <c r="D24" s="450"/>
      <c r="E24" s="450"/>
      <c r="F24" s="450"/>
      <c r="G24" s="450"/>
      <c r="H24" s="450"/>
      <c r="I24" s="450"/>
      <c r="J24" s="450"/>
      <c r="K24" s="450"/>
      <c r="L24" s="450"/>
      <c r="M24" s="450"/>
      <c r="N24" s="26"/>
      <c r="O24" s="96"/>
      <c r="P24" s="27"/>
      <c r="Q24" s="20"/>
      <c r="R24" s="20"/>
      <c r="S24" s="20"/>
      <c r="T24" s="20"/>
      <c r="U24" s="20"/>
      <c r="V24" s="20"/>
      <c r="W24" s="20"/>
      <c r="X24" s="20"/>
      <c r="Y24" s="20"/>
      <c r="Z24" s="20"/>
    </row>
    <row r="25" spans="2:26" ht="16" customHeight="1" x14ac:dyDescent="0.35">
      <c r="B25" s="25"/>
      <c r="C25" s="26" t="s">
        <v>259</v>
      </c>
      <c r="D25" s="94"/>
      <c r="E25" s="26"/>
      <c r="F25" s="280"/>
      <c r="G25" s="26"/>
      <c r="H25" s="280"/>
      <c r="I25" s="26"/>
      <c r="J25" s="280"/>
      <c r="K25" s="26"/>
      <c r="L25" s="280"/>
      <c r="M25" s="26"/>
      <c r="N25" s="26"/>
      <c r="O25" s="422"/>
      <c r="P25" s="27"/>
    </row>
    <row r="26" spans="2:26" ht="15" customHeight="1" x14ac:dyDescent="0.35">
      <c r="B26" s="25"/>
      <c r="C26" s="460"/>
      <c r="D26" s="460"/>
      <c r="E26" s="460"/>
      <c r="F26" s="460"/>
      <c r="G26" s="460"/>
      <c r="H26" s="460"/>
      <c r="I26" s="460"/>
      <c r="J26" s="460"/>
      <c r="K26" s="460"/>
      <c r="L26" s="460"/>
      <c r="M26" s="460"/>
      <c r="N26" s="460"/>
      <c r="O26" s="96"/>
      <c r="P26" s="27"/>
    </row>
    <row r="27" spans="2:26" ht="15.5" x14ac:dyDescent="0.35">
      <c r="B27" s="25"/>
      <c r="C27" s="460"/>
      <c r="D27" s="460"/>
      <c r="E27" s="460"/>
      <c r="F27" s="460"/>
      <c r="G27" s="460"/>
      <c r="H27" s="460"/>
      <c r="I27" s="460"/>
      <c r="J27" s="460"/>
      <c r="K27" s="460"/>
      <c r="L27" s="460"/>
      <c r="M27" s="460"/>
      <c r="N27" s="460"/>
      <c r="O27" s="96"/>
      <c r="P27" s="27"/>
    </row>
    <row r="28" spans="2:26" ht="16" customHeight="1" x14ac:dyDescent="0.35">
      <c r="B28" s="25"/>
      <c r="C28" s="605" t="s">
        <v>260</v>
      </c>
      <c r="D28" s="605"/>
      <c r="E28" s="605"/>
      <c r="F28" s="605"/>
      <c r="G28" s="605"/>
      <c r="H28" s="605"/>
      <c r="I28" s="605"/>
      <c r="J28" s="605"/>
      <c r="K28" s="605"/>
      <c r="L28" s="605"/>
      <c r="M28" s="460"/>
      <c r="N28" s="460"/>
      <c r="O28" s="422"/>
      <c r="P28" s="27"/>
    </row>
    <row r="29" spans="2:26" ht="16" customHeight="1" x14ac:dyDescent="0.35">
      <c r="B29" s="25"/>
      <c r="C29" s="460"/>
      <c r="D29" s="460"/>
      <c r="E29" s="460"/>
      <c r="F29" s="460"/>
      <c r="G29" s="460"/>
      <c r="H29" s="460"/>
      <c r="I29" s="460"/>
      <c r="J29" s="460"/>
      <c r="K29" s="460"/>
      <c r="L29" s="460"/>
      <c r="M29" s="460"/>
      <c r="N29" s="460"/>
      <c r="O29" s="460"/>
      <c r="P29" s="27"/>
    </row>
    <row r="30" spans="2:26" ht="15.5" x14ac:dyDescent="0.35">
      <c r="B30" s="25"/>
      <c r="C30" s="460"/>
      <c r="D30" s="460"/>
      <c r="E30" s="460"/>
      <c r="F30" s="460"/>
      <c r="G30" s="460"/>
      <c r="H30" s="460"/>
      <c r="I30" s="460"/>
      <c r="J30" s="460"/>
      <c r="K30" s="460"/>
      <c r="L30" s="460"/>
      <c r="M30" s="460"/>
      <c r="N30" s="460"/>
      <c r="O30" s="96"/>
      <c r="P30" s="27"/>
    </row>
    <row r="31" spans="2:26" ht="16" customHeight="1" x14ac:dyDescent="0.35">
      <c r="B31" s="25"/>
      <c r="C31" s="572" t="s">
        <v>261</v>
      </c>
      <c r="D31" s="572"/>
      <c r="E31" s="572"/>
      <c r="F31" s="572"/>
      <c r="G31" s="572"/>
      <c r="H31" s="572"/>
      <c r="I31" s="572"/>
      <c r="J31" s="572"/>
      <c r="K31" s="572"/>
      <c r="L31" s="572"/>
      <c r="M31" s="572"/>
      <c r="N31" s="463"/>
      <c r="O31" s="422"/>
      <c r="P31" s="27"/>
      <c r="Q31" s="20"/>
      <c r="R31" s="20"/>
      <c r="S31" s="20"/>
      <c r="T31" s="20"/>
      <c r="U31" s="20"/>
      <c r="V31" s="20"/>
      <c r="W31" s="20"/>
      <c r="X31" s="20"/>
      <c r="Y31" s="20"/>
      <c r="Z31" s="20"/>
    </row>
    <row r="32" spans="2:26" ht="16" customHeight="1" x14ac:dyDescent="0.35">
      <c r="B32" s="25"/>
      <c r="C32" s="450"/>
      <c r="D32" s="450"/>
      <c r="E32" s="450"/>
      <c r="F32" s="450"/>
      <c r="G32" s="450"/>
      <c r="H32" s="450"/>
      <c r="I32" s="450"/>
      <c r="J32" s="450"/>
      <c r="K32" s="450"/>
      <c r="L32" s="450"/>
      <c r="M32" s="450"/>
      <c r="N32" s="463"/>
      <c r="O32" s="281"/>
      <c r="P32" s="27"/>
      <c r="Q32" s="20"/>
      <c r="R32" s="20"/>
      <c r="S32" s="20"/>
      <c r="T32" s="20"/>
      <c r="U32" s="20"/>
      <c r="V32" s="20"/>
      <c r="W32" s="20"/>
      <c r="X32" s="20"/>
      <c r="Y32" s="20"/>
      <c r="Z32" s="20"/>
    </row>
    <row r="33" spans="2:26" ht="16" customHeight="1" x14ac:dyDescent="0.35">
      <c r="B33" s="25"/>
      <c r="C33" s="450"/>
      <c r="D33" s="450"/>
      <c r="E33" s="450"/>
      <c r="F33" s="450"/>
      <c r="G33" s="450"/>
      <c r="H33" s="450"/>
      <c r="I33" s="450"/>
      <c r="J33" s="450"/>
      <c r="K33" s="450"/>
      <c r="L33" s="450"/>
      <c r="M33" s="450"/>
      <c r="N33" s="26"/>
      <c r="O33" s="96"/>
      <c r="P33" s="27"/>
      <c r="Q33" s="20"/>
      <c r="R33" s="20"/>
      <c r="S33" s="20"/>
      <c r="T33" s="20"/>
      <c r="U33" s="20"/>
      <c r="V33" s="20"/>
      <c r="W33" s="20"/>
      <c r="X33" s="20"/>
      <c r="Y33" s="20"/>
      <c r="Z33" s="20"/>
    </row>
    <row r="34" spans="2:26" ht="16" customHeight="1" x14ac:dyDescent="0.35">
      <c r="B34" s="25"/>
      <c r="C34" s="572" t="s">
        <v>262</v>
      </c>
      <c r="D34" s="572"/>
      <c r="E34" s="572"/>
      <c r="F34" s="572"/>
      <c r="G34" s="572"/>
      <c r="H34" s="572"/>
      <c r="I34" s="572"/>
      <c r="J34" s="572"/>
      <c r="K34" s="572"/>
      <c r="L34" s="572"/>
      <c r="M34" s="572"/>
      <c r="N34" s="26"/>
      <c r="O34" s="422"/>
      <c r="P34" s="27"/>
    </row>
    <row r="35" spans="2:26" ht="15" customHeight="1" x14ac:dyDescent="0.35">
      <c r="B35" s="25"/>
      <c r="C35" s="572"/>
      <c r="D35" s="572"/>
      <c r="E35" s="572"/>
      <c r="F35" s="572"/>
      <c r="G35" s="572"/>
      <c r="H35" s="572"/>
      <c r="I35" s="572"/>
      <c r="J35" s="572"/>
      <c r="K35" s="572"/>
      <c r="L35" s="572"/>
      <c r="M35" s="572"/>
      <c r="N35" s="460"/>
      <c r="O35" s="96"/>
      <c r="P35" s="27"/>
    </row>
    <row r="36" spans="2:26" ht="15" customHeight="1" x14ac:dyDescent="0.35">
      <c r="B36" s="25"/>
      <c r="C36" s="463"/>
      <c r="D36" s="463"/>
      <c r="E36" s="463"/>
      <c r="F36" s="463"/>
      <c r="G36" s="463"/>
      <c r="H36" s="463"/>
      <c r="I36" s="463"/>
      <c r="J36" s="463"/>
      <c r="K36" s="463"/>
      <c r="L36" s="463"/>
      <c r="M36" s="463"/>
      <c r="N36" s="460"/>
      <c r="O36" s="96"/>
      <c r="P36" s="27"/>
    </row>
    <row r="37" spans="2:26" ht="15.5" x14ac:dyDescent="0.35">
      <c r="B37" s="25"/>
      <c r="C37" s="460"/>
      <c r="D37" s="460"/>
      <c r="E37" s="460"/>
      <c r="F37" s="460"/>
      <c r="G37" s="460"/>
      <c r="H37" s="460"/>
      <c r="I37" s="460"/>
      <c r="J37" s="460"/>
      <c r="K37" s="460"/>
      <c r="L37" s="460"/>
      <c r="M37" s="460"/>
      <c r="N37" s="460"/>
      <c r="O37" s="96"/>
      <c r="P37" s="27"/>
    </row>
    <row r="38" spans="2:26" ht="15" customHeight="1" x14ac:dyDescent="0.35">
      <c r="B38" s="25"/>
      <c r="C38" s="605" t="s">
        <v>263</v>
      </c>
      <c r="D38" s="605"/>
      <c r="E38" s="605"/>
      <c r="F38" s="605"/>
      <c r="G38" s="605"/>
      <c r="H38" s="605"/>
      <c r="I38" s="605"/>
      <c r="J38" s="605"/>
      <c r="K38" s="605"/>
      <c r="L38" s="605"/>
      <c r="M38" s="460"/>
      <c r="N38" s="460"/>
      <c r="O38" s="422"/>
      <c r="P38" s="27"/>
    </row>
    <row r="39" spans="2:26" ht="15.5" x14ac:dyDescent="0.35">
      <c r="B39" s="25"/>
      <c r="C39" s="605"/>
      <c r="D39" s="605"/>
      <c r="E39" s="605"/>
      <c r="F39" s="605"/>
      <c r="G39" s="605"/>
      <c r="H39" s="605"/>
      <c r="I39" s="605"/>
      <c r="J39" s="605"/>
      <c r="K39" s="605"/>
      <c r="L39" s="605"/>
      <c r="M39" s="460"/>
      <c r="N39" s="460"/>
      <c r="O39" s="96"/>
      <c r="P39" s="27"/>
    </row>
    <row r="40" spans="2:26" ht="15.5" x14ac:dyDescent="0.35">
      <c r="B40" s="25"/>
      <c r="C40" s="460"/>
      <c r="D40" s="460"/>
      <c r="E40" s="460"/>
      <c r="F40" s="460"/>
      <c r="G40" s="460"/>
      <c r="H40" s="460"/>
      <c r="I40" s="460"/>
      <c r="J40" s="460"/>
      <c r="K40" s="460"/>
      <c r="L40" s="460"/>
      <c r="M40" s="460"/>
      <c r="N40" s="460"/>
      <c r="O40" s="96"/>
      <c r="P40" s="27"/>
    </row>
    <row r="41" spans="2:26" ht="15.5" x14ac:dyDescent="0.35">
      <c r="B41" s="25"/>
      <c r="C41" s="460"/>
      <c r="D41" s="460"/>
      <c r="E41" s="460"/>
      <c r="F41" s="460"/>
      <c r="G41" s="460"/>
      <c r="H41" s="460"/>
      <c r="I41" s="460"/>
      <c r="J41" s="460"/>
      <c r="K41" s="460"/>
      <c r="L41" s="460"/>
      <c r="M41" s="460"/>
      <c r="N41" s="460"/>
      <c r="O41" s="96"/>
      <c r="P41" s="27"/>
    </row>
    <row r="42" spans="2:26" ht="16" customHeight="1" x14ac:dyDescent="0.35">
      <c r="B42" s="25"/>
      <c r="C42" s="605" t="s">
        <v>264</v>
      </c>
      <c r="D42" s="605"/>
      <c r="E42" s="605"/>
      <c r="F42" s="605"/>
      <c r="G42" s="605"/>
      <c r="H42" s="605"/>
      <c r="I42" s="605"/>
      <c r="J42" s="605"/>
      <c r="K42" s="605"/>
      <c r="L42" s="605"/>
      <c r="M42" s="460"/>
      <c r="N42" s="460"/>
      <c r="O42" s="422"/>
      <c r="P42" s="27"/>
    </row>
    <row r="43" spans="2:26" ht="16" customHeight="1" x14ac:dyDescent="0.35">
      <c r="B43" s="25"/>
      <c r="C43" s="460"/>
      <c r="D43" s="460"/>
      <c r="E43" s="460"/>
      <c r="F43" s="460"/>
      <c r="G43" s="460"/>
      <c r="H43" s="460"/>
      <c r="I43" s="460"/>
      <c r="J43" s="460"/>
      <c r="K43" s="460"/>
      <c r="L43" s="460"/>
      <c r="M43" s="460"/>
      <c r="N43" s="460"/>
      <c r="O43" s="460"/>
      <c r="P43" s="27"/>
    </row>
    <row r="44" spans="2:26" ht="16" customHeight="1" x14ac:dyDescent="0.35">
      <c r="B44" s="25"/>
      <c r="C44" s="460"/>
      <c r="D44" s="460"/>
      <c r="E44" s="460"/>
      <c r="F44" s="460"/>
      <c r="G44" s="460"/>
      <c r="H44" s="460"/>
      <c r="I44" s="460"/>
      <c r="J44" s="460"/>
      <c r="K44" s="460"/>
      <c r="L44" s="460"/>
      <c r="M44" s="460"/>
      <c r="N44" s="460"/>
      <c r="O44" s="460"/>
      <c r="P44" s="27"/>
    </row>
    <row r="45" spans="2:26" ht="16" customHeight="1" x14ac:dyDescent="0.35">
      <c r="B45" s="25"/>
      <c r="C45" s="605" t="s">
        <v>265</v>
      </c>
      <c r="D45" s="605"/>
      <c r="E45" s="605"/>
      <c r="F45" s="605"/>
      <c r="G45" s="605"/>
      <c r="H45" s="605"/>
      <c r="I45" s="605"/>
      <c r="J45" s="605"/>
      <c r="K45" s="605"/>
      <c r="L45" s="605"/>
      <c r="M45" s="460"/>
      <c r="N45" s="460"/>
      <c r="O45" s="422"/>
      <c r="P45" s="27"/>
    </row>
    <row r="46" spans="2:26" ht="15.5" x14ac:dyDescent="0.35">
      <c r="B46" s="25"/>
      <c r="C46" s="605"/>
      <c r="D46" s="605"/>
      <c r="E46" s="605"/>
      <c r="F46" s="605"/>
      <c r="G46" s="605"/>
      <c r="H46" s="605"/>
      <c r="I46" s="605"/>
      <c r="J46" s="605"/>
      <c r="K46" s="605"/>
      <c r="L46" s="605"/>
      <c r="M46" s="460"/>
      <c r="N46" s="460"/>
      <c r="O46" s="96"/>
      <c r="P46" s="27"/>
    </row>
    <row r="47" spans="2:26" ht="15.5" x14ac:dyDescent="0.35">
      <c r="B47" s="25"/>
      <c r="C47" s="605"/>
      <c r="D47" s="605"/>
      <c r="E47" s="605"/>
      <c r="F47" s="605"/>
      <c r="G47" s="605"/>
      <c r="H47" s="605"/>
      <c r="I47" s="605"/>
      <c r="J47" s="605"/>
      <c r="K47" s="605"/>
      <c r="L47" s="605"/>
      <c r="M47" s="460"/>
      <c r="N47" s="460"/>
      <c r="O47" s="96"/>
      <c r="P47" s="27"/>
    </row>
    <row r="48" spans="2:26" ht="15.5" x14ac:dyDescent="0.35">
      <c r="B48" s="25"/>
      <c r="C48" s="460"/>
      <c r="D48" s="460"/>
      <c r="E48" s="460"/>
      <c r="F48" s="460"/>
      <c r="G48" s="460"/>
      <c r="H48" s="460"/>
      <c r="I48" s="460"/>
      <c r="J48" s="460"/>
      <c r="K48" s="460"/>
      <c r="L48" s="460"/>
      <c r="M48" s="460"/>
      <c r="N48" s="460"/>
      <c r="O48" s="96"/>
      <c r="P48" s="27"/>
    </row>
    <row r="49" spans="2:24" ht="15.5" x14ac:dyDescent="0.2">
      <c r="B49" s="296"/>
      <c r="C49" s="395" t="s">
        <v>233</v>
      </c>
      <c r="D49" s="396"/>
      <c r="E49" s="397"/>
      <c r="F49" s="398"/>
      <c r="G49" s="397"/>
      <c r="H49" s="398"/>
      <c r="I49" s="397"/>
      <c r="J49" s="398"/>
      <c r="K49" s="397"/>
      <c r="L49" s="398"/>
      <c r="M49" s="399"/>
      <c r="N49" s="399"/>
      <c r="O49" s="399"/>
      <c r="P49" s="400"/>
    </row>
    <row r="50" spans="2:24" ht="15.5" x14ac:dyDescent="0.35">
      <c r="B50" s="296"/>
      <c r="C50" s="401" t="s">
        <v>234</v>
      </c>
      <c r="D50" s="396"/>
      <c r="E50" s="397"/>
      <c r="F50" s="398"/>
      <c r="G50" s="397"/>
      <c r="H50" s="398"/>
      <c r="I50" s="397"/>
      <c r="J50" s="398"/>
      <c r="K50" s="397"/>
      <c r="L50" s="107" t="str">
        <f>"500 merkkiä 
("&amp;TEXT(LEN(C51),"0")&amp;" käytetty)"</f>
        <v>500 merkkiä 
(0 käytetty)</v>
      </c>
      <c r="M50" s="399"/>
      <c r="N50" s="399"/>
      <c r="O50" s="399"/>
      <c r="P50" s="400"/>
    </row>
    <row r="51" spans="2:24" s="102" customFormat="1" ht="107.25" customHeight="1" x14ac:dyDescent="0.35">
      <c r="B51" s="103"/>
      <c r="C51" s="602"/>
      <c r="D51" s="603"/>
      <c r="E51" s="603"/>
      <c r="F51" s="603"/>
      <c r="G51" s="603"/>
      <c r="H51" s="603"/>
      <c r="I51" s="603"/>
      <c r="J51" s="603"/>
      <c r="K51" s="603"/>
      <c r="L51" s="603"/>
      <c r="M51" s="604"/>
      <c r="N51" s="399"/>
      <c r="O51" s="399"/>
      <c r="P51" s="400"/>
      <c r="Q51" s="3"/>
      <c r="R51" s="3"/>
      <c r="S51" s="3"/>
      <c r="T51" s="109"/>
    </row>
    <row r="52" spans="2:24" s="102" customFormat="1" ht="15" customHeight="1" x14ac:dyDescent="0.35">
      <c r="B52" s="103"/>
      <c r="C52" s="428"/>
      <c r="D52" s="428"/>
      <c r="E52" s="428"/>
      <c r="F52" s="428"/>
      <c r="G52" s="428"/>
      <c r="H52" s="428"/>
      <c r="I52" s="428"/>
      <c r="J52" s="428"/>
      <c r="K52" s="428"/>
      <c r="L52" s="428"/>
      <c r="M52" s="428"/>
      <c r="N52" s="399"/>
      <c r="O52" s="399"/>
      <c r="P52" s="400"/>
      <c r="Q52" s="3"/>
      <c r="R52" s="3"/>
      <c r="S52" s="3"/>
      <c r="T52" s="109"/>
    </row>
    <row r="53" spans="2:24" ht="15.5" x14ac:dyDescent="0.35">
      <c r="B53" s="25"/>
      <c r="C53" s="605" t="s">
        <v>235</v>
      </c>
      <c r="D53" s="605"/>
      <c r="E53" s="605"/>
      <c r="F53" s="605"/>
      <c r="G53" s="605"/>
      <c r="H53" s="605"/>
      <c r="I53" s="605"/>
      <c r="J53" s="605"/>
      <c r="K53" s="605"/>
      <c r="L53" s="605"/>
      <c r="M53" s="605"/>
      <c r="N53" s="460"/>
      <c r="O53" s="96"/>
      <c r="P53" s="27"/>
      <c r="R53" s="580" t="s">
        <v>236</v>
      </c>
      <c r="S53" s="580"/>
      <c r="T53" s="580"/>
      <c r="U53" s="580"/>
      <c r="V53" s="580"/>
      <c r="W53" s="580"/>
      <c r="X53" s="580"/>
    </row>
    <row r="54" spans="2:24" ht="15.5" x14ac:dyDescent="0.35">
      <c r="B54" s="215"/>
      <c r="C54" s="606"/>
      <c r="D54" s="606"/>
      <c r="E54" s="606"/>
      <c r="F54" s="606"/>
      <c r="G54" s="606"/>
      <c r="H54" s="606"/>
      <c r="I54" s="606"/>
      <c r="J54" s="606"/>
      <c r="K54" s="606"/>
      <c r="L54" s="606"/>
      <c r="M54" s="606"/>
      <c r="N54" s="461"/>
      <c r="O54" s="429"/>
      <c r="P54" s="118"/>
      <c r="R54" s="580"/>
      <c r="S54" s="580"/>
      <c r="T54" s="580"/>
      <c r="U54" s="580"/>
      <c r="V54" s="580"/>
      <c r="W54" s="580"/>
      <c r="X54" s="580"/>
    </row>
    <row r="55" spans="2:24" x14ac:dyDescent="0.2">
      <c r="H55" s="3"/>
      <c r="J55" s="3"/>
      <c r="L55" s="3"/>
    </row>
  </sheetData>
  <sheetProtection sheet="1" selectLockedCells="1"/>
  <mergeCells count="14">
    <mergeCell ref="C31:M31"/>
    <mergeCell ref="C34:M35"/>
    <mergeCell ref="C42:L42"/>
    <mergeCell ref="C53:M54"/>
    <mergeCell ref="R53:X54"/>
    <mergeCell ref="C38:L39"/>
    <mergeCell ref="C45:L47"/>
    <mergeCell ref="C51:M51"/>
    <mergeCell ref="B2:P2"/>
    <mergeCell ref="D3:M3"/>
    <mergeCell ref="R3:T3"/>
    <mergeCell ref="C22:M22"/>
    <mergeCell ref="C28:L28"/>
    <mergeCell ref="C18:M19"/>
  </mergeCells>
  <hyperlinks>
    <hyperlink ref="R3:T3" location="'Aloita tästä'!A1" display="PALAA TÄSTÄ KANSISIVULLE" xr:uid="{00000000-0004-0000-0B00-000000000000}"/>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622E1-0184-4CA7-83A5-5707439A02AD}">
  <sheetPr codeName="Taul14"/>
  <dimension ref="A1:U46"/>
  <sheetViews>
    <sheetView zoomScaleNormal="100" workbookViewId="0">
      <selection activeCell="N3" sqref="N3:P3"/>
    </sheetView>
  </sheetViews>
  <sheetFormatPr defaultColWidth="8.765625" defaultRowHeight="15.5" x14ac:dyDescent="0.35"/>
  <cols>
    <col min="1" max="1" width="6.53515625" style="403" customWidth="1"/>
    <col min="2" max="12" width="8.765625" style="403"/>
    <col min="13" max="13" width="3.53515625" style="403" customWidth="1"/>
    <col min="14" max="16384" width="8.765625" style="403"/>
  </cols>
  <sheetData>
    <row r="1" spans="1:21" x14ac:dyDescent="0.35">
      <c r="A1" s="402"/>
      <c r="B1" s="402"/>
      <c r="C1" s="402"/>
      <c r="D1" s="402"/>
      <c r="E1" s="402"/>
      <c r="F1" s="402"/>
      <c r="G1" s="402"/>
      <c r="H1" s="402"/>
      <c r="I1" s="402"/>
      <c r="J1" s="402"/>
      <c r="K1" s="402"/>
      <c r="L1" s="402"/>
      <c r="M1" s="402"/>
      <c r="N1" s="402"/>
      <c r="O1" s="402"/>
      <c r="P1" s="402"/>
      <c r="Q1" s="402"/>
      <c r="R1" s="402"/>
      <c r="S1" s="402"/>
      <c r="T1" s="402"/>
      <c r="U1" s="402"/>
    </row>
    <row r="2" spans="1:21" x14ac:dyDescent="0.35">
      <c r="A2" s="402"/>
      <c r="B2" s="402"/>
      <c r="C2" s="402"/>
      <c r="D2" s="402"/>
      <c r="E2" s="402"/>
      <c r="F2" s="402"/>
      <c r="G2" s="402"/>
      <c r="H2" s="402"/>
      <c r="I2" s="402"/>
      <c r="J2" s="402"/>
      <c r="K2" s="402"/>
      <c r="L2" s="402"/>
      <c r="M2" s="402"/>
      <c r="N2" s="402"/>
      <c r="O2" s="402"/>
      <c r="P2" s="402"/>
      <c r="Q2" s="402"/>
      <c r="R2" s="402"/>
      <c r="S2" s="402"/>
      <c r="T2" s="402"/>
      <c r="U2" s="402"/>
    </row>
    <row r="3" spans="1:21" x14ac:dyDescent="0.35">
      <c r="A3" s="402"/>
      <c r="B3" s="404"/>
      <c r="C3" s="405"/>
      <c r="D3" s="405"/>
      <c r="E3" s="405"/>
      <c r="F3" s="405"/>
      <c r="G3" s="405"/>
      <c r="H3" s="405"/>
      <c r="I3" s="405"/>
      <c r="J3" s="405"/>
      <c r="K3" s="405"/>
      <c r="L3" s="406"/>
      <c r="M3" s="402"/>
      <c r="N3" s="486" t="s">
        <v>48</v>
      </c>
      <c r="O3" s="487"/>
      <c r="P3" s="488"/>
      <c r="Q3" s="402"/>
      <c r="R3" s="402"/>
      <c r="S3" s="402"/>
      <c r="T3" s="402"/>
      <c r="U3" s="402"/>
    </row>
    <row r="4" spans="1:21" x14ac:dyDescent="0.35">
      <c r="A4" s="402"/>
      <c r="B4" s="407"/>
      <c r="C4" s="408" t="s">
        <v>266</v>
      </c>
      <c r="D4" s="409"/>
      <c r="E4" s="409"/>
      <c r="F4" s="409"/>
      <c r="G4" s="409"/>
      <c r="H4" s="409"/>
      <c r="I4" s="409"/>
      <c r="J4" s="409"/>
      <c r="K4" s="409"/>
      <c r="L4" s="410"/>
      <c r="M4" s="402"/>
      <c r="N4" s="402"/>
      <c r="O4" s="402"/>
      <c r="P4" s="402"/>
      <c r="Q4" s="402"/>
      <c r="R4" s="402"/>
      <c r="S4" s="402"/>
      <c r="T4" s="402"/>
      <c r="U4" s="402"/>
    </row>
    <row r="5" spans="1:21" x14ac:dyDescent="0.35">
      <c r="A5" s="402"/>
      <c r="B5" s="407"/>
      <c r="C5" s="409"/>
      <c r="D5" s="409"/>
      <c r="E5" s="409"/>
      <c r="F5" s="409"/>
      <c r="G5" s="409"/>
      <c r="H5" s="409"/>
      <c r="I5" s="409"/>
      <c r="J5" s="409"/>
      <c r="K5" s="409"/>
      <c r="L5" s="410"/>
      <c r="M5" s="402"/>
      <c r="N5" s="402"/>
      <c r="O5" s="402"/>
      <c r="P5" s="402"/>
      <c r="Q5" s="402"/>
      <c r="R5" s="402"/>
      <c r="S5" s="402"/>
      <c r="T5" s="402"/>
      <c r="U5" s="402"/>
    </row>
    <row r="6" spans="1:21" x14ac:dyDescent="0.35">
      <c r="A6" s="402"/>
      <c r="B6" s="407"/>
      <c r="C6" s="409"/>
      <c r="D6" s="409"/>
      <c r="E6" s="409"/>
      <c r="F6" s="409"/>
      <c r="G6" s="409"/>
      <c r="H6" s="409"/>
      <c r="I6" s="409"/>
      <c r="J6" s="409"/>
      <c r="K6" s="409"/>
      <c r="L6" s="410"/>
      <c r="M6" s="402"/>
      <c r="N6" s="402"/>
      <c r="O6" s="402"/>
      <c r="P6" s="402"/>
      <c r="Q6" s="402"/>
      <c r="R6" s="402"/>
      <c r="S6" s="402"/>
      <c r="T6" s="402"/>
      <c r="U6" s="402"/>
    </row>
    <row r="7" spans="1:21" x14ac:dyDescent="0.35">
      <c r="A7" s="402"/>
      <c r="B7" s="407"/>
      <c r="C7" s="408" t="s">
        <v>267</v>
      </c>
      <c r="D7" s="409"/>
      <c r="E7" s="409"/>
      <c r="F7" s="409"/>
      <c r="G7" s="409"/>
      <c r="H7" s="409"/>
      <c r="I7" s="409"/>
      <c r="J7" s="409"/>
      <c r="K7" s="409"/>
      <c r="L7" s="410"/>
      <c r="M7" s="610"/>
      <c r="N7" s="611"/>
      <c r="O7" s="611"/>
      <c r="P7" s="611"/>
      <c r="Q7" s="611"/>
      <c r="R7" s="611"/>
      <c r="S7" s="611"/>
      <c r="T7" s="611"/>
      <c r="U7" s="611"/>
    </row>
    <row r="8" spans="1:21" x14ac:dyDescent="0.35">
      <c r="A8" s="402"/>
      <c r="B8" s="407"/>
      <c r="C8" s="408"/>
      <c r="D8" s="409"/>
      <c r="E8" s="409"/>
      <c r="F8" s="409"/>
      <c r="G8" s="409"/>
      <c r="H8" s="409"/>
      <c r="I8" s="409"/>
      <c r="J8" s="409"/>
      <c r="K8" s="409"/>
      <c r="L8" s="410"/>
      <c r="M8" s="610"/>
      <c r="N8" s="611"/>
      <c r="O8" s="611"/>
      <c r="P8" s="611"/>
      <c r="Q8" s="611"/>
      <c r="R8" s="611"/>
      <c r="S8" s="611"/>
      <c r="T8" s="611"/>
      <c r="U8" s="611"/>
    </row>
    <row r="9" spans="1:21" ht="33" customHeight="1" x14ac:dyDescent="0.35">
      <c r="A9" s="402"/>
      <c r="B9" s="407"/>
      <c r="C9" s="409"/>
      <c r="D9" s="612" t="s">
        <v>268</v>
      </c>
      <c r="E9" s="612"/>
      <c r="F9" s="612"/>
      <c r="G9" s="612"/>
      <c r="H9" s="612"/>
      <c r="I9" s="612"/>
      <c r="J9" s="612"/>
      <c r="K9" s="612"/>
      <c r="L9" s="613"/>
      <c r="M9" s="610"/>
      <c r="N9" s="611"/>
      <c r="O9" s="611"/>
      <c r="P9" s="611"/>
      <c r="Q9" s="611"/>
      <c r="R9" s="611"/>
      <c r="S9" s="611"/>
      <c r="T9" s="611"/>
      <c r="U9" s="611"/>
    </row>
    <row r="10" spans="1:21" x14ac:dyDescent="0.35">
      <c r="A10" s="402"/>
      <c r="B10" s="407"/>
      <c r="C10" s="409"/>
      <c r="D10" s="409"/>
      <c r="E10" s="409"/>
      <c r="F10" s="409"/>
      <c r="G10" s="409"/>
      <c r="H10" s="409"/>
      <c r="I10" s="409"/>
      <c r="J10" s="409"/>
      <c r="K10" s="409"/>
      <c r="L10" s="410"/>
      <c r="M10" s="610"/>
      <c r="N10" s="611"/>
      <c r="O10" s="611"/>
      <c r="P10" s="611"/>
      <c r="Q10" s="611"/>
      <c r="R10" s="611"/>
      <c r="S10" s="611"/>
      <c r="T10" s="611"/>
      <c r="U10" s="611"/>
    </row>
    <row r="11" spans="1:21" ht="15" customHeight="1" x14ac:dyDescent="0.35">
      <c r="A11" s="402"/>
      <c r="B11" s="407"/>
      <c r="C11" s="614" t="s">
        <v>269</v>
      </c>
      <c r="D11" s="614"/>
      <c r="E11" s="614"/>
      <c r="F11" s="614"/>
      <c r="G11" s="614"/>
      <c r="H11" s="614"/>
      <c r="I11" s="614"/>
      <c r="J11" s="614"/>
      <c r="K11" s="614"/>
      <c r="L11" s="615"/>
      <c r="M11" s="616"/>
      <c r="N11" s="617"/>
      <c r="O11" s="617"/>
      <c r="P11" s="617"/>
      <c r="Q11" s="617"/>
      <c r="R11" s="617"/>
      <c r="S11" s="617"/>
      <c r="T11" s="617"/>
      <c r="U11" s="402"/>
    </row>
    <row r="12" spans="1:21" x14ac:dyDescent="0.35">
      <c r="A12" s="402"/>
      <c r="B12" s="407"/>
      <c r="C12" s="409"/>
      <c r="D12" s="409" t="s">
        <v>270</v>
      </c>
      <c r="E12" s="409"/>
      <c r="F12" s="409"/>
      <c r="G12" s="409"/>
      <c r="H12" s="409"/>
      <c r="I12" s="409"/>
      <c r="J12" s="409"/>
      <c r="K12" s="409"/>
      <c r="L12" s="410"/>
      <c r="M12" s="616"/>
      <c r="N12" s="617"/>
      <c r="O12" s="617"/>
      <c r="P12" s="617"/>
      <c r="Q12" s="617"/>
      <c r="R12" s="617"/>
      <c r="S12" s="617"/>
      <c r="T12" s="617"/>
      <c r="U12" s="402"/>
    </row>
    <row r="13" spans="1:21" x14ac:dyDescent="0.35">
      <c r="A13" s="402"/>
      <c r="B13" s="407"/>
      <c r="C13" s="409"/>
      <c r="D13" s="409" t="s">
        <v>271</v>
      </c>
      <c r="E13" s="409"/>
      <c r="F13" s="409"/>
      <c r="G13" s="409"/>
      <c r="H13" s="409"/>
      <c r="I13" s="409"/>
      <c r="J13" s="409"/>
      <c r="K13" s="409"/>
      <c r="L13" s="410"/>
      <c r="M13" s="616"/>
      <c r="N13" s="617"/>
      <c r="O13" s="617"/>
      <c r="P13" s="617"/>
      <c r="Q13" s="617"/>
      <c r="R13" s="617"/>
      <c r="S13" s="617"/>
      <c r="T13" s="617"/>
      <c r="U13" s="402"/>
    </row>
    <row r="14" spans="1:21" x14ac:dyDescent="0.35">
      <c r="A14" s="402"/>
      <c r="B14" s="407"/>
      <c r="C14" s="409"/>
      <c r="D14" s="612" t="s">
        <v>272</v>
      </c>
      <c r="E14" s="612"/>
      <c r="F14" s="612"/>
      <c r="G14" s="612"/>
      <c r="H14" s="612"/>
      <c r="I14" s="612"/>
      <c r="J14" s="612"/>
      <c r="K14" s="612"/>
      <c r="L14" s="613"/>
      <c r="M14" s="616"/>
      <c r="N14" s="617"/>
      <c r="O14" s="617"/>
      <c r="P14" s="617"/>
      <c r="Q14" s="617"/>
      <c r="R14" s="617"/>
      <c r="S14" s="617"/>
      <c r="T14" s="617"/>
      <c r="U14" s="402"/>
    </row>
    <row r="15" spans="1:21" x14ac:dyDescent="0.35">
      <c r="A15" s="402"/>
      <c r="B15" s="407"/>
      <c r="C15" s="409"/>
      <c r="D15" s="618"/>
      <c r="E15" s="618"/>
      <c r="F15" s="618"/>
      <c r="G15" s="618"/>
      <c r="H15" s="618"/>
      <c r="I15" s="618"/>
      <c r="J15" s="618"/>
      <c r="K15" s="618"/>
      <c r="L15" s="619"/>
      <c r="M15" s="464"/>
      <c r="N15" s="465"/>
      <c r="O15" s="465"/>
      <c r="P15" s="465"/>
      <c r="Q15" s="465"/>
      <c r="R15" s="465"/>
      <c r="S15" s="465"/>
      <c r="T15" s="465"/>
      <c r="U15" s="402"/>
    </row>
    <row r="16" spans="1:21" x14ac:dyDescent="0.35">
      <c r="A16" s="402"/>
      <c r="B16" s="407"/>
      <c r="C16" s="409"/>
      <c r="D16" s="409" t="s">
        <v>273</v>
      </c>
      <c r="E16" s="409"/>
      <c r="F16" s="409"/>
      <c r="G16" s="409"/>
      <c r="H16" s="409"/>
      <c r="I16" s="409"/>
      <c r="J16" s="409"/>
      <c r="K16" s="409"/>
      <c r="L16" s="410"/>
      <c r="M16" s="402"/>
      <c r="N16" s="402"/>
      <c r="O16" s="402"/>
      <c r="P16" s="402"/>
      <c r="Q16" s="402"/>
      <c r="R16" s="402"/>
      <c r="S16" s="402"/>
      <c r="T16" s="402"/>
      <c r="U16" s="402"/>
    </row>
    <row r="17" spans="1:21" x14ac:dyDescent="0.35">
      <c r="A17" s="402"/>
      <c r="B17" s="407"/>
      <c r="C17" s="409"/>
      <c r="D17" s="409" t="s">
        <v>274</v>
      </c>
      <c r="E17" s="409"/>
      <c r="F17" s="409"/>
      <c r="G17" s="409"/>
      <c r="H17" s="409"/>
      <c r="I17" s="409"/>
      <c r="J17" s="409"/>
      <c r="K17" s="409"/>
      <c r="L17" s="410"/>
      <c r="M17" s="402"/>
      <c r="N17" s="402"/>
      <c r="O17" s="402"/>
      <c r="P17" s="402"/>
      <c r="Q17" s="402"/>
      <c r="R17" s="402"/>
      <c r="S17" s="402"/>
      <c r="T17" s="402"/>
      <c r="U17" s="402"/>
    </row>
    <row r="18" spans="1:21" x14ac:dyDescent="0.35">
      <c r="A18" s="402"/>
      <c r="B18" s="407"/>
      <c r="C18" s="409"/>
      <c r="D18" s="409" t="s">
        <v>275</v>
      </c>
      <c r="E18" s="409"/>
      <c r="F18" s="409"/>
      <c r="G18" s="409"/>
      <c r="H18" s="409"/>
      <c r="I18" s="409"/>
      <c r="J18" s="409"/>
      <c r="K18" s="409"/>
      <c r="L18" s="410"/>
      <c r="M18" s="402"/>
      <c r="N18" s="402"/>
      <c r="O18" s="402"/>
      <c r="P18" s="402"/>
      <c r="Q18" s="402"/>
      <c r="R18" s="402"/>
      <c r="S18" s="402"/>
      <c r="T18" s="402"/>
      <c r="U18" s="402"/>
    </row>
    <row r="19" spans="1:21" x14ac:dyDescent="0.35">
      <c r="A19" s="402"/>
      <c r="B19" s="407"/>
      <c r="C19" s="409"/>
      <c r="D19" s="409"/>
      <c r="E19" s="409"/>
      <c r="F19" s="409"/>
      <c r="G19" s="409"/>
      <c r="H19" s="409"/>
      <c r="I19" s="409"/>
      <c r="J19" s="409"/>
      <c r="K19" s="409"/>
      <c r="L19" s="410"/>
      <c r="M19" s="402"/>
      <c r="N19" s="402"/>
      <c r="O19" s="402"/>
      <c r="P19" s="402"/>
      <c r="Q19" s="402"/>
      <c r="R19" s="402"/>
      <c r="S19" s="402"/>
      <c r="T19" s="402"/>
      <c r="U19" s="402"/>
    </row>
    <row r="20" spans="1:21" ht="15.75" customHeight="1" x14ac:dyDescent="0.35">
      <c r="A20" s="402"/>
      <c r="B20" s="407"/>
      <c r="C20" s="408"/>
      <c r="D20" s="409"/>
      <c r="E20" s="409"/>
      <c r="F20" s="409"/>
      <c r="G20" s="409"/>
      <c r="H20" s="409"/>
      <c r="I20" s="409"/>
      <c r="J20" s="409"/>
      <c r="K20" s="409"/>
      <c r="L20" s="410"/>
      <c r="M20" s="402"/>
      <c r="N20" s="623" t="s">
        <v>276</v>
      </c>
      <c r="O20" s="623"/>
      <c r="P20" s="623"/>
      <c r="Q20" s="623"/>
      <c r="R20" s="402"/>
      <c r="S20" s="402"/>
      <c r="T20" s="402"/>
      <c r="U20" s="402"/>
    </row>
    <row r="21" spans="1:21" ht="15.75" customHeight="1" x14ac:dyDescent="0.35">
      <c r="A21" s="402"/>
      <c r="B21" s="407"/>
      <c r="C21" s="624" t="s">
        <v>277</v>
      </c>
      <c r="D21" s="624"/>
      <c r="E21" s="624"/>
      <c r="F21" s="624"/>
      <c r="G21" s="624"/>
      <c r="H21" s="624"/>
      <c r="I21" s="624"/>
      <c r="J21" s="624"/>
      <c r="K21" s="624"/>
      <c r="L21" s="410"/>
      <c r="M21" s="402"/>
      <c r="N21" s="623"/>
      <c r="O21" s="623"/>
      <c r="P21" s="623"/>
      <c r="Q21" s="623"/>
      <c r="R21" s="402"/>
      <c r="S21" s="402"/>
      <c r="T21" s="402"/>
      <c r="U21" s="402"/>
    </row>
    <row r="22" spans="1:21" x14ac:dyDescent="0.35">
      <c r="A22" s="402"/>
      <c r="B22" s="407"/>
      <c r="C22" s="411"/>
      <c r="D22" s="411"/>
      <c r="E22" s="411"/>
      <c r="F22" s="411"/>
      <c r="G22" s="411"/>
      <c r="H22" s="411"/>
      <c r="I22" s="411"/>
      <c r="J22" s="94" t="str">
        <f>"1000 merkkiä 
("&amp;TEXT(LEN(C23),"0")&amp;" käytetty)"</f>
        <v>1000 merkkiä 
(0 käytetty)</v>
      </c>
      <c r="K22" s="411"/>
      <c r="L22" s="410"/>
      <c r="M22" s="402"/>
      <c r="N22" s="623"/>
      <c r="O22" s="623"/>
      <c r="P22" s="623"/>
      <c r="Q22" s="623"/>
      <c r="R22" s="402"/>
      <c r="S22" s="402"/>
      <c r="T22" s="402"/>
      <c r="U22" s="402"/>
    </row>
    <row r="23" spans="1:21" ht="246" customHeight="1" x14ac:dyDescent="0.35">
      <c r="A23" s="402"/>
      <c r="B23" s="407"/>
      <c r="C23" s="574"/>
      <c r="D23" s="574"/>
      <c r="E23" s="574"/>
      <c r="F23" s="574"/>
      <c r="G23" s="574"/>
      <c r="H23" s="574"/>
      <c r="I23" s="574"/>
      <c r="J23" s="574"/>
      <c r="K23" s="574"/>
      <c r="L23" s="410"/>
      <c r="M23" s="402"/>
      <c r="N23" s="623"/>
      <c r="O23" s="623"/>
      <c r="P23" s="623"/>
      <c r="Q23" s="623"/>
      <c r="R23" s="402"/>
      <c r="S23" s="402"/>
      <c r="T23" s="412"/>
      <c r="U23" s="402"/>
    </row>
    <row r="24" spans="1:21" x14ac:dyDescent="0.35">
      <c r="A24" s="402"/>
      <c r="B24" s="407"/>
      <c r="C24" s="409"/>
      <c r="D24" s="409"/>
      <c r="E24" s="409"/>
      <c r="F24" s="409"/>
      <c r="G24" s="409"/>
      <c r="H24" s="409"/>
      <c r="I24" s="409"/>
      <c r="J24" s="409"/>
      <c r="K24" s="409"/>
      <c r="L24" s="410"/>
      <c r="M24" s="412"/>
      <c r="N24" s="412"/>
      <c r="O24" s="412"/>
      <c r="P24" s="412"/>
      <c r="Q24" s="412"/>
      <c r="R24" s="412"/>
      <c r="S24" s="412"/>
      <c r="T24" s="412"/>
      <c r="U24" s="402"/>
    </row>
    <row r="25" spans="1:21" ht="29.65" customHeight="1" x14ac:dyDescent="0.35">
      <c r="A25" s="402"/>
      <c r="B25" s="407"/>
      <c r="C25" s="624" t="s">
        <v>278</v>
      </c>
      <c r="D25" s="624"/>
      <c r="E25" s="624"/>
      <c r="F25" s="624"/>
      <c r="G25" s="624"/>
      <c r="H25" s="624"/>
      <c r="I25" s="624"/>
      <c r="J25" s="624"/>
      <c r="K25" s="624"/>
      <c r="L25" s="410"/>
      <c r="M25" s="402"/>
      <c r="N25" s="623" t="s">
        <v>279</v>
      </c>
      <c r="O25" s="623"/>
      <c r="P25" s="623"/>
      <c r="Q25" s="623"/>
      <c r="R25" s="412"/>
      <c r="S25" s="412"/>
      <c r="T25" s="412"/>
      <c r="U25" s="412"/>
    </row>
    <row r="26" spans="1:21" x14ac:dyDescent="0.35">
      <c r="A26" s="402"/>
      <c r="B26" s="407"/>
      <c r="C26" s="467"/>
      <c r="D26" s="467"/>
      <c r="E26" s="467"/>
      <c r="F26" s="467"/>
      <c r="G26" s="467"/>
      <c r="H26" s="467"/>
      <c r="I26" s="467"/>
      <c r="J26" s="94" t="str">
        <f>"1000 merkkiä 
("&amp;TEXT(LEN(C27),"0")&amp;" käytetty)"</f>
        <v>1000 merkkiä 
(0 käytetty)</v>
      </c>
      <c r="K26" s="467"/>
      <c r="L26" s="410"/>
      <c r="M26" s="402"/>
      <c r="N26" s="623"/>
      <c r="O26" s="623"/>
      <c r="P26" s="623"/>
      <c r="Q26" s="623"/>
      <c r="R26" s="412"/>
      <c r="S26" s="412"/>
      <c r="T26" s="412"/>
      <c r="U26" s="412"/>
    </row>
    <row r="27" spans="1:21" ht="246" customHeight="1" x14ac:dyDescent="0.35">
      <c r="A27" s="402"/>
      <c r="B27" s="407"/>
      <c r="C27" s="574"/>
      <c r="D27" s="574"/>
      <c r="E27" s="574"/>
      <c r="F27" s="574"/>
      <c r="G27" s="574"/>
      <c r="H27" s="574"/>
      <c r="I27" s="574"/>
      <c r="J27" s="574"/>
      <c r="K27" s="574"/>
      <c r="L27" s="410"/>
      <c r="M27" s="402"/>
      <c r="N27" s="623"/>
      <c r="O27" s="623"/>
      <c r="P27" s="623"/>
      <c r="Q27" s="623"/>
      <c r="R27" s="412"/>
      <c r="S27" s="412"/>
      <c r="T27" s="402"/>
      <c r="U27" s="402"/>
    </row>
    <row r="28" spans="1:21" x14ac:dyDescent="0.35">
      <c r="A28" s="402"/>
      <c r="B28" s="407"/>
      <c r="C28" s="413"/>
      <c r="D28" s="409"/>
      <c r="E28" s="409"/>
      <c r="F28" s="409"/>
      <c r="G28" s="409"/>
      <c r="H28" s="409"/>
      <c r="I28" s="409"/>
      <c r="J28" s="409"/>
      <c r="K28" s="409"/>
      <c r="L28" s="410"/>
      <c r="M28" s="414"/>
      <c r="N28" s="414"/>
      <c r="O28" s="414"/>
      <c r="P28" s="414"/>
      <c r="Q28" s="414"/>
      <c r="R28" s="412"/>
      <c r="S28" s="412"/>
      <c r="T28" s="414"/>
      <c r="U28" s="402"/>
    </row>
    <row r="29" spans="1:21" x14ac:dyDescent="0.35">
      <c r="A29" s="402"/>
      <c r="B29" s="407"/>
      <c r="C29" s="408" t="s">
        <v>280</v>
      </c>
      <c r="D29" s="409"/>
      <c r="E29" s="409"/>
      <c r="F29" s="409"/>
      <c r="G29" s="409"/>
      <c r="H29" s="409"/>
      <c r="I29" s="409"/>
      <c r="J29" s="409"/>
      <c r="K29" s="409"/>
      <c r="L29" s="410"/>
      <c r="M29" s="402"/>
      <c r="N29" s="412"/>
      <c r="O29" s="412"/>
      <c r="P29" s="412"/>
      <c r="Q29" s="412"/>
      <c r="R29" s="402"/>
      <c r="S29" s="402"/>
      <c r="T29" s="402"/>
      <c r="U29" s="402"/>
    </row>
    <row r="30" spans="1:21" ht="15.75" customHeight="1" x14ac:dyDescent="0.35">
      <c r="A30" s="402"/>
      <c r="B30" s="407"/>
      <c r="C30" s="408"/>
      <c r="D30" s="409"/>
      <c r="E30" s="409"/>
      <c r="F30" s="409"/>
      <c r="G30" s="409"/>
      <c r="H30" s="409"/>
      <c r="I30" s="409"/>
      <c r="J30" s="409"/>
      <c r="K30" s="409"/>
      <c r="L30" s="410"/>
      <c r="M30" s="402"/>
      <c r="N30" s="412"/>
      <c r="O30" s="412"/>
      <c r="P30" s="412"/>
      <c r="Q30" s="412"/>
      <c r="R30" s="402"/>
      <c r="S30" s="402"/>
      <c r="T30" s="402"/>
      <c r="U30" s="402"/>
    </row>
    <row r="31" spans="1:21" ht="15.75" customHeight="1" x14ac:dyDescent="0.35">
      <c r="A31" s="402"/>
      <c r="B31" s="407"/>
      <c r="C31" s="620" t="s">
        <v>281</v>
      </c>
      <c r="D31" s="620"/>
      <c r="E31" s="620"/>
      <c r="F31" s="620"/>
      <c r="G31" s="620"/>
      <c r="H31" s="620"/>
      <c r="I31" s="620"/>
      <c r="J31" s="620"/>
      <c r="K31" s="620"/>
      <c r="L31" s="621"/>
      <c r="M31" s="402"/>
      <c r="N31" s="412"/>
      <c r="O31" s="412"/>
      <c r="P31" s="412"/>
      <c r="Q31" s="412"/>
      <c r="R31" s="402"/>
      <c r="S31" s="402"/>
      <c r="T31" s="402"/>
      <c r="U31" s="402"/>
    </row>
    <row r="32" spans="1:21" ht="31.5" customHeight="1" x14ac:dyDescent="0.35">
      <c r="A32" s="402"/>
      <c r="B32" s="407"/>
      <c r="C32" s="622" t="s">
        <v>282</v>
      </c>
      <c r="D32" s="622"/>
      <c r="E32" s="622"/>
      <c r="F32" s="622"/>
      <c r="G32" s="622"/>
      <c r="H32" s="622"/>
      <c r="I32" s="622"/>
      <c r="J32" s="622"/>
      <c r="K32" s="409"/>
      <c r="L32" s="415"/>
      <c r="M32" s="402"/>
      <c r="N32" s="412"/>
      <c r="O32" s="412"/>
      <c r="P32" s="412"/>
      <c r="Q32" s="412"/>
      <c r="R32" s="402"/>
      <c r="S32" s="402"/>
      <c r="T32" s="412"/>
      <c r="U32" s="402"/>
    </row>
    <row r="33" spans="1:21" x14ac:dyDescent="0.35">
      <c r="A33" s="402"/>
      <c r="B33" s="407"/>
      <c r="C33" s="466"/>
      <c r="D33" s="466"/>
      <c r="E33" s="466"/>
      <c r="F33" s="466"/>
      <c r="G33" s="466"/>
      <c r="H33" s="466"/>
      <c r="I33" s="466"/>
      <c r="J33" s="94" t="str">
        <f>"1000 merkkiä 
("&amp;TEXT(LEN(C34),"0")&amp;" käytetty)"</f>
        <v>1000 merkkiä 
(0 käytetty)</v>
      </c>
      <c r="K33" s="409"/>
      <c r="L33" s="415"/>
      <c r="M33" s="402"/>
      <c r="N33" s="412"/>
      <c r="O33" s="412"/>
      <c r="P33" s="412"/>
      <c r="Q33" s="412"/>
      <c r="R33" s="402"/>
      <c r="S33" s="402"/>
      <c r="T33" s="412"/>
      <c r="U33" s="402"/>
    </row>
    <row r="34" spans="1:21" ht="246" customHeight="1" x14ac:dyDescent="0.35">
      <c r="A34" s="402"/>
      <c r="B34" s="407"/>
      <c r="C34" s="574"/>
      <c r="D34" s="574"/>
      <c r="E34" s="574"/>
      <c r="F34" s="574"/>
      <c r="G34" s="574"/>
      <c r="H34" s="574"/>
      <c r="I34" s="574"/>
      <c r="J34" s="574"/>
      <c r="K34" s="574"/>
      <c r="L34" s="410"/>
      <c r="M34" s="412"/>
      <c r="N34" s="623" t="s">
        <v>283</v>
      </c>
      <c r="O34" s="623"/>
      <c r="P34" s="623"/>
      <c r="Q34" s="623"/>
      <c r="R34" s="402"/>
      <c r="S34" s="402"/>
      <c r="T34" s="412"/>
      <c r="U34" s="402"/>
    </row>
    <row r="35" spans="1:21" x14ac:dyDescent="0.35">
      <c r="A35" s="402"/>
      <c r="B35" s="407"/>
      <c r="C35" s="409"/>
      <c r="D35" s="409"/>
      <c r="E35" s="409"/>
      <c r="F35" s="409"/>
      <c r="G35" s="409"/>
      <c r="H35" s="409"/>
      <c r="I35" s="409"/>
      <c r="J35" s="409"/>
      <c r="K35" s="409"/>
      <c r="L35" s="410"/>
      <c r="M35" s="412"/>
      <c r="N35" s="623"/>
      <c r="O35" s="623"/>
      <c r="P35" s="623"/>
      <c r="Q35" s="623"/>
      <c r="R35" s="402"/>
      <c r="S35" s="402"/>
      <c r="T35" s="412"/>
      <c r="U35" s="402"/>
    </row>
    <row r="36" spans="1:21" x14ac:dyDescent="0.35">
      <c r="A36" s="402"/>
      <c r="B36" s="416"/>
      <c r="C36" s="417"/>
      <c r="D36" s="417"/>
      <c r="E36" s="417"/>
      <c r="F36" s="417"/>
      <c r="G36" s="417"/>
      <c r="H36" s="417"/>
      <c r="I36" s="417"/>
      <c r="J36" s="417"/>
      <c r="K36" s="417"/>
      <c r="L36" s="418"/>
      <c r="M36" s="412"/>
      <c r="N36" s="623"/>
      <c r="O36" s="623"/>
      <c r="P36" s="623"/>
      <c r="Q36" s="623"/>
      <c r="R36" s="402"/>
      <c r="S36" s="402"/>
      <c r="T36" s="412"/>
      <c r="U36" s="402"/>
    </row>
    <row r="37" spans="1:21" x14ac:dyDescent="0.35">
      <c r="A37" s="402"/>
      <c r="B37" s="402"/>
      <c r="C37" s="402"/>
      <c r="D37" s="402"/>
      <c r="E37" s="402"/>
      <c r="F37" s="402"/>
      <c r="G37" s="402"/>
      <c r="H37" s="402"/>
      <c r="I37" s="402"/>
      <c r="J37" s="402"/>
      <c r="K37" s="402"/>
      <c r="L37" s="402"/>
      <c r="M37" s="402"/>
      <c r="N37" s="623"/>
      <c r="O37" s="623"/>
      <c r="P37" s="623"/>
      <c r="Q37" s="623"/>
      <c r="R37" s="402"/>
      <c r="S37" s="402"/>
      <c r="T37" s="402"/>
      <c r="U37" s="402"/>
    </row>
    <row r="38" spans="1:21" x14ac:dyDescent="0.35">
      <c r="A38" s="402"/>
      <c r="B38" s="402"/>
      <c r="C38" s="402"/>
      <c r="D38" s="402"/>
      <c r="E38" s="402"/>
      <c r="F38" s="402"/>
      <c r="G38" s="402"/>
      <c r="H38" s="402"/>
      <c r="I38" s="402"/>
      <c r="J38" s="402"/>
      <c r="K38" s="402"/>
      <c r="L38" s="402"/>
      <c r="M38" s="412"/>
      <c r="N38" s="623"/>
      <c r="O38" s="623"/>
      <c r="P38" s="623"/>
      <c r="Q38" s="623"/>
      <c r="R38" s="402"/>
      <c r="S38" s="402"/>
      <c r="T38" s="412"/>
      <c r="U38" s="402"/>
    </row>
    <row r="39" spans="1:21" x14ac:dyDescent="0.35">
      <c r="A39" s="402"/>
      <c r="B39" s="402"/>
      <c r="C39" s="402"/>
      <c r="D39" s="402"/>
      <c r="E39" s="402"/>
      <c r="F39" s="402"/>
      <c r="G39" s="402"/>
      <c r="H39" s="402"/>
      <c r="I39" s="402"/>
      <c r="J39" s="402"/>
      <c r="K39" s="402"/>
      <c r="L39" s="402"/>
      <c r="M39" s="412"/>
      <c r="N39" s="623"/>
      <c r="O39" s="623"/>
      <c r="P39" s="623"/>
      <c r="Q39" s="623"/>
      <c r="R39" s="402"/>
      <c r="S39" s="402"/>
      <c r="T39" s="412"/>
      <c r="U39" s="402"/>
    </row>
    <row r="40" spans="1:21" x14ac:dyDescent="0.35">
      <c r="A40" s="402"/>
      <c r="B40" s="402"/>
      <c r="C40" s="402"/>
      <c r="D40" s="402"/>
      <c r="E40" s="402"/>
      <c r="F40" s="402"/>
      <c r="G40" s="402"/>
      <c r="H40" s="402"/>
      <c r="I40" s="402"/>
      <c r="J40" s="402"/>
      <c r="K40" s="402"/>
      <c r="L40" s="402"/>
      <c r="M40" s="402"/>
      <c r="N40" s="623"/>
      <c r="O40" s="623"/>
      <c r="P40" s="623"/>
      <c r="Q40" s="623"/>
      <c r="R40" s="402"/>
      <c r="S40" s="402"/>
      <c r="T40" s="402"/>
      <c r="U40" s="402"/>
    </row>
    <row r="41" spans="1:21" x14ac:dyDescent="0.35">
      <c r="A41" s="402"/>
      <c r="B41" s="402"/>
      <c r="C41" s="402"/>
      <c r="D41" s="402"/>
      <c r="E41" s="402"/>
      <c r="F41" s="402"/>
      <c r="G41" s="402"/>
      <c r="H41" s="402"/>
      <c r="I41" s="402"/>
      <c r="J41" s="402"/>
      <c r="K41" s="402"/>
      <c r="L41" s="402"/>
      <c r="M41" s="402"/>
      <c r="N41" s="402"/>
      <c r="O41" s="402"/>
      <c r="P41" s="402"/>
      <c r="Q41" s="402"/>
      <c r="R41" s="402"/>
      <c r="S41" s="402"/>
      <c r="T41" s="402"/>
      <c r="U41" s="402"/>
    </row>
    <row r="42" spans="1:21" x14ac:dyDescent="0.35">
      <c r="A42" s="402"/>
      <c r="M42" s="402"/>
      <c r="N42" s="402"/>
      <c r="O42" s="402"/>
      <c r="P42" s="402"/>
      <c r="Q42" s="402"/>
      <c r="R42" s="402"/>
      <c r="S42" s="402"/>
      <c r="T42" s="402"/>
      <c r="U42" s="402"/>
    </row>
    <row r="43" spans="1:21" x14ac:dyDescent="0.35">
      <c r="A43" s="402"/>
      <c r="M43" s="402"/>
      <c r="N43" s="402"/>
      <c r="O43" s="402"/>
      <c r="P43" s="402"/>
      <c r="Q43" s="402"/>
      <c r="R43" s="402"/>
      <c r="S43" s="402"/>
      <c r="T43" s="402"/>
      <c r="U43" s="402"/>
    </row>
    <row r="44" spans="1:21" x14ac:dyDescent="0.35">
      <c r="A44" s="402"/>
      <c r="M44" s="402"/>
      <c r="N44" s="402"/>
      <c r="O44" s="402"/>
      <c r="P44" s="402"/>
      <c r="Q44" s="402"/>
      <c r="R44" s="402"/>
      <c r="S44" s="402"/>
      <c r="T44" s="402"/>
      <c r="U44" s="402"/>
    </row>
    <row r="45" spans="1:21" x14ac:dyDescent="0.35">
      <c r="A45" s="402"/>
      <c r="M45" s="402"/>
      <c r="N45" s="402"/>
      <c r="O45" s="402"/>
      <c r="P45" s="402"/>
      <c r="Q45" s="402"/>
      <c r="R45" s="402"/>
      <c r="S45" s="402"/>
      <c r="T45" s="402"/>
      <c r="U45" s="402"/>
    </row>
    <row r="46" spans="1:21" x14ac:dyDescent="0.35">
      <c r="A46" s="402"/>
      <c r="M46" s="402"/>
      <c r="N46" s="402"/>
      <c r="O46" s="402"/>
      <c r="P46" s="402"/>
      <c r="Q46" s="402"/>
      <c r="R46" s="402"/>
      <c r="S46" s="402"/>
      <c r="T46" s="402"/>
      <c r="U46" s="402"/>
    </row>
  </sheetData>
  <sheetProtection sheet="1" selectLockedCells="1"/>
  <mergeCells count="16">
    <mergeCell ref="C31:L31"/>
    <mergeCell ref="C32:J32"/>
    <mergeCell ref="C34:K34"/>
    <mergeCell ref="N34:Q40"/>
    <mergeCell ref="N20:Q23"/>
    <mergeCell ref="C21:K21"/>
    <mergeCell ref="C23:K23"/>
    <mergeCell ref="C25:K25"/>
    <mergeCell ref="N25:Q27"/>
    <mergeCell ref="C27:K27"/>
    <mergeCell ref="N3:P3"/>
    <mergeCell ref="M7:U10"/>
    <mergeCell ref="D9:L9"/>
    <mergeCell ref="C11:L11"/>
    <mergeCell ref="M11:T14"/>
    <mergeCell ref="D14:L15"/>
  </mergeCells>
  <dataValidations count="1">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23:K23 C27:K27 C34:K34" xr:uid="{BC2E47E6-927E-499B-9B07-B5CC6DE0F1CE}">
      <formula1>1000</formula1>
    </dataValidation>
  </dataValidations>
  <hyperlinks>
    <hyperlink ref="N3:P3" location="'Aloita tästä'!A1" display="PALAA TÄSTÄ KANSISIVULLE" xr:uid="{E0139502-D6F7-4B3E-9396-E28E638A7088}"/>
  </hyperlinks>
  <pageMargins left="0.7" right="0.7" top="0.75" bottom="0.75" header="0.3" footer="0.3"/>
  <pageSetup paperSize="9" orientation="landscape" horizontalDpi="30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1"/>
  <dimension ref="A1:Y36"/>
  <sheetViews>
    <sheetView topLeftCell="Q1" zoomScaleNormal="100" workbookViewId="0">
      <selection activeCell="W4" sqref="W4:W7"/>
    </sheetView>
  </sheetViews>
  <sheetFormatPr defaultColWidth="8.765625" defaultRowHeight="12.5" x14ac:dyDescent="0.25"/>
  <cols>
    <col min="1" max="1" width="3.765625" style="2" customWidth="1"/>
    <col min="2" max="2" width="3.4609375" style="2" customWidth="1"/>
    <col min="3" max="3" width="8.765625" style="2"/>
    <col min="4" max="4" width="72.765625" style="2" bestFit="1" customWidth="1"/>
    <col min="5" max="5" width="3.4609375" style="2" customWidth="1"/>
    <col min="6" max="6" width="31.53515625" style="2" bestFit="1" customWidth="1"/>
    <col min="7" max="7" width="2.765625" style="2" customWidth="1"/>
    <col min="8" max="8" width="19.53515625" style="2" bestFit="1" customWidth="1"/>
    <col min="9" max="9" width="2.765625" style="2" customWidth="1"/>
    <col min="10" max="10" width="12.23046875" style="2" bestFit="1" customWidth="1"/>
    <col min="11" max="11" width="2.765625" style="2" customWidth="1"/>
    <col min="12" max="12" width="40.765625" style="2" bestFit="1" customWidth="1"/>
    <col min="13" max="13" width="2.765625" style="2" customWidth="1"/>
    <col min="14" max="14" width="29.765625" style="2" bestFit="1" customWidth="1"/>
    <col min="15" max="15" width="2.765625" style="2" customWidth="1"/>
    <col min="16" max="16" width="96.4609375" style="2" customWidth="1"/>
    <col min="17" max="17" width="38.07421875" style="2" customWidth="1"/>
    <col min="18" max="18" width="28.765625" style="2" customWidth="1"/>
    <col min="19" max="16384" width="8.765625" style="2"/>
  </cols>
  <sheetData>
    <row r="1" spans="1:25" ht="13" x14ac:dyDescent="0.3">
      <c r="A1" s="16" t="s">
        <v>284</v>
      </c>
      <c r="N1" s="16" t="s">
        <v>284</v>
      </c>
    </row>
    <row r="2" spans="1:25" x14ac:dyDescent="0.25">
      <c r="A2" s="2" t="s">
        <v>285</v>
      </c>
      <c r="C2" s="2" t="s">
        <v>286</v>
      </c>
      <c r="D2" s="2" t="s">
        <v>287</v>
      </c>
      <c r="F2" s="2" t="s">
        <v>288</v>
      </c>
      <c r="H2" s="2" t="s">
        <v>289</v>
      </c>
      <c r="J2" s="2" t="s">
        <v>40</v>
      </c>
      <c r="L2" s="2" t="s">
        <v>290</v>
      </c>
      <c r="N2" s="2" t="s">
        <v>291</v>
      </c>
      <c r="P2" s="2" t="s">
        <v>292</v>
      </c>
      <c r="Q2" s="2" t="s">
        <v>293</v>
      </c>
      <c r="R2" s="2" t="s">
        <v>294</v>
      </c>
      <c r="S2" s="2" t="s">
        <v>295</v>
      </c>
      <c r="U2" s="625" t="s">
        <v>296</v>
      </c>
      <c r="V2" s="625"/>
      <c r="W2" s="2" t="s">
        <v>297</v>
      </c>
      <c r="X2" s="2" t="s">
        <v>298</v>
      </c>
      <c r="Y2" s="330" t="s">
        <v>299</v>
      </c>
    </row>
    <row r="3" spans="1:25" ht="15.5" x14ac:dyDescent="0.35">
      <c r="F3"/>
      <c r="H3" s="2" t="s">
        <v>153</v>
      </c>
    </row>
    <row r="4" spans="1:25" x14ac:dyDescent="0.25">
      <c r="A4" s="2" t="s">
        <v>300</v>
      </c>
      <c r="C4" s="2" t="s">
        <v>55</v>
      </c>
      <c r="D4" s="2" t="s">
        <v>301</v>
      </c>
      <c r="F4" s="2" t="s">
        <v>302</v>
      </c>
      <c r="H4" s="2" t="s">
        <v>303</v>
      </c>
      <c r="J4" s="101">
        <v>0.75</v>
      </c>
      <c r="L4" s="2" t="s">
        <v>304</v>
      </c>
      <c r="N4" s="2" t="s">
        <v>305</v>
      </c>
      <c r="P4" s="10" t="s">
        <v>306</v>
      </c>
      <c r="Q4" s="10" t="s">
        <v>307</v>
      </c>
      <c r="R4" s="2" t="s">
        <v>308</v>
      </c>
      <c r="S4" s="2">
        <v>0</v>
      </c>
      <c r="U4" s="2" t="s">
        <v>309</v>
      </c>
      <c r="V4" s="2" t="s">
        <v>310</v>
      </c>
      <c r="W4" s="10" t="s">
        <v>311</v>
      </c>
      <c r="X4" s="2" t="s">
        <v>312</v>
      </c>
    </row>
    <row r="5" spans="1:25" x14ac:dyDescent="0.25">
      <c r="A5" s="2" t="s">
        <v>313</v>
      </c>
      <c r="C5" s="2" t="s">
        <v>56</v>
      </c>
      <c r="D5" s="2" t="s">
        <v>314</v>
      </c>
      <c r="F5" s="2" t="s">
        <v>315</v>
      </c>
      <c r="H5" s="2" t="s">
        <v>316</v>
      </c>
      <c r="J5" s="101">
        <v>0.9</v>
      </c>
      <c r="L5" s="2" t="s">
        <v>317</v>
      </c>
      <c r="N5" s="2" t="s">
        <v>318</v>
      </c>
      <c r="P5" s="10" t="s">
        <v>319</v>
      </c>
      <c r="Q5" s="10" t="s">
        <v>320</v>
      </c>
      <c r="R5" s="2" t="s">
        <v>321</v>
      </c>
      <c r="S5" s="2">
        <v>1</v>
      </c>
      <c r="U5" s="2" t="s">
        <v>322</v>
      </c>
      <c r="V5" s="2" t="s">
        <v>323</v>
      </c>
      <c r="W5" s="10" t="s">
        <v>324</v>
      </c>
      <c r="X5" s="2" t="s">
        <v>325</v>
      </c>
    </row>
    <row r="6" spans="1:25" x14ac:dyDescent="0.25">
      <c r="A6" s="2" t="s">
        <v>326</v>
      </c>
      <c r="D6" s="2" t="s">
        <v>327</v>
      </c>
      <c r="F6" s="2" t="s">
        <v>328</v>
      </c>
      <c r="J6" s="101"/>
      <c r="L6" s="2" t="s">
        <v>329</v>
      </c>
      <c r="P6" s="10" t="s">
        <v>330</v>
      </c>
      <c r="Q6" s="10" t="s">
        <v>331</v>
      </c>
      <c r="R6" s="2" t="s">
        <v>332</v>
      </c>
      <c r="S6" s="2">
        <v>2</v>
      </c>
      <c r="U6" s="2" t="s">
        <v>333</v>
      </c>
      <c r="W6" s="10" t="s">
        <v>334</v>
      </c>
      <c r="X6" s="2" t="s">
        <v>335</v>
      </c>
    </row>
    <row r="7" spans="1:25" x14ac:dyDescent="0.25">
      <c r="A7" s="2" t="s">
        <v>336</v>
      </c>
      <c r="D7" s="2" t="s">
        <v>337</v>
      </c>
      <c r="L7" s="2" t="s">
        <v>338</v>
      </c>
      <c r="P7" s="10" t="s">
        <v>339</v>
      </c>
      <c r="Q7" s="10" t="s">
        <v>340</v>
      </c>
      <c r="R7" s="2" t="s">
        <v>341</v>
      </c>
      <c r="S7" s="2">
        <v>3</v>
      </c>
      <c r="W7" s="10" t="s">
        <v>342</v>
      </c>
    </row>
    <row r="8" spans="1:25" x14ac:dyDescent="0.25">
      <c r="A8" s="2" t="s">
        <v>343</v>
      </c>
      <c r="D8" s="2" t="s">
        <v>344</v>
      </c>
      <c r="L8" s="2" t="s">
        <v>345</v>
      </c>
      <c r="P8" s="10" t="s">
        <v>346</v>
      </c>
      <c r="Q8" s="10" t="s">
        <v>347</v>
      </c>
      <c r="R8" s="2" t="s">
        <v>348</v>
      </c>
      <c r="S8" s="2">
        <v>4</v>
      </c>
    </row>
    <row r="9" spans="1:25" x14ac:dyDescent="0.25">
      <c r="D9" s="2" t="s">
        <v>349</v>
      </c>
      <c r="P9" s="10" t="s">
        <v>350</v>
      </c>
      <c r="Q9" s="10" t="s">
        <v>351</v>
      </c>
      <c r="R9" s="2" t="s">
        <v>352</v>
      </c>
      <c r="S9" s="2">
        <v>5</v>
      </c>
    </row>
    <row r="10" spans="1:25" x14ac:dyDescent="0.25">
      <c r="P10" s="10" t="s">
        <v>353</v>
      </c>
      <c r="Q10" s="10" t="s">
        <v>354</v>
      </c>
      <c r="R10" s="2" t="s">
        <v>355</v>
      </c>
    </row>
    <row r="11" spans="1:25" x14ac:dyDescent="0.25">
      <c r="P11" s="10" t="s">
        <v>356</v>
      </c>
      <c r="Q11" s="10" t="s">
        <v>357</v>
      </c>
      <c r="R11" s="2" t="s">
        <v>358</v>
      </c>
    </row>
    <row r="12" spans="1:25" x14ac:dyDescent="0.25">
      <c r="P12" s="10" t="s">
        <v>359</v>
      </c>
      <c r="Q12" s="10" t="s">
        <v>360</v>
      </c>
      <c r="R12" s="2" t="s">
        <v>361</v>
      </c>
    </row>
    <row r="13" spans="1:25" x14ac:dyDescent="0.25">
      <c r="P13" s="10" t="s">
        <v>362</v>
      </c>
      <c r="Q13" s="10" t="s">
        <v>363</v>
      </c>
    </row>
    <row r="14" spans="1:25" x14ac:dyDescent="0.25">
      <c r="P14" s="10" t="s">
        <v>364</v>
      </c>
      <c r="Q14" s="10" t="s">
        <v>365</v>
      </c>
    </row>
    <row r="15" spans="1:25" x14ac:dyDescent="0.25">
      <c r="P15" s="10" t="s">
        <v>366</v>
      </c>
      <c r="Q15" s="10"/>
    </row>
    <row r="16" spans="1:25" x14ac:dyDescent="0.25">
      <c r="P16" s="10" t="s">
        <v>367</v>
      </c>
      <c r="Q16" s="10"/>
    </row>
    <row r="17" spans="16:16" x14ac:dyDescent="0.25">
      <c r="P17" s="10" t="s">
        <v>368</v>
      </c>
    </row>
    <row r="18" spans="16:16" x14ac:dyDescent="0.25">
      <c r="P18" s="10" t="s">
        <v>369</v>
      </c>
    </row>
    <row r="19" spans="16:16" x14ac:dyDescent="0.25">
      <c r="P19" s="10" t="s">
        <v>370</v>
      </c>
    </row>
    <row r="20" spans="16:16" x14ac:dyDescent="0.25">
      <c r="P20" s="10" t="s">
        <v>371</v>
      </c>
    </row>
    <row r="21" spans="16:16" x14ac:dyDescent="0.25">
      <c r="P21" s="10" t="s">
        <v>372</v>
      </c>
    </row>
    <row r="22" spans="16:16" x14ac:dyDescent="0.25">
      <c r="P22" s="10" t="s">
        <v>373</v>
      </c>
    </row>
    <row r="23" spans="16:16" x14ac:dyDescent="0.25">
      <c r="P23" s="10" t="s">
        <v>374</v>
      </c>
    </row>
    <row r="24" spans="16:16" x14ac:dyDescent="0.25">
      <c r="P24" s="10" t="s">
        <v>375</v>
      </c>
    </row>
    <row r="25" spans="16:16" x14ac:dyDescent="0.25">
      <c r="P25" s="10" t="s">
        <v>376</v>
      </c>
    </row>
    <row r="26" spans="16:16" x14ac:dyDescent="0.25">
      <c r="P26" s="10" t="s">
        <v>377</v>
      </c>
    </row>
    <row r="27" spans="16:16" x14ac:dyDescent="0.25">
      <c r="P27" s="10" t="s">
        <v>378</v>
      </c>
    </row>
    <row r="28" spans="16:16" x14ac:dyDescent="0.25">
      <c r="P28" s="10" t="s">
        <v>379</v>
      </c>
    </row>
    <row r="29" spans="16:16" x14ac:dyDescent="0.25">
      <c r="P29" s="10" t="s">
        <v>380</v>
      </c>
    </row>
    <row r="30" spans="16:16" x14ac:dyDescent="0.25">
      <c r="P30" s="10" t="s">
        <v>381</v>
      </c>
    </row>
    <row r="31" spans="16:16" x14ac:dyDescent="0.25">
      <c r="P31" s="10" t="s">
        <v>382</v>
      </c>
    </row>
    <row r="32" spans="16:16" x14ac:dyDescent="0.25">
      <c r="P32" s="10" t="s">
        <v>383</v>
      </c>
    </row>
    <row r="33" spans="16:16" x14ac:dyDescent="0.25">
      <c r="P33" s="10" t="s">
        <v>384</v>
      </c>
    </row>
    <row r="34" spans="16:16" x14ac:dyDescent="0.25">
      <c r="P34" s="2" t="s">
        <v>385</v>
      </c>
    </row>
    <row r="35" spans="16:16" x14ac:dyDescent="0.25">
      <c r="P35" s="2" t="s">
        <v>386</v>
      </c>
    </row>
    <row r="36" spans="16:16" x14ac:dyDescent="0.25">
      <c r="P36" s="2" t="s">
        <v>387</v>
      </c>
    </row>
  </sheetData>
  <mergeCells count="1">
    <mergeCell ref="U2:V2"/>
  </mergeCells>
  <pageMargins left="0.39370078740157483" right="0.39370078740157483" top="0.78740157480314965" bottom="0.78740157480314965" header="0.39370078740157483" footer="0.31496062992125984"/>
  <pageSetup paperSize="9" orientation="portrait" r:id="rId1"/>
  <headerFooter>
    <oddHeader>&amp;L&amp;A&amp;R&amp;P(&amp;N)</oddHeader>
  </headerFooter>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36472-1BF9-47AA-833E-76F5EAC539FB}">
  <sheetPr codeName="Taul15"/>
  <dimension ref="A1:AA201"/>
  <sheetViews>
    <sheetView showGridLines="0" topLeftCell="B1" zoomScaleNormal="100" workbookViewId="0">
      <selection activeCell="O2" sqref="O2:Q2"/>
    </sheetView>
  </sheetViews>
  <sheetFormatPr defaultColWidth="9.23046875" defaultRowHeight="15.5" x14ac:dyDescent="0.35"/>
  <cols>
    <col min="1" max="2" width="3.765625" style="20" customWidth="1"/>
    <col min="3" max="10" width="9.23046875" style="20"/>
    <col min="11" max="11" width="2.765625" style="20" customWidth="1"/>
    <col min="12" max="12" width="3.07421875" style="20" customWidth="1"/>
    <col min="13" max="16384" width="9.23046875" style="20"/>
  </cols>
  <sheetData>
    <row r="1" spans="1:27" ht="16.149999999999999" customHeight="1" x14ac:dyDescent="0.35">
      <c r="A1" s="3" t="s">
        <v>388</v>
      </c>
      <c r="B1" s="3"/>
    </row>
    <row r="2" spans="1:27" ht="16.149999999999999" customHeight="1" x14ac:dyDescent="0.35">
      <c r="A2" s="3"/>
      <c r="B2" s="3"/>
      <c r="O2" s="486" t="s">
        <v>48</v>
      </c>
      <c r="P2" s="487"/>
      <c r="Q2" s="488"/>
    </row>
    <row r="3" spans="1:27" ht="34.5" customHeight="1" x14ac:dyDescent="0.35">
      <c r="B3" s="304"/>
      <c r="C3" s="626" t="s">
        <v>389</v>
      </c>
      <c r="D3" s="626"/>
      <c r="E3" s="626"/>
      <c r="F3" s="626"/>
      <c r="G3" s="626"/>
      <c r="H3" s="626"/>
      <c r="I3" s="626"/>
      <c r="J3" s="626"/>
      <c r="K3" s="627"/>
    </row>
    <row r="4" spans="1:27" ht="35.25" customHeight="1" x14ac:dyDescent="0.35">
      <c r="B4" s="120"/>
      <c r="C4" s="306"/>
      <c r="D4" s="49"/>
      <c r="E4" s="49"/>
      <c r="F4" s="49"/>
      <c r="G4" s="49"/>
      <c r="H4" s="49"/>
      <c r="I4" s="49"/>
      <c r="J4" s="49"/>
      <c r="K4" s="46"/>
      <c r="M4" s="516" t="s">
        <v>390</v>
      </c>
      <c r="N4" s="516"/>
      <c r="O4" s="516"/>
      <c r="P4" s="516"/>
      <c r="Q4" s="516"/>
      <c r="R4" s="516"/>
    </row>
    <row r="5" spans="1:27" ht="16.149999999999999" customHeight="1" x14ac:dyDescent="0.35">
      <c r="B5" s="120"/>
      <c r="C5" s="49"/>
      <c r="D5" s="49"/>
      <c r="E5" s="49"/>
      <c r="F5" s="49"/>
      <c r="G5" s="49"/>
      <c r="H5" s="49"/>
      <c r="I5" s="49"/>
      <c r="J5" s="49"/>
      <c r="K5" s="46"/>
    </row>
    <row r="6" spans="1:27" ht="16.149999999999999" customHeight="1" x14ac:dyDescent="0.35">
      <c r="B6" s="120"/>
      <c r="C6" s="49" t="s">
        <v>391</v>
      </c>
      <c r="D6" s="49"/>
      <c r="E6" s="49"/>
      <c r="F6" s="49"/>
      <c r="G6" s="129"/>
      <c r="H6" s="49"/>
      <c r="I6" s="49"/>
      <c r="J6" s="49"/>
      <c r="K6" s="46"/>
      <c r="M6" s="628" t="s">
        <v>392</v>
      </c>
      <c r="N6" s="628"/>
      <c r="O6" s="628"/>
      <c r="P6" s="628"/>
      <c r="Q6" s="628"/>
      <c r="R6" s="628"/>
      <c r="S6" s="130"/>
      <c r="T6" s="130"/>
      <c r="U6" s="130"/>
      <c r="V6" s="119"/>
      <c r="W6" s="119"/>
      <c r="X6" s="119"/>
      <c r="Y6" s="119"/>
      <c r="Z6" s="119"/>
      <c r="AA6" s="119"/>
    </row>
    <row r="7" spans="1:27" s="112" customFormat="1" ht="16.149999999999999" customHeight="1" x14ac:dyDescent="0.35">
      <c r="B7" s="305"/>
      <c r="C7" s="445" t="s">
        <v>55</v>
      </c>
      <c r="D7" s="445"/>
      <c r="E7" s="95"/>
      <c r="F7" s="445" t="s">
        <v>56</v>
      </c>
      <c r="G7" s="81"/>
      <c r="H7" s="81"/>
      <c r="I7" s="81"/>
      <c r="J7" s="81"/>
      <c r="K7" s="82"/>
      <c r="L7" s="20"/>
      <c r="M7" s="628"/>
      <c r="N7" s="628"/>
      <c r="O7" s="628"/>
      <c r="P7" s="628"/>
      <c r="Q7" s="628"/>
      <c r="R7" s="628"/>
    </row>
    <row r="8" spans="1:27" s="112" customFormat="1" ht="16.149999999999999" customHeight="1" x14ac:dyDescent="0.35">
      <c r="B8" s="305"/>
      <c r="C8" s="445"/>
      <c r="D8" s="445"/>
      <c r="E8" s="95"/>
      <c r="F8" s="445"/>
      <c r="G8" s="81"/>
      <c r="H8" s="81"/>
      <c r="I8" s="81"/>
      <c r="J8" s="81"/>
      <c r="K8" s="82"/>
      <c r="L8" s="20"/>
      <c r="M8" s="628"/>
      <c r="N8" s="628"/>
      <c r="O8" s="628"/>
      <c r="P8" s="628"/>
      <c r="Q8" s="628"/>
      <c r="R8" s="628"/>
    </row>
    <row r="9" spans="1:27" s="112" customFormat="1" ht="16.149999999999999" customHeight="1" x14ac:dyDescent="0.35">
      <c r="B9" s="305"/>
      <c r="C9" s="49" t="s">
        <v>393</v>
      </c>
      <c r="D9" s="49"/>
      <c r="E9" s="49"/>
      <c r="F9" s="49"/>
      <c r="G9" s="49"/>
      <c r="H9" s="81"/>
      <c r="I9" s="81"/>
      <c r="J9" s="81"/>
      <c r="K9" s="82"/>
      <c r="L9" s="20"/>
      <c r="M9" s="628"/>
      <c r="N9" s="628"/>
      <c r="O9" s="628"/>
      <c r="P9" s="628"/>
      <c r="Q9" s="628"/>
      <c r="R9" s="628"/>
    </row>
    <row r="10" spans="1:27" s="112" customFormat="1" ht="16.149999999999999" customHeight="1" x14ac:dyDescent="0.35">
      <c r="B10" s="305"/>
      <c r="C10" s="445" t="s">
        <v>55</v>
      </c>
      <c r="D10" s="445"/>
      <c r="E10" s="95"/>
      <c r="F10" s="445" t="s">
        <v>56</v>
      </c>
      <c r="G10" s="81"/>
      <c r="H10" s="81"/>
      <c r="I10" s="81"/>
      <c r="J10" s="81"/>
      <c r="K10" s="82"/>
      <c r="L10" s="20"/>
      <c r="M10" s="628"/>
      <c r="N10" s="628"/>
      <c r="O10" s="628"/>
      <c r="P10" s="628"/>
      <c r="Q10" s="628"/>
      <c r="R10" s="628"/>
    </row>
    <row r="11" spans="1:27" s="112" customFormat="1" ht="16.149999999999999" customHeight="1" x14ac:dyDescent="0.35">
      <c r="B11" s="305"/>
      <c r="C11" s="445"/>
      <c r="D11" s="445"/>
      <c r="E11" s="95"/>
      <c r="F11" s="445"/>
      <c r="G11" s="81"/>
      <c r="H11" s="81"/>
      <c r="I11" s="81"/>
      <c r="J11" s="81"/>
      <c r="K11" s="82"/>
      <c r="L11" s="20"/>
      <c r="M11" s="628"/>
      <c r="N11" s="628"/>
      <c r="O11" s="628"/>
      <c r="P11" s="628"/>
      <c r="Q11" s="628"/>
      <c r="R11" s="628"/>
    </row>
    <row r="12" spans="1:27" s="112" customFormat="1" ht="16.149999999999999" customHeight="1" x14ac:dyDescent="0.35">
      <c r="B12" s="305"/>
      <c r="C12" s="49" t="s">
        <v>394</v>
      </c>
      <c r="D12" s="49"/>
      <c r="E12" s="49"/>
      <c r="F12" s="49"/>
      <c r="G12" s="49"/>
      <c r="H12" s="81"/>
      <c r="I12" s="81"/>
      <c r="J12" s="81"/>
      <c r="K12" s="82"/>
      <c r="L12" s="20"/>
      <c r="M12" s="628"/>
      <c r="N12" s="628"/>
      <c r="O12" s="628"/>
      <c r="P12" s="628"/>
      <c r="Q12" s="628"/>
      <c r="R12" s="628"/>
    </row>
    <row r="13" spans="1:27" s="112" customFormat="1" ht="16.149999999999999" customHeight="1" x14ac:dyDescent="0.35">
      <c r="B13" s="305"/>
      <c r="C13" s="445" t="s">
        <v>55</v>
      </c>
      <c r="D13" s="445"/>
      <c r="E13" s="95"/>
      <c r="F13" s="445" t="s">
        <v>56</v>
      </c>
      <c r="G13" s="81"/>
      <c r="H13" s="81"/>
      <c r="I13" s="81"/>
      <c r="J13" s="81"/>
      <c r="K13" s="82"/>
      <c r="L13" s="20"/>
      <c r="M13" s="628"/>
      <c r="N13" s="628"/>
      <c r="O13" s="628"/>
      <c r="P13" s="628"/>
      <c r="Q13" s="628"/>
      <c r="R13" s="628"/>
    </row>
    <row r="14" spans="1:27" ht="16.149999999999999" customHeight="1" x14ac:dyDescent="0.35">
      <c r="B14" s="120"/>
      <c r="C14" s="49"/>
      <c r="D14" s="49"/>
      <c r="E14" s="49"/>
      <c r="F14" s="49"/>
      <c r="G14" s="49"/>
      <c r="H14" s="49"/>
      <c r="I14" s="49"/>
      <c r="J14" s="49"/>
      <c r="K14" s="46"/>
      <c r="M14" s="93"/>
    </row>
    <row r="15" spans="1:27" ht="16.149999999999999" customHeight="1" x14ac:dyDescent="0.35">
      <c r="B15" s="120"/>
      <c r="C15" s="49"/>
      <c r="D15" s="49"/>
      <c r="E15" s="49"/>
      <c r="F15" s="49"/>
      <c r="G15" s="49"/>
      <c r="H15" s="49"/>
      <c r="I15" s="49"/>
      <c r="J15" s="49"/>
      <c r="K15" s="46"/>
      <c r="M15" s="516" t="s">
        <v>395</v>
      </c>
      <c r="N15" s="516"/>
      <c r="O15" s="516"/>
      <c r="P15" s="516"/>
      <c r="Q15" s="516"/>
      <c r="R15" s="516"/>
    </row>
    <row r="16" spans="1:27" ht="16.149999999999999" customHeight="1" x14ac:dyDescent="0.35">
      <c r="B16" s="120"/>
      <c r="C16" s="49" t="s">
        <v>396</v>
      </c>
      <c r="D16" s="49"/>
      <c r="E16" s="511"/>
      <c r="F16" s="512"/>
      <c r="G16" s="512"/>
      <c r="H16" s="512"/>
      <c r="I16" s="512"/>
      <c r="J16" s="513"/>
      <c r="K16" s="46"/>
      <c r="M16" s="516"/>
      <c r="N16" s="516"/>
      <c r="O16" s="516"/>
      <c r="P16" s="516"/>
      <c r="Q16" s="516"/>
      <c r="R16" s="516"/>
    </row>
    <row r="17" spans="2:18" ht="16.149999999999999" customHeight="1" x14ac:dyDescent="0.35">
      <c r="B17" s="120"/>
      <c r="C17" s="49"/>
      <c r="D17" s="49"/>
      <c r="E17" s="49"/>
      <c r="F17" s="49"/>
      <c r="G17" s="49"/>
      <c r="H17" s="49"/>
      <c r="I17" s="49"/>
      <c r="J17" s="49"/>
      <c r="K17" s="46"/>
    </row>
    <row r="18" spans="2:18" ht="16.149999999999999" customHeight="1" x14ac:dyDescent="0.35">
      <c r="B18" s="120"/>
      <c r="C18" s="49" t="s">
        <v>397</v>
      </c>
      <c r="D18" s="49"/>
      <c r="E18" s="511"/>
      <c r="F18" s="512"/>
      <c r="G18" s="512"/>
      <c r="H18" s="512"/>
      <c r="I18" s="512"/>
      <c r="J18" s="513"/>
      <c r="K18" s="46"/>
      <c r="M18" s="496" t="s">
        <v>398</v>
      </c>
      <c r="N18" s="496"/>
      <c r="O18" s="496"/>
      <c r="P18" s="496"/>
      <c r="Q18" s="496"/>
      <c r="R18" s="496"/>
    </row>
    <row r="19" spans="2:18" ht="16.149999999999999" customHeight="1" x14ac:dyDescent="0.35">
      <c r="B19" s="120"/>
      <c r="C19" s="49"/>
      <c r="D19" s="49"/>
      <c r="E19" s="49"/>
      <c r="F19" s="49"/>
      <c r="G19" s="49"/>
      <c r="H19" s="49"/>
      <c r="I19" s="49"/>
      <c r="J19" s="49"/>
      <c r="K19" s="46"/>
      <c r="M19" s="496"/>
      <c r="N19" s="496"/>
      <c r="O19" s="496"/>
      <c r="P19" s="496"/>
      <c r="Q19" s="496"/>
      <c r="R19" s="496"/>
    </row>
    <row r="20" spans="2:18" ht="16.149999999999999" customHeight="1" x14ac:dyDescent="0.35">
      <c r="B20" s="120"/>
      <c r="C20" s="49" t="s">
        <v>399</v>
      </c>
      <c r="D20" s="49"/>
      <c r="E20" s="49"/>
      <c r="F20" s="49"/>
      <c r="G20" s="49"/>
      <c r="H20" s="49"/>
      <c r="I20" s="49"/>
      <c r="J20" s="49"/>
      <c r="K20" s="46"/>
    </row>
    <row r="21" spans="2:18" ht="16.149999999999999" customHeight="1" x14ac:dyDescent="0.35">
      <c r="B21" s="120"/>
      <c r="C21" s="629"/>
      <c r="D21" s="630"/>
      <c r="E21" s="630"/>
      <c r="F21" s="631"/>
      <c r="G21" s="49"/>
      <c r="H21" s="49"/>
      <c r="I21" s="49"/>
      <c r="J21" s="49"/>
      <c r="K21" s="46"/>
      <c r="M21" s="496" t="s">
        <v>400</v>
      </c>
      <c r="N21" s="496"/>
      <c r="O21" s="496"/>
      <c r="P21" s="496"/>
      <c r="Q21" s="496"/>
      <c r="R21" s="496"/>
    </row>
    <row r="22" spans="2:18" ht="16.149999999999999" customHeight="1" x14ac:dyDescent="0.35">
      <c r="B22" s="120"/>
      <c r="C22" s="49"/>
      <c r="D22" s="49"/>
      <c r="E22" s="49"/>
      <c r="F22" s="49"/>
      <c r="G22" s="49"/>
      <c r="H22" s="49"/>
      <c r="I22" s="49"/>
      <c r="J22" s="49"/>
      <c r="K22" s="46"/>
    </row>
    <row r="23" spans="2:18" ht="16.149999999999999" customHeight="1" x14ac:dyDescent="0.35">
      <c r="B23" s="120"/>
      <c r="C23" s="49"/>
      <c r="D23" s="49"/>
      <c r="E23" s="49"/>
      <c r="F23" s="49"/>
      <c r="G23" s="49"/>
      <c r="H23" s="49"/>
      <c r="I23" s="49"/>
      <c r="J23" s="49"/>
      <c r="K23" s="46"/>
    </row>
    <row r="24" spans="2:18" ht="24.75" customHeight="1" x14ac:dyDescent="0.35">
      <c r="B24" s="120"/>
      <c r="C24" s="49" t="s">
        <v>401</v>
      </c>
      <c r="D24" s="49"/>
      <c r="E24" s="49"/>
      <c r="F24" s="49"/>
      <c r="G24" s="49"/>
      <c r="H24" s="49"/>
      <c r="I24" s="49" t="str">
        <f>"500 merkkiä 
("&amp;TEXT(LEN(C25),"0")&amp;" käytetty)"</f>
        <v>500 merkkiä 
(0 käytetty)</v>
      </c>
      <c r="J24" s="49"/>
      <c r="K24" s="46"/>
    </row>
    <row r="25" spans="2:18" ht="95.25" customHeight="1" x14ac:dyDescent="0.35">
      <c r="B25" s="120"/>
      <c r="C25" s="632"/>
      <c r="D25" s="633"/>
      <c r="E25" s="633"/>
      <c r="F25" s="633"/>
      <c r="G25" s="633"/>
      <c r="H25" s="633"/>
      <c r="I25" s="633"/>
      <c r="J25" s="634"/>
      <c r="K25" s="27"/>
      <c r="M25" s="496" t="s">
        <v>402</v>
      </c>
      <c r="N25" s="496"/>
      <c r="O25" s="496"/>
      <c r="P25" s="496"/>
      <c r="Q25" s="496"/>
      <c r="R25" s="496"/>
    </row>
    <row r="26" spans="2:18" ht="16.149999999999999" customHeight="1" x14ac:dyDescent="0.35">
      <c r="B26" s="120"/>
      <c r="C26" s="49"/>
      <c r="D26" s="49"/>
      <c r="E26" s="49"/>
      <c r="F26" s="49"/>
      <c r="G26" s="49"/>
      <c r="H26" s="49"/>
      <c r="I26" s="49"/>
      <c r="J26" s="49"/>
      <c r="K26" s="46"/>
    </row>
    <row r="27" spans="2:18" ht="16.149999999999999" customHeight="1" x14ac:dyDescent="0.35">
      <c r="B27" s="120"/>
      <c r="C27" s="49" t="s">
        <v>403</v>
      </c>
      <c r="D27" s="49"/>
      <c r="E27" s="49"/>
      <c r="F27" s="49"/>
      <c r="G27" s="49"/>
      <c r="H27" s="49"/>
      <c r="I27" s="49" t="str">
        <f>"500 merkkiä 
("&amp;TEXT(LEN(C28),"0")&amp;" käytetty)"</f>
        <v>500 merkkiä 
(0 käytetty)</v>
      </c>
      <c r="J27" s="49"/>
      <c r="K27" s="46"/>
    </row>
    <row r="28" spans="2:18" ht="95.25" customHeight="1" x14ac:dyDescent="0.35">
      <c r="B28" s="120"/>
      <c r="C28" s="632"/>
      <c r="D28" s="633"/>
      <c r="E28" s="633"/>
      <c r="F28" s="633"/>
      <c r="G28" s="633"/>
      <c r="H28" s="633"/>
      <c r="I28" s="633"/>
      <c r="J28" s="634"/>
      <c r="K28" s="27"/>
      <c r="M28" s="496" t="s">
        <v>404</v>
      </c>
      <c r="N28" s="496"/>
      <c r="O28" s="496"/>
      <c r="P28" s="496"/>
      <c r="Q28" s="496"/>
      <c r="R28" s="496"/>
    </row>
    <row r="29" spans="2:18" ht="16.149999999999999" customHeight="1" x14ac:dyDescent="0.35">
      <c r="B29" s="120"/>
      <c r="C29" s="49"/>
      <c r="D29" s="49"/>
      <c r="E29" s="49"/>
      <c r="F29" s="49"/>
      <c r="G29" s="49"/>
      <c r="H29" s="49"/>
      <c r="I29" s="49"/>
      <c r="J29" s="49"/>
      <c r="K29" s="46"/>
    </row>
    <row r="30" spans="2:18" ht="16.149999999999999" customHeight="1" x14ac:dyDescent="0.35">
      <c r="B30" s="120"/>
      <c r="C30" s="463"/>
      <c r="D30" s="463"/>
      <c r="E30" s="132"/>
      <c r="F30" s="463"/>
      <c r="G30" s="26"/>
      <c r="H30" s="26"/>
      <c r="I30" s="26"/>
      <c r="J30" s="26"/>
      <c r="K30" s="27"/>
    </row>
    <row r="31" spans="2:18" ht="16.149999999999999" customHeight="1" x14ac:dyDescent="0.35">
      <c r="B31" s="120"/>
      <c r="C31" s="122" t="s">
        <v>405</v>
      </c>
      <c r="D31" s="122"/>
      <c r="E31" s="122"/>
      <c r="F31" s="122"/>
      <c r="G31" s="122"/>
      <c r="H31" s="122"/>
      <c r="I31" s="122"/>
      <c r="J31" s="122"/>
      <c r="K31" s="124"/>
      <c r="L31" s="130"/>
      <c r="M31" s="130"/>
      <c r="N31" s="130"/>
      <c r="O31" s="130"/>
      <c r="P31" s="130"/>
      <c r="Q31" s="130"/>
      <c r="R31" s="130"/>
    </row>
    <row r="32" spans="2:18" ht="16.149999999999999" customHeight="1" x14ac:dyDescent="0.35">
      <c r="B32" s="120"/>
      <c r="C32" s="122" t="s">
        <v>406</v>
      </c>
      <c r="D32" s="122"/>
      <c r="E32" s="122"/>
      <c r="F32" s="122"/>
      <c r="G32" s="122"/>
      <c r="H32" s="122"/>
      <c r="I32" s="122"/>
      <c r="J32" s="122"/>
      <c r="K32" s="124"/>
      <c r="L32" s="130"/>
      <c r="M32" s="514" t="s">
        <v>407</v>
      </c>
      <c r="N32" s="514"/>
      <c r="O32" s="514"/>
      <c r="P32" s="514"/>
      <c r="Q32" s="514"/>
      <c r="R32" s="514"/>
    </row>
    <row r="33" spans="2:27" ht="16.149999999999999" customHeight="1" x14ac:dyDescent="0.35">
      <c r="B33" s="120"/>
      <c r="C33" s="122" t="s">
        <v>408</v>
      </c>
      <c r="D33" s="122"/>
      <c r="E33" s="122"/>
      <c r="F33" s="122"/>
      <c r="G33" s="122"/>
      <c r="H33" s="122"/>
      <c r="I33" s="122"/>
      <c r="J33" s="122"/>
      <c r="K33" s="124"/>
      <c r="L33" s="130"/>
      <c r="M33" s="514"/>
      <c r="N33" s="514"/>
      <c r="O33" s="514"/>
      <c r="P33" s="514"/>
      <c r="Q33" s="514"/>
      <c r="R33" s="514"/>
    </row>
    <row r="34" spans="2:27" ht="16.149999999999999" customHeight="1" x14ac:dyDescent="0.35">
      <c r="B34" s="120"/>
      <c r="C34" s="122" t="s">
        <v>409</v>
      </c>
      <c r="D34" s="122"/>
      <c r="E34" s="122"/>
      <c r="F34" s="122"/>
      <c r="G34" s="122"/>
      <c r="H34" s="122"/>
      <c r="I34" s="122"/>
      <c r="J34" s="122"/>
      <c r="K34" s="124"/>
      <c r="L34" s="130"/>
      <c r="M34" s="514"/>
      <c r="N34" s="514"/>
      <c r="O34" s="514"/>
      <c r="P34" s="514"/>
      <c r="Q34" s="514"/>
      <c r="R34" s="514"/>
    </row>
    <row r="35" spans="2:27" ht="16.149999999999999" customHeight="1" x14ac:dyDescent="0.35">
      <c r="B35" s="120"/>
      <c r="C35" s="122" t="s">
        <v>410</v>
      </c>
      <c r="D35" s="122"/>
      <c r="E35" s="122"/>
      <c r="F35" s="122"/>
      <c r="G35" s="122"/>
      <c r="H35" s="122"/>
      <c r="I35" s="122"/>
      <c r="J35" s="122"/>
      <c r="K35" s="124"/>
      <c r="L35" s="130"/>
      <c r="M35" s="514"/>
      <c r="N35" s="514"/>
      <c r="O35" s="514"/>
      <c r="P35" s="514"/>
      <c r="Q35" s="514"/>
      <c r="R35" s="514"/>
    </row>
    <row r="36" spans="2:27" ht="16.149999999999999" customHeight="1" x14ac:dyDescent="0.35">
      <c r="B36" s="120"/>
      <c r="C36" s="122" t="s">
        <v>411</v>
      </c>
      <c r="D36" s="122"/>
      <c r="E36" s="122"/>
      <c r="F36" s="122"/>
      <c r="G36" s="122"/>
      <c r="H36" s="122"/>
      <c r="I36" s="122"/>
      <c r="J36" s="122"/>
      <c r="K36" s="124"/>
      <c r="L36" s="130"/>
      <c r="M36" s="130"/>
      <c r="N36" s="130"/>
      <c r="O36" s="130"/>
      <c r="P36" s="130"/>
      <c r="Q36" s="130"/>
      <c r="R36" s="130"/>
    </row>
    <row r="37" spans="2:27" ht="16.149999999999999" customHeight="1" x14ac:dyDescent="0.35">
      <c r="B37" s="120"/>
      <c r="C37" s="122" t="s">
        <v>412</v>
      </c>
      <c r="D37" s="122"/>
      <c r="E37" s="122"/>
      <c r="F37" s="122"/>
      <c r="G37" s="122"/>
      <c r="H37" s="122"/>
      <c r="I37" s="122"/>
      <c r="J37" s="122"/>
      <c r="K37" s="124"/>
      <c r="L37" s="130"/>
      <c r="M37" s="130"/>
      <c r="N37" s="130"/>
      <c r="O37" s="130"/>
      <c r="P37" s="130"/>
      <c r="Q37" s="130"/>
      <c r="R37" s="130"/>
    </row>
    <row r="38" spans="2:27" ht="16.149999999999999" customHeight="1" x14ac:dyDescent="0.35">
      <c r="B38" s="120"/>
      <c r="C38" s="122" t="s">
        <v>413</v>
      </c>
      <c r="D38" s="122"/>
      <c r="E38" s="122"/>
      <c r="F38" s="122"/>
      <c r="G38" s="122"/>
      <c r="H38" s="122" t="s">
        <v>414</v>
      </c>
      <c r="I38" s="635"/>
      <c r="J38" s="635"/>
      <c r="K38" s="124"/>
      <c r="L38" s="130"/>
      <c r="M38" s="130"/>
      <c r="N38" s="130"/>
      <c r="O38" s="130"/>
      <c r="P38" s="130"/>
      <c r="Q38" s="130"/>
      <c r="R38" s="130"/>
    </row>
    <row r="39" spans="2:27" ht="16.149999999999999" customHeight="1" x14ac:dyDescent="0.35">
      <c r="B39" s="120"/>
      <c r="C39" s="122" t="s">
        <v>413</v>
      </c>
      <c r="D39" s="122"/>
      <c r="E39" s="122"/>
      <c r="F39" s="122"/>
      <c r="G39" s="122"/>
      <c r="H39" s="122" t="s">
        <v>414</v>
      </c>
      <c r="I39" s="635"/>
      <c r="J39" s="635"/>
      <c r="K39" s="124"/>
      <c r="L39" s="130"/>
      <c r="M39" s="130"/>
      <c r="N39" s="130"/>
      <c r="O39" s="130"/>
      <c r="P39" s="130"/>
      <c r="Q39" s="130"/>
      <c r="R39" s="130"/>
    </row>
    <row r="40" spans="2:27" ht="16.149999999999999" customHeight="1" x14ac:dyDescent="0.35">
      <c r="B40" s="120"/>
      <c r="C40" s="122" t="s">
        <v>413</v>
      </c>
      <c r="D40" s="122"/>
      <c r="E40" s="122"/>
      <c r="F40" s="122"/>
      <c r="G40" s="122"/>
      <c r="H40" s="122" t="s">
        <v>414</v>
      </c>
      <c r="I40" s="635"/>
      <c r="J40" s="635"/>
      <c r="K40" s="124"/>
      <c r="L40" s="130"/>
      <c r="M40" s="130"/>
      <c r="N40" s="130"/>
      <c r="O40" s="130"/>
      <c r="P40" s="130"/>
      <c r="Q40" s="130"/>
      <c r="R40" s="130"/>
    </row>
    <row r="41" spans="2:27" ht="16.149999999999999" customHeight="1" x14ac:dyDescent="0.35">
      <c r="B41" s="201"/>
      <c r="C41" s="202"/>
      <c r="D41" s="202"/>
      <c r="E41" s="202"/>
      <c r="F41" s="202"/>
      <c r="G41" s="202"/>
      <c r="H41" s="202"/>
      <c r="I41" s="202"/>
      <c r="J41" s="202"/>
      <c r="K41" s="203"/>
      <c r="L41" s="130"/>
      <c r="M41" s="130"/>
      <c r="N41" s="130"/>
      <c r="O41" s="130"/>
      <c r="P41" s="130"/>
      <c r="Q41" s="130"/>
      <c r="R41" s="130"/>
    </row>
    <row r="42" spans="2:27" ht="16.149999999999999" customHeight="1" x14ac:dyDescent="0.35"/>
    <row r="43" spans="2:27" ht="34.5" customHeight="1" x14ac:dyDescent="0.35">
      <c r="B43" s="304"/>
      <c r="C43" s="626" t="s">
        <v>415</v>
      </c>
      <c r="D43" s="626"/>
      <c r="E43" s="626"/>
      <c r="F43" s="626"/>
      <c r="G43" s="626"/>
      <c r="H43" s="626"/>
      <c r="I43" s="626"/>
      <c r="J43" s="626"/>
      <c r="K43" s="627"/>
      <c r="O43" s="636" t="s">
        <v>48</v>
      </c>
      <c r="P43" s="637"/>
      <c r="Q43" s="638"/>
    </row>
    <row r="44" spans="2:27" ht="54" customHeight="1" x14ac:dyDescent="0.35">
      <c r="B44" s="120"/>
      <c r="C44" s="306"/>
      <c r="D44" s="49"/>
      <c r="E44" s="49"/>
      <c r="F44" s="49"/>
      <c r="G44" s="49"/>
      <c r="H44" s="49"/>
      <c r="I44" s="49"/>
      <c r="J44" s="49"/>
      <c r="K44" s="46"/>
    </row>
    <row r="45" spans="2:27" ht="16.149999999999999" customHeight="1" x14ac:dyDescent="0.35">
      <c r="B45" s="120"/>
      <c r="C45" s="49"/>
      <c r="D45" s="49"/>
      <c r="E45" s="49"/>
      <c r="F45" s="49"/>
      <c r="G45" s="49"/>
      <c r="H45" s="49"/>
      <c r="I45" s="49"/>
      <c r="J45" s="49"/>
      <c r="K45" s="46"/>
    </row>
    <row r="46" spans="2:27" ht="16.149999999999999" customHeight="1" x14ac:dyDescent="0.35">
      <c r="B46" s="120"/>
      <c r="C46" s="49" t="s">
        <v>416</v>
      </c>
      <c r="D46" s="49"/>
      <c r="E46" s="49"/>
      <c r="F46" s="49"/>
      <c r="G46" s="129"/>
      <c r="H46" s="49"/>
      <c r="I46" s="49"/>
      <c r="J46" s="49"/>
      <c r="K46" s="46"/>
      <c r="M46" s="628" t="s">
        <v>417</v>
      </c>
      <c r="N46" s="628"/>
      <c r="O46" s="628"/>
      <c r="P46" s="628"/>
      <c r="Q46" s="628"/>
      <c r="R46" s="628"/>
      <c r="S46" s="130"/>
      <c r="T46" s="130"/>
      <c r="U46" s="130"/>
      <c r="V46" s="119"/>
      <c r="W46" s="119"/>
      <c r="X46" s="119"/>
      <c r="Y46" s="119"/>
      <c r="Z46" s="119"/>
      <c r="AA46" s="119"/>
    </row>
    <row r="47" spans="2:27" s="112" customFormat="1" ht="16.149999999999999" customHeight="1" x14ac:dyDescent="0.35">
      <c r="B47" s="305"/>
      <c r="C47" s="445" t="s">
        <v>55</v>
      </c>
      <c r="D47" s="445"/>
      <c r="E47" s="95"/>
      <c r="F47" s="445" t="s">
        <v>56</v>
      </c>
      <c r="G47" s="81"/>
      <c r="H47" s="81"/>
      <c r="I47" s="81"/>
      <c r="J47" s="81"/>
      <c r="K47" s="82"/>
      <c r="L47" s="20"/>
      <c r="M47" s="628"/>
      <c r="N47" s="628"/>
      <c r="O47" s="628"/>
      <c r="P47" s="628"/>
      <c r="Q47" s="628"/>
      <c r="R47" s="628"/>
    </row>
    <row r="48" spans="2:27" s="112" customFormat="1" ht="16.149999999999999" customHeight="1" x14ac:dyDescent="0.35">
      <c r="B48" s="305"/>
      <c r="C48" s="445"/>
      <c r="D48" s="445"/>
      <c r="E48" s="95"/>
      <c r="F48" s="445"/>
      <c r="G48" s="81"/>
      <c r="H48" s="81"/>
      <c r="I48" s="81"/>
      <c r="J48" s="81"/>
      <c r="K48" s="82"/>
      <c r="L48" s="20"/>
      <c r="M48" s="628"/>
      <c r="N48" s="628"/>
      <c r="O48" s="628"/>
      <c r="P48" s="628"/>
      <c r="Q48" s="628"/>
      <c r="R48" s="628"/>
    </row>
    <row r="49" spans="2:18" s="112" customFormat="1" ht="16.149999999999999" customHeight="1" x14ac:dyDescent="0.35">
      <c r="B49" s="305"/>
      <c r="C49" s="49" t="s">
        <v>393</v>
      </c>
      <c r="D49" s="49"/>
      <c r="E49" s="49"/>
      <c r="F49" s="49"/>
      <c r="G49" s="49"/>
      <c r="H49" s="81"/>
      <c r="I49" s="81"/>
      <c r="J49" s="81"/>
      <c r="K49" s="82"/>
      <c r="L49" s="20"/>
      <c r="M49" s="628"/>
      <c r="N49" s="628"/>
      <c r="O49" s="628"/>
      <c r="P49" s="628"/>
      <c r="Q49" s="628"/>
      <c r="R49" s="628"/>
    </row>
    <row r="50" spans="2:18" s="112" customFormat="1" ht="16.149999999999999" customHeight="1" x14ac:dyDescent="0.35">
      <c r="B50" s="305"/>
      <c r="C50" s="445" t="s">
        <v>55</v>
      </c>
      <c r="D50" s="445"/>
      <c r="E50" s="95"/>
      <c r="F50" s="445" t="s">
        <v>56</v>
      </c>
      <c r="G50" s="81"/>
      <c r="H50" s="81"/>
      <c r="I50" s="81"/>
      <c r="J50" s="81"/>
      <c r="K50" s="82"/>
      <c r="L50" s="20"/>
      <c r="M50" s="628"/>
      <c r="N50" s="628"/>
      <c r="O50" s="628"/>
      <c r="P50" s="628"/>
      <c r="Q50" s="628"/>
      <c r="R50" s="628"/>
    </row>
    <row r="51" spans="2:18" s="112" customFormat="1" ht="16.149999999999999" customHeight="1" x14ac:dyDescent="0.35">
      <c r="B51" s="305"/>
      <c r="C51" s="445"/>
      <c r="D51" s="445"/>
      <c r="E51" s="95"/>
      <c r="F51" s="445"/>
      <c r="G51" s="81"/>
      <c r="H51" s="81"/>
      <c r="I51" s="81"/>
      <c r="J51" s="81"/>
      <c r="K51" s="82"/>
      <c r="L51" s="20"/>
      <c r="M51" s="628"/>
      <c r="N51" s="628"/>
      <c r="O51" s="628"/>
      <c r="P51" s="628"/>
      <c r="Q51" s="628"/>
      <c r="R51" s="628"/>
    </row>
    <row r="52" spans="2:18" s="112" customFormat="1" ht="16.149999999999999" customHeight="1" x14ac:dyDescent="0.35">
      <c r="B52" s="305"/>
      <c r="C52" s="49" t="s">
        <v>394</v>
      </c>
      <c r="D52" s="49"/>
      <c r="E52" s="49"/>
      <c r="F52" s="49"/>
      <c r="G52" s="49"/>
      <c r="H52" s="81"/>
      <c r="I52" s="81"/>
      <c r="J52" s="81"/>
      <c r="K52" s="82"/>
      <c r="L52" s="20"/>
      <c r="M52" s="628"/>
      <c r="N52" s="628"/>
      <c r="O52" s="628"/>
      <c r="P52" s="628"/>
      <c r="Q52" s="628"/>
      <c r="R52" s="628"/>
    </row>
    <row r="53" spans="2:18" s="112" customFormat="1" ht="16.149999999999999" customHeight="1" x14ac:dyDescent="0.35">
      <c r="B53" s="305"/>
      <c r="C53" s="445" t="s">
        <v>55</v>
      </c>
      <c r="D53" s="445"/>
      <c r="E53" s="95"/>
      <c r="F53" s="445" t="s">
        <v>56</v>
      </c>
      <c r="G53" s="81"/>
      <c r="H53" s="81"/>
      <c r="I53" s="81"/>
      <c r="J53" s="81"/>
      <c r="K53" s="82"/>
      <c r="L53" s="20"/>
      <c r="M53" s="628"/>
      <c r="N53" s="628"/>
      <c r="O53" s="628"/>
      <c r="P53" s="628"/>
      <c r="Q53" s="628"/>
      <c r="R53" s="628"/>
    </row>
    <row r="54" spans="2:18" ht="16.149999999999999" customHeight="1" x14ac:dyDescent="0.35">
      <c r="B54" s="120"/>
      <c r="C54" s="49"/>
      <c r="D54" s="49"/>
      <c r="E54" s="49"/>
      <c r="F54" s="49"/>
      <c r="G54" s="49"/>
      <c r="H54" s="49"/>
      <c r="I54" s="49"/>
      <c r="J54" s="49"/>
      <c r="K54" s="46"/>
      <c r="M54" s="93"/>
    </row>
    <row r="55" spans="2:18" ht="16.149999999999999" customHeight="1" x14ac:dyDescent="0.35">
      <c r="B55" s="120"/>
      <c r="C55" s="49"/>
      <c r="D55" s="49"/>
      <c r="E55" s="49"/>
      <c r="F55" s="49"/>
      <c r="G55" s="49"/>
      <c r="H55" s="49"/>
      <c r="I55" s="49"/>
      <c r="J55" s="49"/>
      <c r="K55" s="46"/>
      <c r="M55" s="516" t="s">
        <v>395</v>
      </c>
      <c r="N55" s="516"/>
      <c r="O55" s="516"/>
      <c r="P55" s="516"/>
      <c r="Q55" s="516"/>
      <c r="R55" s="516"/>
    </row>
    <row r="56" spans="2:18" ht="16.149999999999999" customHeight="1" x14ac:dyDescent="0.35">
      <c r="B56" s="120"/>
      <c r="C56" s="49" t="s">
        <v>396</v>
      </c>
      <c r="D56" s="49"/>
      <c r="E56" s="511"/>
      <c r="F56" s="512"/>
      <c r="G56" s="512"/>
      <c r="H56" s="512"/>
      <c r="I56" s="512"/>
      <c r="J56" s="513"/>
      <c r="K56" s="46"/>
      <c r="M56" s="516"/>
      <c r="N56" s="516"/>
      <c r="O56" s="516"/>
      <c r="P56" s="516"/>
      <c r="Q56" s="516"/>
      <c r="R56" s="516"/>
    </row>
    <row r="57" spans="2:18" ht="16.149999999999999" customHeight="1" x14ac:dyDescent="0.35">
      <c r="B57" s="120"/>
      <c r="C57" s="49"/>
      <c r="D57" s="49"/>
      <c r="E57" s="49"/>
      <c r="F57" s="49"/>
      <c r="G57" s="49"/>
      <c r="H57" s="49"/>
      <c r="I57" s="49"/>
      <c r="J57" s="49"/>
      <c r="K57" s="46"/>
    </row>
    <row r="58" spans="2:18" ht="16.149999999999999" customHeight="1" x14ac:dyDescent="0.35">
      <c r="B58" s="120"/>
      <c r="C58" s="49" t="s">
        <v>397</v>
      </c>
      <c r="D58" s="49"/>
      <c r="E58" s="511"/>
      <c r="F58" s="512"/>
      <c r="G58" s="512"/>
      <c r="H58" s="512"/>
      <c r="I58" s="512"/>
      <c r="J58" s="513"/>
      <c r="K58" s="46"/>
      <c r="M58" s="516" t="s">
        <v>398</v>
      </c>
      <c r="N58" s="516"/>
      <c r="O58" s="516"/>
      <c r="P58" s="516"/>
      <c r="Q58" s="516"/>
      <c r="R58" s="516"/>
    </row>
    <row r="59" spans="2:18" ht="16.149999999999999" customHeight="1" x14ac:dyDescent="0.35">
      <c r="B59" s="120"/>
      <c r="C59" s="49"/>
      <c r="D59" s="49"/>
      <c r="E59" s="49"/>
      <c r="F59" s="49"/>
      <c r="G59" s="49"/>
      <c r="H59" s="49"/>
      <c r="I59" s="49"/>
      <c r="J59" s="49"/>
      <c r="K59" s="46"/>
      <c r="M59" s="516"/>
      <c r="N59" s="516"/>
      <c r="O59" s="516"/>
      <c r="P59" s="516"/>
      <c r="Q59" s="516"/>
      <c r="R59" s="516"/>
    </row>
    <row r="60" spans="2:18" ht="16.149999999999999" customHeight="1" x14ac:dyDescent="0.35">
      <c r="B60" s="120"/>
      <c r="C60" s="49" t="s">
        <v>399</v>
      </c>
      <c r="D60" s="49"/>
      <c r="E60" s="49"/>
      <c r="F60" s="49"/>
      <c r="G60" s="49"/>
      <c r="H60" s="49"/>
      <c r="I60" s="49"/>
      <c r="J60" s="49"/>
      <c r="K60" s="46"/>
    </row>
    <row r="61" spans="2:18" ht="16.149999999999999" customHeight="1" x14ac:dyDescent="0.35">
      <c r="B61" s="120"/>
      <c r="C61" s="629"/>
      <c r="D61" s="630"/>
      <c r="E61" s="630"/>
      <c r="F61" s="631"/>
      <c r="G61" s="49"/>
      <c r="H61" s="49"/>
      <c r="I61" s="49"/>
      <c r="J61" s="49"/>
      <c r="K61" s="46"/>
      <c r="M61" s="38" t="s">
        <v>400</v>
      </c>
      <c r="N61" s="29"/>
      <c r="O61" s="29"/>
      <c r="P61" s="29"/>
      <c r="Q61" s="29"/>
      <c r="R61" s="29"/>
    </row>
    <row r="62" spans="2:18" ht="16.149999999999999" customHeight="1" x14ac:dyDescent="0.35">
      <c r="B62" s="120"/>
      <c r="C62" s="49"/>
      <c r="D62" s="49"/>
      <c r="E62" s="49"/>
      <c r="F62" s="49"/>
      <c r="G62" s="49"/>
      <c r="H62" s="49"/>
      <c r="I62" s="49"/>
      <c r="J62" s="49"/>
      <c r="K62" s="46"/>
    </row>
    <row r="63" spans="2:18" ht="16.149999999999999" customHeight="1" x14ac:dyDescent="0.35">
      <c r="B63" s="120"/>
      <c r="C63" s="49"/>
      <c r="D63" s="49"/>
      <c r="E63" s="49"/>
      <c r="F63" s="49"/>
      <c r="G63" s="49"/>
      <c r="H63" s="49"/>
      <c r="I63" s="49"/>
      <c r="J63" s="49"/>
      <c r="K63" s="46"/>
    </row>
    <row r="64" spans="2:18" ht="24.75" customHeight="1" x14ac:dyDescent="0.35">
      <c r="B64" s="120"/>
      <c r="C64" s="49" t="s">
        <v>401</v>
      </c>
      <c r="D64" s="49"/>
      <c r="E64" s="49"/>
      <c r="F64" s="49"/>
      <c r="G64" s="49"/>
      <c r="H64" s="49"/>
      <c r="I64" s="49" t="str">
        <f>"500 merkkiä 
("&amp;TEXT(LEN(C65),"0")&amp;" käytetty)"</f>
        <v>500 merkkiä 
(0 käytetty)</v>
      </c>
      <c r="J64" s="49"/>
      <c r="K64" s="46"/>
    </row>
    <row r="65" spans="2:18" ht="95.25" customHeight="1" x14ac:dyDescent="0.35">
      <c r="B65" s="120"/>
      <c r="C65" s="632"/>
      <c r="D65" s="633"/>
      <c r="E65" s="633"/>
      <c r="F65" s="633"/>
      <c r="G65" s="633"/>
      <c r="H65" s="633"/>
      <c r="I65" s="633"/>
      <c r="J65" s="634"/>
      <c r="K65" s="27"/>
      <c r="M65" s="496" t="s">
        <v>402</v>
      </c>
      <c r="N65" s="496"/>
      <c r="O65" s="496"/>
      <c r="P65" s="496"/>
      <c r="Q65" s="496"/>
      <c r="R65" s="496"/>
    </row>
    <row r="66" spans="2:18" ht="16.149999999999999" customHeight="1" x14ac:dyDescent="0.35">
      <c r="B66" s="120"/>
      <c r="C66" s="49"/>
      <c r="D66" s="49"/>
      <c r="E66" s="49"/>
      <c r="F66" s="49"/>
      <c r="G66" s="49"/>
      <c r="H66" s="49"/>
      <c r="I66" s="49"/>
      <c r="J66" s="49"/>
      <c r="K66" s="46"/>
    </row>
    <row r="67" spans="2:18" ht="16.149999999999999" customHeight="1" x14ac:dyDescent="0.35">
      <c r="B67" s="120"/>
      <c r="C67" s="49" t="s">
        <v>403</v>
      </c>
      <c r="D67" s="49"/>
      <c r="E67" s="49"/>
      <c r="F67" s="49"/>
      <c r="G67" s="49"/>
      <c r="H67" s="49"/>
      <c r="I67" s="49" t="str">
        <f>"500 merkkiä 
("&amp;TEXT(LEN(C68),"0")&amp;" käytetty)"</f>
        <v>500 merkkiä 
(0 käytetty)</v>
      </c>
      <c r="J67" s="49"/>
      <c r="K67" s="46"/>
    </row>
    <row r="68" spans="2:18" ht="95.25" customHeight="1" x14ac:dyDescent="0.35">
      <c r="B68" s="120"/>
      <c r="C68" s="632"/>
      <c r="D68" s="633"/>
      <c r="E68" s="633"/>
      <c r="F68" s="633"/>
      <c r="G68" s="633"/>
      <c r="H68" s="633"/>
      <c r="I68" s="633"/>
      <c r="J68" s="634"/>
      <c r="K68" s="27"/>
      <c r="M68" s="496" t="s">
        <v>404</v>
      </c>
      <c r="N68" s="496"/>
      <c r="O68" s="496"/>
      <c r="P68" s="496"/>
      <c r="Q68" s="496"/>
      <c r="R68" s="496"/>
    </row>
    <row r="69" spans="2:18" ht="16.149999999999999" customHeight="1" x14ac:dyDescent="0.35">
      <c r="B69" s="120"/>
      <c r="C69" s="49"/>
      <c r="D69" s="49"/>
      <c r="E69" s="49"/>
      <c r="F69" s="49"/>
      <c r="G69" s="49"/>
      <c r="H69" s="49"/>
      <c r="I69" s="49"/>
      <c r="J69" s="49"/>
      <c r="K69" s="46"/>
    </row>
    <row r="70" spans="2:18" ht="16.149999999999999" customHeight="1" x14ac:dyDescent="0.35">
      <c r="B70" s="120"/>
      <c r="C70" s="463"/>
      <c r="D70" s="463"/>
      <c r="E70" s="132"/>
      <c r="F70" s="463"/>
      <c r="G70" s="26"/>
      <c r="H70" s="26"/>
      <c r="I70" s="26"/>
      <c r="J70" s="26"/>
      <c r="K70" s="27"/>
    </row>
    <row r="71" spans="2:18" ht="16.149999999999999" customHeight="1" x14ac:dyDescent="0.35">
      <c r="B71" s="120"/>
      <c r="C71" s="49" t="s">
        <v>405</v>
      </c>
      <c r="D71" s="49"/>
      <c r="E71" s="49"/>
      <c r="F71" s="49"/>
      <c r="G71" s="49"/>
      <c r="H71" s="49"/>
      <c r="I71" s="49"/>
      <c r="J71" s="49"/>
      <c r="K71" s="46"/>
      <c r="M71" s="119"/>
      <c r="N71" s="119"/>
      <c r="O71" s="119"/>
      <c r="P71" s="119"/>
      <c r="Q71" s="119"/>
    </row>
    <row r="72" spans="2:18" ht="16.149999999999999" customHeight="1" x14ac:dyDescent="0.35">
      <c r="B72" s="120"/>
      <c r="C72" s="49" t="s">
        <v>406</v>
      </c>
      <c r="D72" s="49"/>
      <c r="E72" s="49"/>
      <c r="F72" s="49"/>
      <c r="G72" s="49"/>
      <c r="H72" s="49"/>
      <c r="I72" s="49"/>
      <c r="J72" s="49"/>
      <c r="K72" s="46"/>
      <c r="M72" s="514" t="s">
        <v>407</v>
      </c>
      <c r="N72" s="514"/>
      <c r="O72" s="514"/>
      <c r="P72" s="514"/>
      <c r="Q72" s="514"/>
      <c r="R72" s="514"/>
    </row>
    <row r="73" spans="2:18" ht="16.149999999999999" customHeight="1" x14ac:dyDescent="0.35">
      <c r="B73" s="120"/>
      <c r="C73" s="49" t="s">
        <v>408</v>
      </c>
      <c r="D73" s="49"/>
      <c r="E73" s="49"/>
      <c r="F73" s="49"/>
      <c r="G73" s="49"/>
      <c r="H73" s="49"/>
      <c r="I73" s="49"/>
      <c r="J73" s="49"/>
      <c r="K73" s="46"/>
      <c r="M73" s="514"/>
      <c r="N73" s="514"/>
      <c r="O73" s="514"/>
      <c r="P73" s="514"/>
      <c r="Q73" s="514"/>
      <c r="R73" s="514"/>
    </row>
    <row r="74" spans="2:18" ht="16.149999999999999" customHeight="1" x14ac:dyDescent="0.35">
      <c r="B74" s="120"/>
      <c r="C74" s="49" t="s">
        <v>409</v>
      </c>
      <c r="D74" s="49"/>
      <c r="E74" s="49"/>
      <c r="F74" s="49"/>
      <c r="G74" s="49"/>
      <c r="H74" s="49"/>
      <c r="I74" s="49"/>
      <c r="J74" s="49"/>
      <c r="K74" s="46"/>
      <c r="M74" s="514"/>
      <c r="N74" s="514"/>
      <c r="O74" s="514"/>
      <c r="P74" s="514"/>
      <c r="Q74" s="514"/>
      <c r="R74" s="514"/>
    </row>
    <row r="75" spans="2:18" ht="16.149999999999999" customHeight="1" x14ac:dyDescent="0.35">
      <c r="B75" s="120"/>
      <c r="C75" s="49" t="s">
        <v>410</v>
      </c>
      <c r="D75" s="49"/>
      <c r="E75" s="49"/>
      <c r="F75" s="49"/>
      <c r="G75" s="49"/>
      <c r="H75" s="49"/>
      <c r="I75" s="49"/>
      <c r="J75" s="49"/>
      <c r="K75" s="46"/>
      <c r="M75" s="514"/>
      <c r="N75" s="514"/>
      <c r="O75" s="514"/>
      <c r="P75" s="514"/>
      <c r="Q75" s="514"/>
      <c r="R75" s="514"/>
    </row>
    <row r="76" spans="2:18" ht="16.149999999999999" customHeight="1" x14ac:dyDescent="0.35">
      <c r="B76" s="120"/>
      <c r="C76" s="49" t="s">
        <v>411</v>
      </c>
      <c r="D76" s="49"/>
      <c r="E76" s="49"/>
      <c r="F76" s="49"/>
      <c r="G76" s="49"/>
      <c r="H76" s="49"/>
      <c r="I76" s="49"/>
      <c r="J76" s="49"/>
      <c r="K76" s="46"/>
    </row>
    <row r="77" spans="2:18" ht="16.149999999999999" customHeight="1" x14ac:dyDescent="0.35">
      <c r="B77" s="120"/>
      <c r="C77" s="49" t="s">
        <v>412</v>
      </c>
      <c r="D77" s="49"/>
      <c r="E77" s="49"/>
      <c r="F77" s="49"/>
      <c r="G77" s="49"/>
      <c r="H77" s="49"/>
      <c r="I77" s="49"/>
      <c r="J77" s="49"/>
      <c r="K77" s="46"/>
    </row>
    <row r="78" spans="2:18" ht="16.149999999999999" customHeight="1" x14ac:dyDescent="0.35">
      <c r="B78" s="120"/>
      <c r="C78" s="49" t="s">
        <v>413</v>
      </c>
      <c r="D78" s="49"/>
      <c r="E78" s="49"/>
      <c r="F78" s="49"/>
      <c r="G78" s="49"/>
      <c r="H78" s="49" t="s">
        <v>414</v>
      </c>
      <c r="I78" s="635"/>
      <c r="J78" s="635"/>
      <c r="K78" s="46"/>
    </row>
    <row r="79" spans="2:18" ht="16.149999999999999" customHeight="1" x14ac:dyDescent="0.35">
      <c r="B79" s="120"/>
      <c r="C79" s="49" t="s">
        <v>413</v>
      </c>
      <c r="D79" s="49"/>
      <c r="E79" s="49"/>
      <c r="F79" s="49"/>
      <c r="G79" s="49"/>
      <c r="H79" s="49" t="s">
        <v>414</v>
      </c>
      <c r="I79" s="635"/>
      <c r="J79" s="635"/>
      <c r="K79" s="46"/>
    </row>
    <row r="80" spans="2:18" ht="16.149999999999999" customHeight="1" x14ac:dyDescent="0.35">
      <c r="B80" s="120"/>
      <c r="C80" s="49" t="s">
        <v>413</v>
      </c>
      <c r="D80" s="49"/>
      <c r="E80" s="49"/>
      <c r="F80" s="49"/>
      <c r="G80" s="49"/>
      <c r="H80" s="49" t="s">
        <v>414</v>
      </c>
      <c r="I80" s="635"/>
      <c r="J80" s="635"/>
      <c r="K80" s="46"/>
    </row>
    <row r="81" spans="2:27" ht="16.149999999999999" customHeight="1" x14ac:dyDescent="0.35">
      <c r="B81" s="201"/>
      <c r="C81" s="60"/>
      <c r="D81" s="60"/>
      <c r="E81" s="60"/>
      <c r="F81" s="60"/>
      <c r="G81" s="60"/>
      <c r="H81" s="60"/>
      <c r="I81" s="60"/>
      <c r="J81" s="60"/>
      <c r="K81" s="79"/>
    </row>
    <row r="82" spans="2:27" ht="16.149999999999999" customHeight="1" x14ac:dyDescent="0.35"/>
    <row r="83" spans="2:27" ht="34.5" customHeight="1" x14ac:dyDescent="0.35">
      <c r="B83" s="304"/>
      <c r="C83" s="626" t="s">
        <v>418</v>
      </c>
      <c r="D83" s="626"/>
      <c r="E83" s="626"/>
      <c r="F83" s="626"/>
      <c r="G83" s="626"/>
      <c r="H83" s="626"/>
      <c r="I83" s="626"/>
      <c r="J83" s="626"/>
      <c r="K83" s="627"/>
      <c r="O83" s="636" t="s">
        <v>48</v>
      </c>
      <c r="P83" s="637"/>
      <c r="Q83" s="638"/>
    </row>
    <row r="84" spans="2:27" ht="54" customHeight="1" x14ac:dyDescent="0.35">
      <c r="B84" s="120"/>
      <c r="C84" s="306"/>
      <c r="D84" s="49"/>
      <c r="E84" s="49"/>
      <c r="F84" s="49"/>
      <c r="G84" s="49"/>
      <c r="H84" s="49"/>
      <c r="I84" s="49"/>
      <c r="J84" s="49"/>
      <c r="K84" s="46"/>
    </row>
    <row r="85" spans="2:27" ht="16.149999999999999" customHeight="1" x14ac:dyDescent="0.35">
      <c r="B85" s="120"/>
      <c r="C85" s="49"/>
      <c r="D85" s="49"/>
      <c r="E85" s="49"/>
      <c r="F85" s="49"/>
      <c r="G85" s="49"/>
      <c r="H85" s="49"/>
      <c r="I85" s="49"/>
      <c r="J85" s="49"/>
      <c r="K85" s="46"/>
    </row>
    <row r="86" spans="2:27" ht="16.149999999999999" customHeight="1" x14ac:dyDescent="0.35">
      <c r="B86" s="120"/>
      <c r="C86" s="49" t="s">
        <v>416</v>
      </c>
      <c r="D86" s="49"/>
      <c r="E86" s="49"/>
      <c r="F86" s="49"/>
      <c r="G86" s="129"/>
      <c r="H86" s="49"/>
      <c r="I86" s="49"/>
      <c r="J86" s="49"/>
      <c r="K86" s="46"/>
      <c r="M86" s="628" t="s">
        <v>419</v>
      </c>
      <c r="N86" s="628"/>
      <c r="O86" s="628"/>
      <c r="P86" s="628"/>
      <c r="Q86" s="628"/>
      <c r="R86" s="628"/>
      <c r="S86" s="130"/>
      <c r="T86" s="130"/>
      <c r="U86" s="130"/>
      <c r="V86" s="119"/>
      <c r="W86" s="119"/>
      <c r="X86" s="119"/>
      <c r="Y86" s="119"/>
      <c r="Z86" s="119"/>
      <c r="AA86" s="119"/>
    </row>
    <row r="87" spans="2:27" s="112" customFormat="1" ht="16.149999999999999" customHeight="1" x14ac:dyDescent="0.35">
      <c r="B87" s="305"/>
      <c r="C87" s="445" t="s">
        <v>55</v>
      </c>
      <c r="D87" s="445"/>
      <c r="E87" s="95"/>
      <c r="F87" s="445" t="s">
        <v>56</v>
      </c>
      <c r="G87" s="81"/>
      <c r="H87" s="81"/>
      <c r="I87" s="81"/>
      <c r="J87" s="81"/>
      <c r="K87" s="82"/>
      <c r="L87" s="20"/>
      <c r="M87" s="628"/>
      <c r="N87" s="628"/>
      <c r="O87" s="628"/>
      <c r="P87" s="628"/>
      <c r="Q87" s="628"/>
      <c r="R87" s="628"/>
    </row>
    <row r="88" spans="2:27" s="112" customFormat="1" ht="16.149999999999999" customHeight="1" x14ac:dyDescent="0.35">
      <c r="B88" s="305"/>
      <c r="C88" s="445"/>
      <c r="D88" s="445"/>
      <c r="E88" s="95"/>
      <c r="F88" s="445"/>
      <c r="G88" s="81"/>
      <c r="H88" s="81"/>
      <c r="I88" s="81"/>
      <c r="J88" s="81"/>
      <c r="K88" s="82"/>
      <c r="L88" s="20"/>
      <c r="M88" s="628"/>
      <c r="N88" s="628"/>
      <c r="O88" s="628"/>
      <c r="P88" s="628"/>
      <c r="Q88" s="628"/>
      <c r="R88" s="628"/>
    </row>
    <row r="89" spans="2:27" s="112" customFormat="1" ht="16.149999999999999" customHeight="1" x14ac:dyDescent="0.35">
      <c r="B89" s="305"/>
      <c r="C89" s="49" t="s">
        <v>393</v>
      </c>
      <c r="D89" s="49"/>
      <c r="E89" s="49"/>
      <c r="F89" s="49"/>
      <c r="G89" s="49"/>
      <c r="H89" s="81"/>
      <c r="I89" s="81"/>
      <c r="J89" s="81"/>
      <c r="K89" s="82"/>
      <c r="L89" s="20"/>
      <c r="M89" s="628"/>
      <c r="N89" s="628"/>
      <c r="O89" s="628"/>
      <c r="P89" s="628"/>
      <c r="Q89" s="628"/>
      <c r="R89" s="628"/>
    </row>
    <row r="90" spans="2:27" s="112" customFormat="1" ht="16.149999999999999" customHeight="1" x14ac:dyDescent="0.35">
      <c r="B90" s="305"/>
      <c r="C90" s="445" t="s">
        <v>55</v>
      </c>
      <c r="D90" s="445"/>
      <c r="E90" s="95"/>
      <c r="F90" s="445" t="s">
        <v>56</v>
      </c>
      <c r="G90" s="81"/>
      <c r="H90" s="81"/>
      <c r="I90" s="81"/>
      <c r="J90" s="81"/>
      <c r="K90" s="82"/>
      <c r="L90" s="20"/>
      <c r="M90" s="628"/>
      <c r="N90" s="628"/>
      <c r="O90" s="628"/>
      <c r="P90" s="628"/>
      <c r="Q90" s="628"/>
      <c r="R90" s="628"/>
    </row>
    <row r="91" spans="2:27" s="112" customFormat="1" ht="16.149999999999999" customHeight="1" x14ac:dyDescent="0.35">
      <c r="B91" s="305"/>
      <c r="C91" s="445"/>
      <c r="D91" s="445"/>
      <c r="E91" s="95"/>
      <c r="F91" s="445"/>
      <c r="G91" s="81"/>
      <c r="H91" s="81"/>
      <c r="I91" s="81"/>
      <c r="J91" s="81"/>
      <c r="K91" s="82"/>
      <c r="L91" s="20"/>
      <c r="M91" s="628"/>
      <c r="N91" s="628"/>
      <c r="O91" s="628"/>
      <c r="P91" s="628"/>
      <c r="Q91" s="628"/>
      <c r="R91" s="628"/>
    </row>
    <row r="92" spans="2:27" s="112" customFormat="1" ht="16.149999999999999" customHeight="1" x14ac:dyDescent="0.35">
      <c r="B92" s="305"/>
      <c r="C92" s="49" t="s">
        <v>394</v>
      </c>
      <c r="D92" s="49"/>
      <c r="E92" s="49"/>
      <c r="F92" s="49"/>
      <c r="G92" s="49"/>
      <c r="H92" s="81"/>
      <c r="I92" s="81"/>
      <c r="J92" s="81"/>
      <c r="K92" s="82"/>
      <c r="L92" s="20"/>
      <c r="M92" s="628"/>
      <c r="N92" s="628"/>
      <c r="O92" s="628"/>
      <c r="P92" s="628"/>
      <c r="Q92" s="628"/>
      <c r="R92" s="628"/>
    </row>
    <row r="93" spans="2:27" s="112" customFormat="1" ht="16.149999999999999" customHeight="1" x14ac:dyDescent="0.35">
      <c r="B93" s="305"/>
      <c r="C93" s="445" t="s">
        <v>55</v>
      </c>
      <c r="D93" s="445"/>
      <c r="E93" s="95"/>
      <c r="F93" s="445" t="s">
        <v>56</v>
      </c>
      <c r="G93" s="81"/>
      <c r="H93" s="81"/>
      <c r="I93" s="81"/>
      <c r="J93" s="81"/>
      <c r="K93" s="82"/>
      <c r="L93" s="20"/>
      <c r="M93" s="628"/>
      <c r="N93" s="628"/>
      <c r="O93" s="628"/>
      <c r="P93" s="628"/>
      <c r="Q93" s="628"/>
      <c r="R93" s="628"/>
    </row>
    <row r="94" spans="2:27" ht="16.149999999999999" customHeight="1" x14ac:dyDescent="0.35">
      <c r="B94" s="120"/>
      <c r="C94" s="49"/>
      <c r="D94" s="49"/>
      <c r="E94" s="49"/>
      <c r="F94" s="49"/>
      <c r="G94" s="49"/>
      <c r="H94" s="49"/>
      <c r="I94" s="49"/>
      <c r="J94" s="49"/>
      <c r="K94" s="46"/>
      <c r="M94" s="93"/>
    </row>
    <row r="95" spans="2:27" ht="16.149999999999999" customHeight="1" x14ac:dyDescent="0.35">
      <c r="B95" s="120"/>
      <c r="C95" s="49"/>
      <c r="D95" s="49"/>
      <c r="E95" s="49"/>
      <c r="F95" s="49"/>
      <c r="G95" s="49"/>
      <c r="H95" s="49"/>
      <c r="I95" s="49"/>
      <c r="J95" s="49"/>
      <c r="K95" s="46"/>
      <c r="M95" s="516" t="s">
        <v>395</v>
      </c>
      <c r="N95" s="516"/>
      <c r="O95" s="516"/>
      <c r="P95" s="516"/>
      <c r="Q95" s="516"/>
      <c r="R95" s="516"/>
    </row>
    <row r="96" spans="2:27" ht="16.149999999999999" customHeight="1" x14ac:dyDescent="0.35">
      <c r="B96" s="120"/>
      <c r="C96" s="49" t="s">
        <v>396</v>
      </c>
      <c r="D96" s="49"/>
      <c r="E96" s="511"/>
      <c r="F96" s="512"/>
      <c r="G96" s="512"/>
      <c r="H96" s="512"/>
      <c r="I96" s="512"/>
      <c r="J96" s="513"/>
      <c r="K96" s="46"/>
      <c r="M96" s="516"/>
      <c r="N96" s="516"/>
      <c r="O96" s="516"/>
      <c r="P96" s="516"/>
      <c r="Q96" s="516"/>
      <c r="R96" s="516"/>
    </row>
    <row r="97" spans="2:18" ht="16.149999999999999" customHeight="1" x14ac:dyDescent="0.35">
      <c r="B97" s="120"/>
      <c r="C97" s="49"/>
      <c r="D97" s="49"/>
      <c r="E97" s="49"/>
      <c r="F97" s="49"/>
      <c r="G97" s="49"/>
      <c r="H97" s="49"/>
      <c r="I97" s="49"/>
      <c r="J97" s="49"/>
      <c r="K97" s="46"/>
    </row>
    <row r="98" spans="2:18" ht="16.149999999999999" customHeight="1" x14ac:dyDescent="0.35">
      <c r="B98" s="120"/>
      <c r="C98" s="49" t="s">
        <v>397</v>
      </c>
      <c r="D98" s="49"/>
      <c r="E98" s="511"/>
      <c r="F98" s="512"/>
      <c r="G98" s="512"/>
      <c r="H98" s="512"/>
      <c r="I98" s="512"/>
      <c r="J98" s="513"/>
      <c r="K98" s="46"/>
      <c r="M98" s="516" t="s">
        <v>398</v>
      </c>
      <c r="N98" s="516"/>
      <c r="O98" s="516"/>
      <c r="P98" s="516"/>
      <c r="Q98" s="516"/>
      <c r="R98" s="516"/>
    </row>
    <row r="99" spans="2:18" ht="16.149999999999999" customHeight="1" x14ac:dyDescent="0.35">
      <c r="B99" s="120"/>
      <c r="C99" s="49"/>
      <c r="D99" s="49"/>
      <c r="E99" s="49"/>
      <c r="F99" s="49"/>
      <c r="G99" s="49"/>
      <c r="H99" s="49"/>
      <c r="I99" s="49"/>
      <c r="J99" s="49"/>
      <c r="K99" s="46"/>
      <c r="M99" s="516"/>
      <c r="N99" s="516"/>
      <c r="O99" s="516"/>
      <c r="P99" s="516"/>
      <c r="Q99" s="516"/>
      <c r="R99" s="516"/>
    </row>
    <row r="100" spans="2:18" ht="16.149999999999999" customHeight="1" x14ac:dyDescent="0.35">
      <c r="B100" s="120"/>
      <c r="C100" s="49" t="s">
        <v>399</v>
      </c>
      <c r="D100" s="49"/>
      <c r="E100" s="49"/>
      <c r="F100" s="49"/>
      <c r="G100" s="49"/>
      <c r="H100" s="49"/>
      <c r="I100" s="49"/>
      <c r="J100" s="49"/>
      <c r="K100" s="46"/>
    </row>
    <row r="101" spans="2:18" ht="16.149999999999999" customHeight="1" x14ac:dyDescent="0.35">
      <c r="B101" s="120"/>
      <c r="C101" s="629"/>
      <c r="D101" s="630"/>
      <c r="E101" s="630"/>
      <c r="F101" s="631"/>
      <c r="G101" s="49"/>
      <c r="H101" s="49"/>
      <c r="I101" s="49"/>
      <c r="J101" s="49"/>
      <c r="K101" s="46"/>
      <c r="M101" s="38" t="s">
        <v>420</v>
      </c>
      <c r="N101" s="38"/>
      <c r="O101" s="38"/>
      <c r="P101" s="38"/>
      <c r="Q101" s="38"/>
      <c r="R101" s="38"/>
    </row>
    <row r="102" spans="2:18" ht="16.149999999999999" customHeight="1" x14ac:dyDescent="0.35">
      <c r="B102" s="120"/>
      <c r="C102" s="49"/>
      <c r="D102" s="49"/>
      <c r="E102" s="49"/>
      <c r="F102" s="49"/>
      <c r="G102" s="49"/>
      <c r="H102" s="49"/>
      <c r="I102" s="49"/>
      <c r="J102" s="49"/>
      <c r="K102" s="46"/>
    </row>
    <row r="103" spans="2:18" ht="16.149999999999999" customHeight="1" x14ac:dyDescent="0.35">
      <c r="B103" s="120"/>
      <c r="C103" s="49"/>
      <c r="D103" s="49"/>
      <c r="E103" s="49"/>
      <c r="F103" s="49"/>
      <c r="G103" s="49"/>
      <c r="H103" s="49"/>
      <c r="I103" s="49"/>
      <c r="J103" s="49"/>
      <c r="K103" s="46"/>
    </row>
    <row r="104" spans="2:18" ht="24.75" customHeight="1" x14ac:dyDescent="0.35">
      <c r="B104" s="120"/>
      <c r="C104" s="49" t="s">
        <v>401</v>
      </c>
      <c r="D104" s="49"/>
      <c r="E104" s="49"/>
      <c r="F104" s="49"/>
      <c r="G104" s="49"/>
      <c r="H104" s="49"/>
      <c r="I104" s="49" t="str">
        <f>"500 merkkiä 
("&amp;TEXT(LEN(C105),"0")&amp;" käytetty)"</f>
        <v>500 merkkiä 
(0 käytetty)</v>
      </c>
      <c r="J104" s="49"/>
      <c r="K104" s="46"/>
    </row>
    <row r="105" spans="2:18" ht="95.25" customHeight="1" x14ac:dyDescent="0.35">
      <c r="B105" s="120"/>
      <c r="C105" s="632"/>
      <c r="D105" s="633"/>
      <c r="E105" s="633"/>
      <c r="F105" s="633"/>
      <c r="G105" s="633"/>
      <c r="H105" s="633"/>
      <c r="I105" s="633"/>
      <c r="J105" s="634"/>
      <c r="K105" s="27"/>
      <c r="M105" s="496" t="s">
        <v>402</v>
      </c>
      <c r="N105" s="496"/>
      <c r="O105" s="496"/>
      <c r="P105" s="496"/>
      <c r="Q105" s="496"/>
      <c r="R105" s="496"/>
    </row>
    <row r="106" spans="2:18" ht="16.149999999999999" customHeight="1" x14ac:dyDescent="0.35">
      <c r="B106" s="120"/>
      <c r="C106" s="49"/>
      <c r="D106" s="49"/>
      <c r="E106" s="49"/>
      <c r="F106" s="49"/>
      <c r="G106" s="49"/>
      <c r="H106" s="49"/>
      <c r="I106" s="49"/>
      <c r="J106" s="49"/>
      <c r="K106" s="46"/>
    </row>
    <row r="107" spans="2:18" ht="16.149999999999999" customHeight="1" x14ac:dyDescent="0.35">
      <c r="B107" s="120"/>
      <c r="C107" s="49" t="s">
        <v>403</v>
      </c>
      <c r="D107" s="49"/>
      <c r="E107" s="49"/>
      <c r="F107" s="49"/>
      <c r="G107" s="49"/>
      <c r="H107" s="49"/>
      <c r="I107" s="49" t="str">
        <f>"500 merkkiä 
("&amp;TEXT(LEN(C108),"0")&amp;" käytetty)"</f>
        <v>500 merkkiä 
(0 käytetty)</v>
      </c>
      <c r="J107" s="49"/>
      <c r="K107" s="46"/>
    </row>
    <row r="108" spans="2:18" ht="95.25" customHeight="1" x14ac:dyDescent="0.35">
      <c r="B108" s="120"/>
      <c r="C108" s="632"/>
      <c r="D108" s="633"/>
      <c r="E108" s="633"/>
      <c r="F108" s="633"/>
      <c r="G108" s="633"/>
      <c r="H108" s="633"/>
      <c r="I108" s="633"/>
      <c r="J108" s="634"/>
      <c r="K108" s="27"/>
      <c r="M108" s="496" t="s">
        <v>404</v>
      </c>
      <c r="N108" s="496"/>
      <c r="O108" s="496"/>
      <c r="P108" s="496"/>
      <c r="Q108" s="496"/>
      <c r="R108" s="496"/>
    </row>
    <row r="109" spans="2:18" ht="16.149999999999999" customHeight="1" x14ac:dyDescent="0.35">
      <c r="B109" s="120"/>
      <c r="C109" s="49"/>
      <c r="D109" s="49"/>
      <c r="E109" s="49"/>
      <c r="F109" s="49"/>
      <c r="G109" s="49"/>
      <c r="H109" s="49"/>
      <c r="I109" s="49"/>
      <c r="J109" s="49"/>
      <c r="K109" s="46"/>
    </row>
    <row r="110" spans="2:18" ht="16.149999999999999" customHeight="1" x14ac:dyDescent="0.35">
      <c r="B110" s="120"/>
      <c r="C110" s="463"/>
      <c r="D110" s="463"/>
      <c r="E110" s="132"/>
      <c r="F110" s="463"/>
      <c r="G110" s="26"/>
      <c r="H110" s="26"/>
      <c r="I110" s="26"/>
      <c r="J110" s="26"/>
      <c r="K110" s="27"/>
    </row>
    <row r="111" spans="2:18" ht="16.149999999999999" customHeight="1" x14ac:dyDescent="0.35">
      <c r="B111" s="120"/>
      <c r="C111" s="49" t="s">
        <v>405</v>
      </c>
      <c r="D111" s="49"/>
      <c r="E111" s="49"/>
      <c r="F111" s="49"/>
      <c r="G111" s="49"/>
      <c r="H111" s="49"/>
      <c r="I111" s="49"/>
      <c r="J111" s="49"/>
      <c r="K111" s="46"/>
      <c r="M111" s="119"/>
      <c r="N111" s="119"/>
      <c r="O111" s="119"/>
      <c r="P111" s="119"/>
      <c r="Q111" s="119"/>
    </row>
    <row r="112" spans="2:18" ht="16.149999999999999" customHeight="1" x14ac:dyDescent="0.35">
      <c r="B112" s="120"/>
      <c r="C112" s="49" t="s">
        <v>406</v>
      </c>
      <c r="D112" s="49"/>
      <c r="E112" s="49"/>
      <c r="F112" s="49"/>
      <c r="G112" s="49"/>
      <c r="H112" s="49"/>
      <c r="I112" s="49"/>
      <c r="J112" s="49"/>
      <c r="K112" s="46"/>
      <c r="M112" s="514" t="s">
        <v>407</v>
      </c>
      <c r="N112" s="514"/>
      <c r="O112" s="514"/>
      <c r="P112" s="514"/>
      <c r="Q112" s="514"/>
      <c r="R112" s="514"/>
    </row>
    <row r="113" spans="2:27" ht="16.149999999999999" customHeight="1" x14ac:dyDescent="0.35">
      <c r="B113" s="120"/>
      <c r="C113" s="49" t="s">
        <v>408</v>
      </c>
      <c r="D113" s="49"/>
      <c r="E113" s="49"/>
      <c r="F113" s="49"/>
      <c r="G113" s="49"/>
      <c r="H113" s="49"/>
      <c r="I113" s="49"/>
      <c r="J113" s="49"/>
      <c r="K113" s="46"/>
      <c r="M113" s="514"/>
      <c r="N113" s="514"/>
      <c r="O113" s="514"/>
      <c r="P113" s="514"/>
      <c r="Q113" s="514"/>
      <c r="R113" s="514"/>
    </row>
    <row r="114" spans="2:27" ht="16.149999999999999" customHeight="1" x14ac:dyDescent="0.35">
      <c r="B114" s="120"/>
      <c r="C114" s="49" t="s">
        <v>409</v>
      </c>
      <c r="D114" s="49"/>
      <c r="E114" s="49"/>
      <c r="F114" s="49"/>
      <c r="G114" s="49"/>
      <c r="H114" s="49"/>
      <c r="I114" s="49"/>
      <c r="J114" s="49"/>
      <c r="K114" s="46"/>
      <c r="M114" s="514"/>
      <c r="N114" s="514"/>
      <c r="O114" s="514"/>
      <c r="P114" s="514"/>
      <c r="Q114" s="514"/>
      <c r="R114" s="514"/>
    </row>
    <row r="115" spans="2:27" ht="16.149999999999999" customHeight="1" x14ac:dyDescent="0.35">
      <c r="B115" s="120"/>
      <c r="C115" s="49" t="s">
        <v>410</v>
      </c>
      <c r="D115" s="49"/>
      <c r="E115" s="49"/>
      <c r="F115" s="49"/>
      <c r="G115" s="49"/>
      <c r="H115" s="49"/>
      <c r="I115" s="49"/>
      <c r="J115" s="49"/>
      <c r="K115" s="46"/>
      <c r="M115" s="514"/>
      <c r="N115" s="514"/>
      <c r="O115" s="514"/>
      <c r="P115" s="514"/>
      <c r="Q115" s="514"/>
      <c r="R115" s="514"/>
    </row>
    <row r="116" spans="2:27" ht="16.149999999999999" customHeight="1" x14ac:dyDescent="0.35">
      <c r="B116" s="120"/>
      <c r="C116" s="49" t="s">
        <v>411</v>
      </c>
      <c r="D116" s="49"/>
      <c r="E116" s="49"/>
      <c r="F116" s="49"/>
      <c r="G116" s="49"/>
      <c r="H116" s="49"/>
      <c r="I116" s="49"/>
      <c r="J116" s="49"/>
      <c r="K116" s="46"/>
    </row>
    <row r="117" spans="2:27" ht="16.149999999999999" customHeight="1" x14ac:dyDescent="0.35">
      <c r="B117" s="120"/>
      <c r="C117" s="49" t="s">
        <v>412</v>
      </c>
      <c r="D117" s="49"/>
      <c r="E117" s="49"/>
      <c r="F117" s="49"/>
      <c r="G117" s="49"/>
      <c r="H117" s="49"/>
      <c r="I117" s="49"/>
      <c r="J117" s="49"/>
      <c r="K117" s="46"/>
    </row>
    <row r="118" spans="2:27" ht="16.149999999999999" customHeight="1" x14ac:dyDescent="0.35">
      <c r="B118" s="120"/>
      <c r="C118" s="49" t="s">
        <v>413</v>
      </c>
      <c r="D118" s="49"/>
      <c r="E118" s="49"/>
      <c r="F118" s="49"/>
      <c r="G118" s="49"/>
      <c r="H118" s="49" t="s">
        <v>414</v>
      </c>
      <c r="I118" s="635"/>
      <c r="J118" s="635"/>
      <c r="K118" s="46"/>
    </row>
    <row r="119" spans="2:27" ht="16.149999999999999" customHeight="1" x14ac:dyDescent="0.35">
      <c r="B119" s="120"/>
      <c r="C119" s="49" t="s">
        <v>413</v>
      </c>
      <c r="D119" s="49"/>
      <c r="E119" s="49"/>
      <c r="F119" s="49"/>
      <c r="G119" s="49"/>
      <c r="H119" s="49" t="s">
        <v>414</v>
      </c>
      <c r="I119" s="635"/>
      <c r="J119" s="635"/>
      <c r="K119" s="46"/>
    </row>
    <row r="120" spans="2:27" ht="16.149999999999999" customHeight="1" x14ac:dyDescent="0.35">
      <c r="B120" s="120"/>
      <c r="C120" s="49" t="s">
        <v>413</v>
      </c>
      <c r="D120" s="49"/>
      <c r="E120" s="49"/>
      <c r="F120" s="49"/>
      <c r="G120" s="49"/>
      <c r="H120" s="49" t="s">
        <v>414</v>
      </c>
      <c r="I120" s="635"/>
      <c r="J120" s="635"/>
      <c r="K120" s="46"/>
    </row>
    <row r="121" spans="2:27" ht="16.149999999999999" customHeight="1" x14ac:dyDescent="0.35">
      <c r="B121" s="201"/>
      <c r="C121" s="60"/>
      <c r="D121" s="60"/>
      <c r="E121" s="60"/>
      <c r="F121" s="60"/>
      <c r="G121" s="60"/>
      <c r="H121" s="60"/>
      <c r="I121" s="60"/>
      <c r="J121" s="60"/>
      <c r="K121" s="79"/>
    </row>
    <row r="123" spans="2:27" ht="34.5" customHeight="1" x14ac:dyDescent="0.35">
      <c r="B123" s="304"/>
      <c r="C123" s="626" t="s">
        <v>421</v>
      </c>
      <c r="D123" s="626"/>
      <c r="E123" s="626"/>
      <c r="F123" s="626"/>
      <c r="G123" s="626"/>
      <c r="H123" s="626"/>
      <c r="I123" s="626"/>
      <c r="J123" s="626"/>
      <c r="K123" s="627"/>
      <c r="O123" s="636" t="s">
        <v>48</v>
      </c>
      <c r="P123" s="637"/>
      <c r="Q123" s="638"/>
    </row>
    <row r="124" spans="2:27" ht="54" customHeight="1" x14ac:dyDescent="0.35">
      <c r="B124" s="120"/>
      <c r="C124" s="306"/>
      <c r="D124" s="49"/>
      <c r="E124" s="49"/>
      <c r="F124" s="49"/>
      <c r="G124" s="49"/>
      <c r="H124" s="49"/>
      <c r="I124" s="49"/>
      <c r="J124" s="49"/>
      <c r="K124" s="46"/>
    </row>
    <row r="125" spans="2:27" ht="16.149999999999999" customHeight="1" x14ac:dyDescent="0.35">
      <c r="B125" s="120"/>
      <c r="C125" s="49"/>
      <c r="D125" s="49"/>
      <c r="E125" s="49"/>
      <c r="F125" s="49"/>
      <c r="G125" s="49"/>
      <c r="H125" s="49"/>
      <c r="I125" s="49"/>
      <c r="J125" s="49"/>
      <c r="K125" s="46"/>
    </row>
    <row r="126" spans="2:27" ht="16.149999999999999" customHeight="1" x14ac:dyDescent="0.35">
      <c r="B126" s="120"/>
      <c r="C126" s="49" t="s">
        <v>416</v>
      </c>
      <c r="D126" s="49"/>
      <c r="E126" s="49"/>
      <c r="F126" s="49"/>
      <c r="G126" s="129"/>
      <c r="H126" s="49"/>
      <c r="I126" s="49"/>
      <c r="J126" s="49"/>
      <c r="K126" s="46"/>
      <c r="M126" s="628" t="s">
        <v>422</v>
      </c>
      <c r="N126" s="628"/>
      <c r="O126" s="628"/>
      <c r="P126" s="628"/>
      <c r="Q126" s="628"/>
      <c r="R126" s="628"/>
      <c r="S126" s="130"/>
      <c r="T126" s="130"/>
      <c r="U126" s="130"/>
      <c r="V126" s="119"/>
      <c r="W126" s="119"/>
      <c r="X126" s="119"/>
      <c r="Y126" s="119"/>
      <c r="Z126" s="119"/>
      <c r="AA126" s="119"/>
    </row>
    <row r="127" spans="2:27" s="112" customFormat="1" ht="16.149999999999999" customHeight="1" x14ac:dyDescent="0.35">
      <c r="B127" s="305"/>
      <c r="C127" s="445" t="s">
        <v>55</v>
      </c>
      <c r="D127" s="445"/>
      <c r="E127" s="95"/>
      <c r="F127" s="445" t="s">
        <v>56</v>
      </c>
      <c r="G127" s="81"/>
      <c r="H127" s="81"/>
      <c r="I127" s="81"/>
      <c r="J127" s="81"/>
      <c r="K127" s="82"/>
      <c r="L127" s="20"/>
      <c r="M127" s="628"/>
      <c r="N127" s="628"/>
      <c r="O127" s="628"/>
      <c r="P127" s="628"/>
      <c r="Q127" s="628"/>
      <c r="R127" s="628"/>
    </row>
    <row r="128" spans="2:27" s="112" customFormat="1" ht="16.149999999999999" customHeight="1" x14ac:dyDescent="0.35">
      <c r="B128" s="305"/>
      <c r="C128" s="445"/>
      <c r="D128" s="445"/>
      <c r="E128" s="95"/>
      <c r="F128" s="445"/>
      <c r="G128" s="81"/>
      <c r="H128" s="81"/>
      <c r="I128" s="81"/>
      <c r="J128" s="81"/>
      <c r="K128" s="82"/>
      <c r="L128" s="20"/>
      <c r="M128" s="628"/>
      <c r="N128" s="628"/>
      <c r="O128" s="628"/>
      <c r="P128" s="628"/>
      <c r="Q128" s="628"/>
      <c r="R128" s="628"/>
    </row>
    <row r="129" spans="2:18" s="112" customFormat="1" ht="16.149999999999999" customHeight="1" x14ac:dyDescent="0.35">
      <c r="B129" s="305"/>
      <c r="C129" s="49" t="s">
        <v>393</v>
      </c>
      <c r="D129" s="49"/>
      <c r="E129" s="49"/>
      <c r="F129" s="49"/>
      <c r="G129" s="49"/>
      <c r="H129" s="81"/>
      <c r="I129" s="81"/>
      <c r="J129" s="81"/>
      <c r="K129" s="82"/>
      <c r="L129" s="20"/>
      <c r="M129" s="628"/>
      <c r="N129" s="628"/>
      <c r="O129" s="628"/>
      <c r="P129" s="628"/>
      <c r="Q129" s="628"/>
      <c r="R129" s="628"/>
    </row>
    <row r="130" spans="2:18" s="112" customFormat="1" ht="16.149999999999999" customHeight="1" x14ac:dyDescent="0.35">
      <c r="B130" s="305"/>
      <c r="C130" s="445" t="s">
        <v>55</v>
      </c>
      <c r="D130" s="445"/>
      <c r="E130" s="95"/>
      <c r="F130" s="445" t="s">
        <v>56</v>
      </c>
      <c r="G130" s="81"/>
      <c r="H130" s="81"/>
      <c r="I130" s="81"/>
      <c r="J130" s="81"/>
      <c r="K130" s="82"/>
      <c r="L130" s="20"/>
      <c r="M130" s="628"/>
      <c r="N130" s="628"/>
      <c r="O130" s="628"/>
      <c r="P130" s="628"/>
      <c r="Q130" s="628"/>
      <c r="R130" s="628"/>
    </row>
    <row r="131" spans="2:18" s="112" customFormat="1" ht="16.149999999999999" customHeight="1" x14ac:dyDescent="0.35">
      <c r="B131" s="305"/>
      <c r="C131" s="445"/>
      <c r="D131" s="445"/>
      <c r="E131" s="95"/>
      <c r="F131" s="445"/>
      <c r="G131" s="81"/>
      <c r="H131" s="81"/>
      <c r="I131" s="81"/>
      <c r="J131" s="81"/>
      <c r="K131" s="82"/>
      <c r="L131" s="20"/>
      <c r="M131" s="628"/>
      <c r="N131" s="628"/>
      <c r="O131" s="628"/>
      <c r="P131" s="628"/>
      <c r="Q131" s="628"/>
      <c r="R131" s="628"/>
    </row>
    <row r="132" spans="2:18" s="112" customFormat="1" ht="16.149999999999999" customHeight="1" x14ac:dyDescent="0.35">
      <c r="B132" s="305"/>
      <c r="C132" s="49" t="s">
        <v>394</v>
      </c>
      <c r="D132" s="49"/>
      <c r="E132" s="49"/>
      <c r="F132" s="49"/>
      <c r="G132" s="49"/>
      <c r="H132" s="81"/>
      <c r="I132" s="81"/>
      <c r="J132" s="81"/>
      <c r="K132" s="82"/>
      <c r="L132" s="20"/>
      <c r="M132" s="628"/>
      <c r="N132" s="628"/>
      <c r="O132" s="628"/>
      <c r="P132" s="628"/>
      <c r="Q132" s="628"/>
      <c r="R132" s="628"/>
    </row>
    <row r="133" spans="2:18" s="112" customFormat="1" ht="16.149999999999999" customHeight="1" x14ac:dyDescent="0.35">
      <c r="B133" s="305"/>
      <c r="C133" s="445" t="s">
        <v>55</v>
      </c>
      <c r="D133" s="445"/>
      <c r="E133" s="95"/>
      <c r="F133" s="445" t="s">
        <v>56</v>
      </c>
      <c r="G133" s="81"/>
      <c r="H133" s="81"/>
      <c r="I133" s="81"/>
      <c r="J133" s="81"/>
      <c r="K133" s="82"/>
      <c r="L133" s="20"/>
      <c r="M133" s="628"/>
      <c r="N133" s="628"/>
      <c r="O133" s="628"/>
      <c r="P133" s="628"/>
      <c r="Q133" s="628"/>
      <c r="R133" s="628"/>
    </row>
    <row r="134" spans="2:18" ht="16.149999999999999" customHeight="1" x14ac:dyDescent="0.35">
      <c r="B134" s="120"/>
      <c r="C134" s="49"/>
      <c r="D134" s="49"/>
      <c r="E134" s="49"/>
      <c r="F134" s="49"/>
      <c r="G134" s="49"/>
      <c r="H134" s="49"/>
      <c r="I134" s="49"/>
      <c r="J134" s="49"/>
      <c r="K134" s="46"/>
      <c r="M134" s="93"/>
    </row>
    <row r="135" spans="2:18" ht="16.149999999999999" customHeight="1" x14ac:dyDescent="0.35">
      <c r="B135" s="120"/>
      <c r="C135" s="49"/>
      <c r="D135" s="49"/>
      <c r="E135" s="49"/>
      <c r="F135" s="49"/>
      <c r="G135" s="49"/>
      <c r="H135" s="49"/>
      <c r="I135" s="49"/>
      <c r="J135" s="49"/>
      <c r="K135" s="46"/>
      <c r="M135" s="516" t="s">
        <v>395</v>
      </c>
      <c r="N135" s="516"/>
      <c r="O135" s="516"/>
      <c r="P135" s="516"/>
      <c r="Q135" s="516"/>
      <c r="R135" s="516"/>
    </row>
    <row r="136" spans="2:18" ht="16.149999999999999" customHeight="1" x14ac:dyDescent="0.35">
      <c r="B136" s="120"/>
      <c r="C136" s="49" t="s">
        <v>396</v>
      </c>
      <c r="D136" s="49"/>
      <c r="E136" s="511"/>
      <c r="F136" s="512"/>
      <c r="G136" s="512"/>
      <c r="H136" s="512"/>
      <c r="I136" s="512"/>
      <c r="J136" s="513"/>
      <c r="K136" s="46"/>
      <c r="M136" s="516"/>
      <c r="N136" s="516"/>
      <c r="O136" s="516"/>
      <c r="P136" s="516"/>
      <c r="Q136" s="516"/>
      <c r="R136" s="516"/>
    </row>
    <row r="137" spans="2:18" ht="16.149999999999999" customHeight="1" x14ac:dyDescent="0.35">
      <c r="B137" s="120"/>
      <c r="C137" s="49"/>
      <c r="D137" s="49"/>
      <c r="E137" s="49"/>
      <c r="F137" s="49"/>
      <c r="G137" s="49"/>
      <c r="H137" s="49"/>
      <c r="I137" s="49"/>
      <c r="J137" s="49"/>
      <c r="K137" s="46"/>
      <c r="M137" s="130"/>
      <c r="N137" s="130"/>
      <c r="O137" s="130"/>
      <c r="P137" s="130"/>
      <c r="Q137" s="130"/>
      <c r="R137" s="130"/>
    </row>
    <row r="138" spans="2:18" ht="16.149999999999999" customHeight="1" x14ac:dyDescent="0.35">
      <c r="B138" s="120"/>
      <c r="C138" s="49" t="s">
        <v>397</v>
      </c>
      <c r="D138" s="49"/>
      <c r="E138" s="511"/>
      <c r="F138" s="512"/>
      <c r="G138" s="512"/>
      <c r="H138" s="512"/>
      <c r="I138" s="512"/>
      <c r="J138" s="513"/>
      <c r="K138" s="46"/>
      <c r="M138" s="516" t="s">
        <v>398</v>
      </c>
      <c r="N138" s="516"/>
      <c r="O138" s="516"/>
      <c r="P138" s="516"/>
      <c r="Q138" s="516"/>
      <c r="R138" s="516"/>
    </row>
    <row r="139" spans="2:18" ht="16.149999999999999" customHeight="1" x14ac:dyDescent="0.35">
      <c r="B139" s="120"/>
      <c r="C139" s="49"/>
      <c r="D139" s="49"/>
      <c r="E139" s="49"/>
      <c r="F139" s="49"/>
      <c r="G139" s="49"/>
      <c r="H139" s="49"/>
      <c r="I139" s="49"/>
      <c r="J139" s="49"/>
      <c r="K139" s="46"/>
      <c r="M139" s="516"/>
      <c r="N139" s="516"/>
      <c r="O139" s="516"/>
      <c r="P139" s="516"/>
      <c r="Q139" s="516"/>
      <c r="R139" s="516"/>
    </row>
    <row r="140" spans="2:18" ht="16.149999999999999" customHeight="1" x14ac:dyDescent="0.35">
      <c r="B140" s="120"/>
      <c r="C140" s="49" t="s">
        <v>399</v>
      </c>
      <c r="D140" s="49"/>
      <c r="E140" s="49"/>
      <c r="F140" s="49"/>
      <c r="G140" s="49"/>
      <c r="H140" s="49"/>
      <c r="I140" s="49"/>
      <c r="J140" s="49"/>
      <c r="K140" s="46"/>
    </row>
    <row r="141" spans="2:18" ht="16.149999999999999" customHeight="1" x14ac:dyDescent="0.35">
      <c r="B141" s="120"/>
      <c r="C141" s="629"/>
      <c r="D141" s="630"/>
      <c r="E141" s="630"/>
      <c r="F141" s="631"/>
      <c r="G141" s="49"/>
      <c r="H141" s="49"/>
      <c r="I141" s="49"/>
      <c r="J141" s="49"/>
      <c r="K141" s="46"/>
      <c r="M141" s="38" t="s">
        <v>400</v>
      </c>
      <c r="N141" s="38"/>
      <c r="O141" s="38"/>
      <c r="P141" s="38"/>
      <c r="Q141" s="38"/>
      <c r="R141" s="38"/>
    </row>
    <row r="142" spans="2:18" ht="16.149999999999999" customHeight="1" x14ac:dyDescent="0.35">
      <c r="B142" s="120"/>
      <c r="C142" s="49"/>
      <c r="D142" s="49"/>
      <c r="E142" s="49"/>
      <c r="F142" s="49"/>
      <c r="G142" s="49"/>
      <c r="H142" s="49"/>
      <c r="I142" s="49"/>
      <c r="J142" s="49"/>
      <c r="K142" s="46"/>
      <c r="M142" s="38"/>
      <c r="N142" s="38"/>
      <c r="O142" s="38"/>
      <c r="P142" s="38"/>
      <c r="Q142" s="38"/>
      <c r="R142" s="38"/>
    </row>
    <row r="143" spans="2:18" ht="16.149999999999999" customHeight="1" x14ac:dyDescent="0.35">
      <c r="B143" s="120"/>
      <c r="C143" s="49"/>
      <c r="D143" s="49"/>
      <c r="E143" s="49"/>
      <c r="F143" s="49"/>
      <c r="G143" s="49"/>
      <c r="H143" s="49"/>
      <c r="I143" s="49"/>
      <c r="J143" s="49"/>
      <c r="K143" s="46"/>
    </row>
    <row r="144" spans="2:18" ht="24.75" customHeight="1" x14ac:dyDescent="0.35">
      <c r="B144" s="120"/>
      <c r="C144" s="49" t="s">
        <v>401</v>
      </c>
      <c r="D144" s="49"/>
      <c r="E144" s="49"/>
      <c r="F144" s="49"/>
      <c r="G144" s="49"/>
      <c r="H144" s="49"/>
      <c r="I144" s="49" t="str">
        <f>"500 merkkiä 
("&amp;TEXT(LEN(C145),"0")&amp;" käytetty)"</f>
        <v>500 merkkiä 
(0 käytetty)</v>
      </c>
      <c r="J144" s="49"/>
      <c r="K144" s="46"/>
    </row>
    <row r="145" spans="2:18" ht="95.25" customHeight="1" x14ac:dyDescent="0.35">
      <c r="B145" s="120"/>
      <c r="C145" s="632"/>
      <c r="D145" s="633"/>
      <c r="E145" s="633"/>
      <c r="F145" s="633"/>
      <c r="G145" s="633"/>
      <c r="H145" s="633"/>
      <c r="I145" s="633"/>
      <c r="J145" s="634"/>
      <c r="K145" s="27"/>
      <c r="M145" s="496" t="s">
        <v>402</v>
      </c>
      <c r="N145" s="496"/>
      <c r="O145" s="496"/>
      <c r="P145" s="496"/>
      <c r="Q145" s="496"/>
      <c r="R145" s="496"/>
    </row>
    <row r="146" spans="2:18" ht="16.149999999999999" customHeight="1" x14ac:dyDescent="0.35">
      <c r="B146" s="120"/>
      <c r="C146" s="49"/>
      <c r="D146" s="49"/>
      <c r="E146" s="49"/>
      <c r="F146" s="49"/>
      <c r="G146" s="49"/>
      <c r="H146" s="49"/>
      <c r="I146" s="49"/>
      <c r="J146" s="49"/>
      <c r="K146" s="46"/>
    </row>
    <row r="147" spans="2:18" ht="16.149999999999999" customHeight="1" x14ac:dyDescent="0.35">
      <c r="B147" s="120"/>
      <c r="C147" s="49" t="s">
        <v>403</v>
      </c>
      <c r="D147" s="49"/>
      <c r="E147" s="49"/>
      <c r="F147" s="49"/>
      <c r="G147" s="49"/>
      <c r="H147" s="49"/>
      <c r="I147" s="49" t="str">
        <f>"500 merkkiä 
("&amp;TEXT(LEN(C148),"0")&amp;" käytetty)"</f>
        <v>500 merkkiä 
(0 käytetty)</v>
      </c>
      <c r="J147" s="49"/>
      <c r="K147" s="46"/>
    </row>
    <row r="148" spans="2:18" ht="95.25" customHeight="1" x14ac:dyDescent="0.35">
      <c r="B148" s="120"/>
      <c r="C148" s="632"/>
      <c r="D148" s="633"/>
      <c r="E148" s="633"/>
      <c r="F148" s="633"/>
      <c r="G148" s="633"/>
      <c r="H148" s="633"/>
      <c r="I148" s="633"/>
      <c r="J148" s="634"/>
      <c r="K148" s="27"/>
      <c r="M148" s="496" t="s">
        <v>404</v>
      </c>
      <c r="N148" s="496"/>
      <c r="O148" s="496"/>
      <c r="P148" s="496"/>
      <c r="Q148" s="496"/>
      <c r="R148" s="496"/>
    </row>
    <row r="149" spans="2:18" ht="16.149999999999999" customHeight="1" x14ac:dyDescent="0.35">
      <c r="B149" s="120"/>
      <c r="C149" s="49"/>
      <c r="D149" s="49"/>
      <c r="E149" s="49"/>
      <c r="F149" s="49"/>
      <c r="G149" s="49"/>
      <c r="H149" s="49"/>
      <c r="I149" s="49"/>
      <c r="J149" s="49"/>
      <c r="K149" s="46"/>
    </row>
    <row r="150" spans="2:18" ht="16.149999999999999" customHeight="1" x14ac:dyDescent="0.35">
      <c r="B150" s="120"/>
      <c r="C150" s="463"/>
      <c r="D150" s="463"/>
      <c r="E150" s="132"/>
      <c r="F150" s="463"/>
      <c r="G150" s="26"/>
      <c r="H150" s="26"/>
      <c r="I150" s="26"/>
      <c r="J150" s="26"/>
      <c r="K150" s="27"/>
    </row>
    <row r="151" spans="2:18" ht="16.149999999999999" customHeight="1" x14ac:dyDescent="0.35">
      <c r="B151" s="120"/>
      <c r="C151" s="49" t="s">
        <v>405</v>
      </c>
      <c r="D151" s="49"/>
      <c r="E151" s="49"/>
      <c r="F151" s="49"/>
      <c r="G151" s="49"/>
      <c r="H151" s="49"/>
      <c r="I151" s="49"/>
      <c r="J151" s="49"/>
      <c r="K151" s="46"/>
      <c r="M151" s="119"/>
      <c r="N151" s="119"/>
      <c r="O151" s="119"/>
      <c r="P151" s="119"/>
      <c r="Q151" s="119"/>
    </row>
    <row r="152" spans="2:18" ht="16.149999999999999" customHeight="1" x14ac:dyDescent="0.35">
      <c r="B152" s="120"/>
      <c r="C152" s="49" t="s">
        <v>406</v>
      </c>
      <c r="D152" s="49"/>
      <c r="E152" s="49"/>
      <c r="F152" s="49"/>
      <c r="G152" s="49"/>
      <c r="H152" s="49"/>
      <c r="I152" s="49"/>
      <c r="J152" s="49"/>
      <c r="K152" s="46"/>
      <c r="M152" s="514" t="s">
        <v>407</v>
      </c>
      <c r="N152" s="514"/>
      <c r="O152" s="514"/>
      <c r="P152" s="514"/>
      <c r="Q152" s="514"/>
      <c r="R152" s="514"/>
    </row>
    <row r="153" spans="2:18" ht="16.149999999999999" customHeight="1" x14ac:dyDescent="0.35">
      <c r="B153" s="120"/>
      <c r="C153" s="49" t="s">
        <v>408</v>
      </c>
      <c r="D153" s="49"/>
      <c r="E153" s="49"/>
      <c r="F153" s="49"/>
      <c r="G153" s="49"/>
      <c r="H153" s="49"/>
      <c r="I153" s="49"/>
      <c r="J153" s="49"/>
      <c r="K153" s="46"/>
      <c r="M153" s="514"/>
      <c r="N153" s="514"/>
      <c r="O153" s="514"/>
      <c r="P153" s="514"/>
      <c r="Q153" s="514"/>
      <c r="R153" s="514"/>
    </row>
    <row r="154" spans="2:18" ht="16.149999999999999" customHeight="1" x14ac:dyDescent="0.35">
      <c r="B154" s="120"/>
      <c r="C154" s="49" t="s">
        <v>409</v>
      </c>
      <c r="D154" s="49"/>
      <c r="E154" s="49"/>
      <c r="F154" s="49"/>
      <c r="G154" s="49"/>
      <c r="H154" s="49"/>
      <c r="I154" s="49"/>
      <c r="J154" s="49"/>
      <c r="K154" s="46"/>
      <c r="M154" s="514"/>
      <c r="N154" s="514"/>
      <c r="O154" s="514"/>
      <c r="P154" s="514"/>
      <c r="Q154" s="514"/>
      <c r="R154" s="514"/>
    </row>
    <row r="155" spans="2:18" ht="16.149999999999999" customHeight="1" x14ac:dyDescent="0.35">
      <c r="B155" s="120"/>
      <c r="C155" s="49" t="s">
        <v>410</v>
      </c>
      <c r="D155" s="49"/>
      <c r="E155" s="49"/>
      <c r="F155" s="49"/>
      <c r="G155" s="49"/>
      <c r="H155" s="49"/>
      <c r="I155" s="49"/>
      <c r="J155" s="49"/>
      <c r="K155" s="46"/>
      <c r="M155" s="514"/>
      <c r="N155" s="514"/>
      <c r="O155" s="514"/>
      <c r="P155" s="514"/>
      <c r="Q155" s="514"/>
      <c r="R155" s="514"/>
    </row>
    <row r="156" spans="2:18" ht="16.149999999999999" customHeight="1" x14ac:dyDescent="0.35">
      <c r="B156" s="120"/>
      <c r="C156" s="49" t="s">
        <v>411</v>
      </c>
      <c r="D156" s="49"/>
      <c r="E156" s="49"/>
      <c r="F156" s="49"/>
      <c r="G156" s="49"/>
      <c r="H156" s="49"/>
      <c r="I156" s="49"/>
      <c r="J156" s="49"/>
      <c r="K156" s="46"/>
    </row>
    <row r="157" spans="2:18" ht="16.149999999999999" customHeight="1" x14ac:dyDescent="0.35">
      <c r="B157" s="120"/>
      <c r="C157" s="49" t="s">
        <v>412</v>
      </c>
      <c r="D157" s="49"/>
      <c r="E157" s="49"/>
      <c r="F157" s="49"/>
      <c r="G157" s="49"/>
      <c r="H157" s="49"/>
      <c r="I157" s="49"/>
      <c r="J157" s="49"/>
      <c r="K157" s="46"/>
    </row>
    <row r="158" spans="2:18" ht="16.149999999999999" customHeight="1" x14ac:dyDescent="0.35">
      <c r="B158" s="120"/>
      <c r="C158" s="49" t="s">
        <v>413</v>
      </c>
      <c r="D158" s="49"/>
      <c r="E158" s="49"/>
      <c r="F158" s="49"/>
      <c r="G158" s="49"/>
      <c r="H158" s="49" t="s">
        <v>414</v>
      </c>
      <c r="I158" s="635"/>
      <c r="J158" s="635"/>
      <c r="K158" s="46"/>
    </row>
    <row r="159" spans="2:18" ht="16.149999999999999" customHeight="1" x14ac:dyDescent="0.35">
      <c r="B159" s="120"/>
      <c r="C159" s="49" t="s">
        <v>413</v>
      </c>
      <c r="D159" s="49"/>
      <c r="E159" s="49"/>
      <c r="F159" s="49"/>
      <c r="G159" s="49"/>
      <c r="H159" s="49" t="s">
        <v>414</v>
      </c>
      <c r="I159" s="635"/>
      <c r="J159" s="635"/>
      <c r="K159" s="46"/>
    </row>
    <row r="160" spans="2:18" ht="16.149999999999999" customHeight="1" x14ac:dyDescent="0.35">
      <c r="B160" s="120"/>
      <c r="C160" s="49" t="s">
        <v>413</v>
      </c>
      <c r="D160" s="49"/>
      <c r="E160" s="49"/>
      <c r="F160" s="49"/>
      <c r="G160" s="49"/>
      <c r="H160" s="49" t="s">
        <v>414</v>
      </c>
      <c r="I160" s="635"/>
      <c r="J160" s="635"/>
      <c r="K160" s="46"/>
    </row>
    <row r="161" spans="2:27" ht="16.149999999999999" customHeight="1" x14ac:dyDescent="0.35">
      <c r="B161" s="201"/>
      <c r="C161" s="60"/>
      <c r="D161" s="60"/>
      <c r="E161" s="60"/>
      <c r="F161" s="60"/>
      <c r="G161" s="60"/>
      <c r="H161" s="60"/>
      <c r="I161" s="60"/>
      <c r="J161" s="60"/>
      <c r="K161" s="79"/>
    </row>
    <row r="163" spans="2:27" ht="34.5" customHeight="1" x14ac:dyDescent="0.35">
      <c r="B163" s="304"/>
      <c r="C163" s="626" t="s">
        <v>423</v>
      </c>
      <c r="D163" s="626"/>
      <c r="E163" s="626"/>
      <c r="F163" s="626"/>
      <c r="G163" s="626"/>
      <c r="H163" s="626"/>
      <c r="I163" s="626"/>
      <c r="J163" s="626"/>
      <c r="K163" s="627"/>
      <c r="O163" s="636" t="s">
        <v>48</v>
      </c>
      <c r="P163" s="637"/>
      <c r="Q163" s="638"/>
    </row>
    <row r="164" spans="2:27" ht="54" customHeight="1" x14ac:dyDescent="0.35">
      <c r="B164" s="120"/>
      <c r="C164" s="306"/>
      <c r="D164" s="49"/>
      <c r="E164" s="49"/>
      <c r="F164" s="49"/>
      <c r="G164" s="49"/>
      <c r="H164" s="49"/>
      <c r="I164" s="49"/>
      <c r="J164" s="49"/>
      <c r="K164" s="46"/>
    </row>
    <row r="165" spans="2:27" ht="16.149999999999999" customHeight="1" x14ac:dyDescent="0.35">
      <c r="B165" s="120"/>
      <c r="C165" s="49"/>
      <c r="D165" s="49"/>
      <c r="E165" s="49"/>
      <c r="F165" s="49"/>
      <c r="G165" s="49"/>
      <c r="H165" s="49"/>
      <c r="I165" s="49"/>
      <c r="J165" s="49"/>
      <c r="K165" s="46"/>
    </row>
    <row r="166" spans="2:27" ht="16.149999999999999" customHeight="1" x14ac:dyDescent="0.35">
      <c r="B166" s="120"/>
      <c r="C166" s="49" t="s">
        <v>391</v>
      </c>
      <c r="D166" s="49"/>
      <c r="E166" s="49"/>
      <c r="F166" s="49"/>
      <c r="G166" s="129"/>
      <c r="H166" s="49"/>
      <c r="I166" s="49"/>
      <c r="J166" s="49"/>
      <c r="K166" s="46"/>
      <c r="M166" s="628" t="s">
        <v>422</v>
      </c>
      <c r="N166" s="628"/>
      <c r="O166" s="628"/>
      <c r="P166" s="628"/>
      <c r="Q166" s="628"/>
      <c r="R166" s="628"/>
      <c r="S166" s="130"/>
      <c r="T166" s="130"/>
      <c r="U166" s="130"/>
      <c r="V166" s="119"/>
      <c r="W166" s="119"/>
      <c r="X166" s="119"/>
      <c r="Y166" s="119"/>
      <c r="Z166" s="119"/>
      <c r="AA166" s="119"/>
    </row>
    <row r="167" spans="2:27" s="112" customFormat="1" ht="16.149999999999999" customHeight="1" x14ac:dyDescent="0.35">
      <c r="B167" s="305"/>
      <c r="C167" s="445" t="s">
        <v>55</v>
      </c>
      <c r="D167" s="445"/>
      <c r="E167" s="95"/>
      <c r="F167" s="445" t="s">
        <v>56</v>
      </c>
      <c r="G167" s="81"/>
      <c r="H167" s="81"/>
      <c r="I167" s="81"/>
      <c r="J167" s="81"/>
      <c r="K167" s="82"/>
      <c r="L167" s="20"/>
      <c r="M167" s="628"/>
      <c r="N167" s="628"/>
      <c r="O167" s="628"/>
      <c r="P167" s="628"/>
      <c r="Q167" s="628"/>
      <c r="R167" s="628"/>
    </row>
    <row r="168" spans="2:27" s="112" customFormat="1" ht="16.149999999999999" customHeight="1" x14ac:dyDescent="0.35">
      <c r="B168" s="305"/>
      <c r="C168" s="445"/>
      <c r="D168" s="445"/>
      <c r="E168" s="95"/>
      <c r="F168" s="445"/>
      <c r="G168" s="81"/>
      <c r="H168" s="81"/>
      <c r="I168" s="81"/>
      <c r="J168" s="81"/>
      <c r="K168" s="82"/>
      <c r="L168" s="20"/>
      <c r="M168" s="628"/>
      <c r="N168" s="628"/>
      <c r="O168" s="628"/>
      <c r="P168" s="628"/>
      <c r="Q168" s="628"/>
      <c r="R168" s="628"/>
    </row>
    <row r="169" spans="2:27" s="112" customFormat="1" ht="16.149999999999999" customHeight="1" x14ac:dyDescent="0.35">
      <c r="B169" s="305"/>
      <c r="C169" s="49" t="s">
        <v>393</v>
      </c>
      <c r="D169" s="49"/>
      <c r="E169" s="49"/>
      <c r="F169" s="49"/>
      <c r="G169" s="49"/>
      <c r="H169" s="81"/>
      <c r="I169" s="81"/>
      <c r="J169" s="81"/>
      <c r="K169" s="82"/>
      <c r="L169" s="20"/>
      <c r="M169" s="628"/>
      <c r="N169" s="628"/>
      <c r="O169" s="628"/>
      <c r="P169" s="628"/>
      <c r="Q169" s="628"/>
      <c r="R169" s="628"/>
    </row>
    <row r="170" spans="2:27" s="112" customFormat="1" ht="16.149999999999999" customHeight="1" x14ac:dyDescent="0.35">
      <c r="B170" s="305"/>
      <c r="C170" s="445" t="s">
        <v>55</v>
      </c>
      <c r="D170" s="445"/>
      <c r="E170" s="95"/>
      <c r="F170" s="445" t="s">
        <v>56</v>
      </c>
      <c r="G170" s="81"/>
      <c r="H170" s="81"/>
      <c r="I170" s="81"/>
      <c r="J170" s="81"/>
      <c r="K170" s="82"/>
      <c r="L170" s="20"/>
      <c r="M170" s="628"/>
      <c r="N170" s="628"/>
      <c r="O170" s="628"/>
      <c r="P170" s="628"/>
      <c r="Q170" s="628"/>
      <c r="R170" s="628"/>
    </row>
    <row r="171" spans="2:27" s="112" customFormat="1" ht="16.149999999999999" customHeight="1" x14ac:dyDescent="0.35">
      <c r="B171" s="305"/>
      <c r="C171" s="445"/>
      <c r="D171" s="445"/>
      <c r="E171" s="95"/>
      <c r="F171" s="445"/>
      <c r="G171" s="81"/>
      <c r="H171" s="81"/>
      <c r="I171" s="81"/>
      <c r="J171" s="81"/>
      <c r="K171" s="82"/>
      <c r="L171" s="20"/>
      <c r="M171" s="628"/>
      <c r="N171" s="628"/>
      <c r="O171" s="628"/>
      <c r="P171" s="628"/>
      <c r="Q171" s="628"/>
      <c r="R171" s="628"/>
    </row>
    <row r="172" spans="2:27" s="112" customFormat="1" ht="16.149999999999999" customHeight="1" x14ac:dyDescent="0.35">
      <c r="B172" s="305"/>
      <c r="C172" s="49" t="s">
        <v>394</v>
      </c>
      <c r="D172" s="49"/>
      <c r="E172" s="49"/>
      <c r="F172" s="49"/>
      <c r="G172" s="49"/>
      <c r="H172" s="81"/>
      <c r="I172" s="81"/>
      <c r="J172" s="81"/>
      <c r="K172" s="82"/>
      <c r="L172" s="20"/>
      <c r="M172" s="628"/>
      <c r="N172" s="628"/>
      <c r="O172" s="628"/>
      <c r="P172" s="628"/>
      <c r="Q172" s="628"/>
      <c r="R172" s="628"/>
    </row>
    <row r="173" spans="2:27" s="112" customFormat="1" ht="16.149999999999999" customHeight="1" x14ac:dyDescent="0.35">
      <c r="B173" s="305"/>
      <c r="C173" s="445" t="s">
        <v>55</v>
      </c>
      <c r="D173" s="445"/>
      <c r="E173" s="95"/>
      <c r="F173" s="445" t="s">
        <v>56</v>
      </c>
      <c r="G173" s="81"/>
      <c r="H173" s="81"/>
      <c r="I173" s="81"/>
      <c r="J173" s="81"/>
      <c r="K173" s="82"/>
      <c r="L173" s="20"/>
      <c r="M173" s="628"/>
      <c r="N173" s="628"/>
      <c r="O173" s="628"/>
      <c r="P173" s="628"/>
      <c r="Q173" s="628"/>
      <c r="R173" s="628"/>
    </row>
    <row r="174" spans="2:27" ht="16.149999999999999" customHeight="1" x14ac:dyDescent="0.35">
      <c r="B174" s="120"/>
      <c r="C174" s="49"/>
      <c r="D174" s="49"/>
      <c r="E174" s="49"/>
      <c r="F174" s="49"/>
      <c r="G174" s="49"/>
      <c r="H174" s="49"/>
      <c r="I174" s="49"/>
      <c r="J174" s="49"/>
      <c r="K174" s="46"/>
      <c r="M174" s="93"/>
    </row>
    <row r="175" spans="2:27" ht="16.149999999999999" customHeight="1" x14ac:dyDescent="0.35">
      <c r="B175" s="120"/>
      <c r="C175" s="49"/>
      <c r="D175" s="49"/>
      <c r="E175" s="49"/>
      <c r="F175" s="49"/>
      <c r="G175" s="49"/>
      <c r="H175" s="49"/>
      <c r="I175" s="49"/>
      <c r="J175" s="49"/>
      <c r="K175" s="46"/>
      <c r="M175" s="516" t="s">
        <v>395</v>
      </c>
      <c r="N175" s="516"/>
      <c r="O175" s="516"/>
      <c r="P175" s="516"/>
      <c r="Q175" s="516"/>
      <c r="R175" s="516"/>
    </row>
    <row r="176" spans="2:27" ht="16.149999999999999" customHeight="1" x14ac:dyDescent="0.35">
      <c r="B176" s="120"/>
      <c r="C176" s="49" t="s">
        <v>396</v>
      </c>
      <c r="D176" s="49"/>
      <c r="E176" s="511"/>
      <c r="F176" s="512"/>
      <c r="G176" s="512"/>
      <c r="H176" s="512"/>
      <c r="I176" s="512"/>
      <c r="J176" s="513"/>
      <c r="K176" s="46"/>
      <c r="M176" s="516"/>
      <c r="N176" s="516"/>
      <c r="O176" s="516"/>
      <c r="P176" s="516"/>
      <c r="Q176" s="516"/>
      <c r="R176" s="516"/>
    </row>
    <row r="177" spans="2:18" ht="16.149999999999999" customHeight="1" x14ac:dyDescent="0.35">
      <c r="B177" s="120"/>
      <c r="C177" s="49"/>
      <c r="D177" s="49"/>
      <c r="E177" s="49"/>
      <c r="F177" s="49"/>
      <c r="G177" s="49"/>
      <c r="H177" s="49"/>
      <c r="I177" s="49"/>
      <c r="J177" s="49"/>
      <c r="K177" s="46"/>
    </row>
    <row r="178" spans="2:18" ht="16.149999999999999" customHeight="1" x14ac:dyDescent="0.35">
      <c r="B178" s="120"/>
      <c r="C178" s="49" t="s">
        <v>397</v>
      </c>
      <c r="D178" s="49"/>
      <c r="E178" s="511"/>
      <c r="F178" s="512"/>
      <c r="G178" s="512"/>
      <c r="H178" s="512"/>
      <c r="I178" s="512"/>
      <c r="J178" s="513"/>
      <c r="K178" s="46"/>
      <c r="M178" s="516" t="s">
        <v>398</v>
      </c>
      <c r="N178" s="516"/>
      <c r="O178" s="516"/>
      <c r="P178" s="516"/>
      <c r="Q178" s="516"/>
      <c r="R178" s="516"/>
    </row>
    <row r="179" spans="2:18" ht="16.149999999999999" customHeight="1" x14ac:dyDescent="0.35">
      <c r="B179" s="120"/>
      <c r="C179" s="49"/>
      <c r="D179" s="49"/>
      <c r="E179" s="49"/>
      <c r="F179" s="49"/>
      <c r="G179" s="49"/>
      <c r="H179" s="49"/>
      <c r="I179" s="49"/>
      <c r="J179" s="49"/>
      <c r="K179" s="46"/>
      <c r="M179" s="516"/>
      <c r="N179" s="516"/>
      <c r="O179" s="516"/>
      <c r="P179" s="516"/>
      <c r="Q179" s="516"/>
      <c r="R179" s="516"/>
    </row>
    <row r="180" spans="2:18" ht="16.149999999999999" customHeight="1" x14ac:dyDescent="0.35">
      <c r="B180" s="120"/>
      <c r="C180" s="49" t="s">
        <v>399</v>
      </c>
      <c r="D180" s="49"/>
      <c r="E180" s="49"/>
      <c r="F180" s="49"/>
      <c r="G180" s="49"/>
      <c r="H180" s="49"/>
      <c r="I180" s="49"/>
      <c r="J180" s="49"/>
      <c r="K180" s="46"/>
    </row>
    <row r="181" spans="2:18" ht="16.149999999999999" customHeight="1" x14ac:dyDescent="0.35">
      <c r="B181" s="120"/>
      <c r="C181" s="629"/>
      <c r="D181" s="630"/>
      <c r="E181" s="630"/>
      <c r="F181" s="631"/>
      <c r="G181" s="49"/>
      <c r="H181" s="49"/>
      <c r="I181" s="49"/>
      <c r="J181" s="49"/>
      <c r="K181" s="46"/>
      <c r="M181" s="38" t="s">
        <v>400</v>
      </c>
      <c r="N181" s="38"/>
      <c r="O181" s="38"/>
      <c r="P181" s="38"/>
      <c r="Q181" s="38"/>
      <c r="R181" s="38"/>
    </row>
    <row r="182" spans="2:18" ht="16.149999999999999" customHeight="1" x14ac:dyDescent="0.35">
      <c r="B182" s="120"/>
      <c r="C182" s="49"/>
      <c r="D182" s="49"/>
      <c r="E182" s="49"/>
      <c r="F182" s="49"/>
      <c r="G182" s="49"/>
      <c r="H182" s="49"/>
      <c r="I182" s="49"/>
      <c r="J182" s="49"/>
      <c r="K182" s="46"/>
      <c r="M182" s="38"/>
      <c r="N182" s="38"/>
      <c r="O182" s="38"/>
      <c r="P182" s="38"/>
      <c r="Q182" s="38"/>
      <c r="R182" s="38"/>
    </row>
    <row r="183" spans="2:18" ht="16.149999999999999" customHeight="1" x14ac:dyDescent="0.35">
      <c r="B183" s="120"/>
      <c r="C183" s="49"/>
      <c r="D183" s="49"/>
      <c r="E183" s="49"/>
      <c r="F183" s="49"/>
      <c r="G183" s="49"/>
      <c r="H183" s="49"/>
      <c r="I183" s="49"/>
      <c r="J183" s="49"/>
      <c r="K183" s="46"/>
    </row>
    <row r="184" spans="2:18" ht="24.75" customHeight="1" x14ac:dyDescent="0.35">
      <c r="B184" s="120"/>
      <c r="C184" s="49" t="s">
        <v>401</v>
      </c>
      <c r="D184" s="49"/>
      <c r="E184" s="49"/>
      <c r="F184" s="49"/>
      <c r="G184" s="49"/>
      <c r="H184" s="49"/>
      <c r="I184" s="49" t="str">
        <f>"500 merkkiä 
("&amp;TEXT(LEN(C185),"0")&amp;" käytetty)"</f>
        <v>500 merkkiä 
(0 käytetty)</v>
      </c>
      <c r="J184" s="49"/>
      <c r="K184" s="46"/>
    </row>
    <row r="185" spans="2:18" ht="95.25" customHeight="1" x14ac:dyDescent="0.35">
      <c r="B185" s="120"/>
      <c r="C185" s="632"/>
      <c r="D185" s="633"/>
      <c r="E185" s="633"/>
      <c r="F185" s="633"/>
      <c r="G185" s="633"/>
      <c r="H185" s="633"/>
      <c r="I185" s="633"/>
      <c r="J185" s="634"/>
      <c r="K185" s="27"/>
      <c r="M185" s="496" t="s">
        <v>402</v>
      </c>
      <c r="N185" s="496"/>
      <c r="O185" s="496"/>
      <c r="P185" s="496"/>
      <c r="Q185" s="496"/>
      <c r="R185" s="496"/>
    </row>
    <row r="186" spans="2:18" ht="16.149999999999999" customHeight="1" x14ac:dyDescent="0.35">
      <c r="B186" s="120"/>
      <c r="C186" s="49"/>
      <c r="D186" s="49"/>
      <c r="E186" s="49"/>
      <c r="F186" s="49"/>
      <c r="G186" s="49"/>
      <c r="H186" s="49"/>
      <c r="I186" s="49"/>
      <c r="J186" s="49"/>
      <c r="K186" s="46"/>
    </row>
    <row r="187" spans="2:18" ht="16.149999999999999" customHeight="1" x14ac:dyDescent="0.35">
      <c r="B187" s="120"/>
      <c r="C187" s="49" t="s">
        <v>403</v>
      </c>
      <c r="D187" s="49"/>
      <c r="E187" s="49"/>
      <c r="F187" s="49"/>
      <c r="G187" s="49"/>
      <c r="H187" s="49"/>
      <c r="I187" s="49" t="str">
        <f>"500 merkkiä 
("&amp;TEXT(LEN(C188),"0")&amp;" käytetty)"</f>
        <v>500 merkkiä 
(0 käytetty)</v>
      </c>
      <c r="J187" s="49"/>
      <c r="K187" s="46"/>
    </row>
    <row r="188" spans="2:18" ht="95.25" customHeight="1" x14ac:dyDescent="0.35">
      <c r="B188" s="120"/>
      <c r="C188" s="632"/>
      <c r="D188" s="633"/>
      <c r="E188" s="633"/>
      <c r="F188" s="633"/>
      <c r="G188" s="633"/>
      <c r="H188" s="633"/>
      <c r="I188" s="633"/>
      <c r="J188" s="634"/>
      <c r="K188" s="27"/>
      <c r="M188" s="496" t="s">
        <v>404</v>
      </c>
      <c r="N188" s="496"/>
      <c r="O188" s="496"/>
      <c r="P188" s="496"/>
      <c r="Q188" s="496"/>
      <c r="R188" s="496"/>
    </row>
    <row r="189" spans="2:18" ht="16.149999999999999" customHeight="1" x14ac:dyDescent="0.35">
      <c r="B189" s="120"/>
      <c r="C189" s="49"/>
      <c r="D189" s="49"/>
      <c r="E189" s="49"/>
      <c r="F189" s="49"/>
      <c r="G189" s="49"/>
      <c r="H189" s="49"/>
      <c r="I189" s="49"/>
      <c r="J189" s="49"/>
      <c r="K189" s="46"/>
    </row>
    <row r="190" spans="2:18" ht="16.149999999999999" customHeight="1" x14ac:dyDescent="0.35">
      <c r="B190" s="120"/>
      <c r="C190" s="463"/>
      <c r="D190" s="463"/>
      <c r="E190" s="132"/>
      <c r="F190" s="463"/>
      <c r="G190" s="26"/>
      <c r="H190" s="26"/>
      <c r="I190" s="26"/>
      <c r="J190" s="26"/>
      <c r="K190" s="27"/>
    </row>
    <row r="191" spans="2:18" ht="16.149999999999999" customHeight="1" x14ac:dyDescent="0.35">
      <c r="B191" s="120"/>
      <c r="C191" s="49" t="s">
        <v>405</v>
      </c>
      <c r="D191" s="49"/>
      <c r="E191" s="49"/>
      <c r="F191" s="49"/>
      <c r="G191" s="49"/>
      <c r="H191" s="49"/>
      <c r="I191" s="49"/>
      <c r="J191" s="49"/>
      <c r="K191" s="46"/>
      <c r="M191" s="119"/>
      <c r="N191" s="119"/>
      <c r="O191" s="119"/>
      <c r="P191" s="119"/>
      <c r="Q191" s="119"/>
    </row>
    <row r="192" spans="2:18" ht="16.149999999999999" customHeight="1" x14ac:dyDescent="0.35">
      <c r="B192" s="120"/>
      <c r="C192" s="49" t="s">
        <v>406</v>
      </c>
      <c r="D192" s="49"/>
      <c r="E192" s="49"/>
      <c r="F192" s="49"/>
      <c r="G192" s="49"/>
      <c r="H192" s="49"/>
      <c r="I192" s="49"/>
      <c r="J192" s="49"/>
      <c r="K192" s="46"/>
      <c r="M192" s="514" t="s">
        <v>407</v>
      </c>
      <c r="N192" s="514"/>
      <c r="O192" s="514"/>
      <c r="P192" s="514"/>
      <c r="Q192" s="514"/>
      <c r="R192" s="514"/>
    </row>
    <row r="193" spans="2:18" ht="16.149999999999999" customHeight="1" x14ac:dyDescent="0.35">
      <c r="B193" s="120"/>
      <c r="C193" s="49" t="s">
        <v>408</v>
      </c>
      <c r="D193" s="49"/>
      <c r="E193" s="49"/>
      <c r="F193" s="49"/>
      <c r="G193" s="49"/>
      <c r="H193" s="49"/>
      <c r="I193" s="49"/>
      <c r="J193" s="49"/>
      <c r="K193" s="46"/>
      <c r="M193" s="514"/>
      <c r="N193" s="514"/>
      <c r="O193" s="514"/>
      <c r="P193" s="514"/>
      <c r="Q193" s="514"/>
      <c r="R193" s="514"/>
    </row>
    <row r="194" spans="2:18" ht="16.149999999999999" customHeight="1" x14ac:dyDescent="0.35">
      <c r="B194" s="120"/>
      <c r="C194" s="49" t="s">
        <v>409</v>
      </c>
      <c r="D194" s="49"/>
      <c r="E194" s="49"/>
      <c r="F194" s="49"/>
      <c r="G194" s="49"/>
      <c r="H194" s="49"/>
      <c r="I194" s="49"/>
      <c r="J194" s="49"/>
      <c r="K194" s="46"/>
      <c r="M194" s="514"/>
      <c r="N194" s="514"/>
      <c r="O194" s="514"/>
      <c r="P194" s="514"/>
      <c r="Q194" s="514"/>
      <c r="R194" s="514"/>
    </row>
    <row r="195" spans="2:18" ht="16.149999999999999" customHeight="1" x14ac:dyDescent="0.35">
      <c r="B195" s="120"/>
      <c r="C195" s="49" t="s">
        <v>410</v>
      </c>
      <c r="D195" s="49"/>
      <c r="E195" s="49"/>
      <c r="F195" s="49"/>
      <c r="G195" s="49"/>
      <c r="H195" s="49"/>
      <c r="I195" s="49"/>
      <c r="J195" s="49"/>
      <c r="K195" s="46"/>
      <c r="M195" s="514"/>
      <c r="N195" s="514"/>
      <c r="O195" s="514"/>
      <c r="P195" s="514"/>
      <c r="Q195" s="514"/>
      <c r="R195" s="514"/>
    </row>
    <row r="196" spans="2:18" ht="16.149999999999999" customHeight="1" x14ac:dyDescent="0.35">
      <c r="B196" s="120"/>
      <c r="C196" s="49" t="s">
        <v>411</v>
      </c>
      <c r="D196" s="49"/>
      <c r="E196" s="49"/>
      <c r="F196" s="49"/>
      <c r="G196" s="49"/>
      <c r="H196" s="49"/>
      <c r="I196" s="49"/>
      <c r="J196" s="49"/>
      <c r="K196" s="46"/>
    </row>
    <row r="197" spans="2:18" ht="16.149999999999999" customHeight="1" x14ac:dyDescent="0.35">
      <c r="B197" s="120"/>
      <c r="C197" s="49" t="s">
        <v>412</v>
      </c>
      <c r="D197" s="49"/>
      <c r="E197" s="49"/>
      <c r="F197" s="49"/>
      <c r="G197" s="49"/>
      <c r="H197" s="49"/>
      <c r="I197" s="49"/>
      <c r="J197" s="49"/>
      <c r="K197" s="46"/>
    </row>
    <row r="198" spans="2:18" ht="16.149999999999999" customHeight="1" x14ac:dyDescent="0.35">
      <c r="B198" s="120"/>
      <c r="C198" s="49" t="s">
        <v>413</v>
      </c>
      <c r="D198" s="49"/>
      <c r="E198" s="49"/>
      <c r="F198" s="49"/>
      <c r="G198" s="49"/>
      <c r="H198" s="49" t="s">
        <v>414</v>
      </c>
      <c r="I198" s="635"/>
      <c r="J198" s="635"/>
      <c r="K198" s="46"/>
    </row>
    <row r="199" spans="2:18" ht="16.149999999999999" customHeight="1" x14ac:dyDescent="0.35">
      <c r="B199" s="120"/>
      <c r="C199" s="49" t="s">
        <v>413</v>
      </c>
      <c r="D199" s="49"/>
      <c r="E199" s="49"/>
      <c r="F199" s="49"/>
      <c r="G199" s="49"/>
      <c r="H199" s="49" t="s">
        <v>414</v>
      </c>
      <c r="I199" s="635"/>
      <c r="J199" s="635"/>
      <c r="K199" s="46"/>
    </row>
    <row r="200" spans="2:18" ht="16.149999999999999" customHeight="1" x14ac:dyDescent="0.35">
      <c r="B200" s="120"/>
      <c r="C200" s="49" t="s">
        <v>413</v>
      </c>
      <c r="D200" s="49"/>
      <c r="E200" s="49"/>
      <c r="F200" s="49"/>
      <c r="G200" s="49"/>
      <c r="H200" s="49" t="s">
        <v>414</v>
      </c>
      <c r="I200" s="635"/>
      <c r="J200" s="635"/>
      <c r="K200" s="46"/>
    </row>
    <row r="201" spans="2:18" ht="16.149999999999999" customHeight="1" x14ac:dyDescent="0.35">
      <c r="B201" s="201"/>
      <c r="C201" s="60"/>
      <c r="D201" s="60"/>
      <c r="E201" s="60"/>
      <c r="F201" s="60"/>
      <c r="G201" s="60"/>
      <c r="H201" s="60"/>
      <c r="I201" s="60"/>
      <c r="J201" s="60"/>
      <c r="K201" s="79"/>
    </row>
  </sheetData>
  <sheetProtection sheet="1" selectLockedCells="1"/>
  <mergeCells count="82">
    <mergeCell ref="I198:J198"/>
    <mergeCell ref="I199:J199"/>
    <mergeCell ref="I200:J200"/>
    <mergeCell ref="M192:R195"/>
    <mergeCell ref="C188:J188"/>
    <mergeCell ref="M188:R188"/>
    <mergeCell ref="C185:J185"/>
    <mergeCell ref="M185:R185"/>
    <mergeCell ref="I158:J158"/>
    <mergeCell ref="I159:J159"/>
    <mergeCell ref="I160:J160"/>
    <mergeCell ref="C163:K163"/>
    <mergeCell ref="O163:Q163"/>
    <mergeCell ref="M166:R173"/>
    <mergeCell ref="M175:R176"/>
    <mergeCell ref="E176:J176"/>
    <mergeCell ref="E178:J178"/>
    <mergeCell ref="M178:R179"/>
    <mergeCell ref="C181:F181"/>
    <mergeCell ref="M152:R155"/>
    <mergeCell ref="C148:J148"/>
    <mergeCell ref="M148:R148"/>
    <mergeCell ref="M135:R136"/>
    <mergeCell ref="E136:J136"/>
    <mergeCell ref="E138:J138"/>
    <mergeCell ref="M138:R139"/>
    <mergeCell ref="C141:F141"/>
    <mergeCell ref="C145:J145"/>
    <mergeCell ref="M145:R145"/>
    <mergeCell ref="M126:R133"/>
    <mergeCell ref="M112:R115"/>
    <mergeCell ref="C108:J108"/>
    <mergeCell ref="M108:R108"/>
    <mergeCell ref="M95:R96"/>
    <mergeCell ref="E96:J96"/>
    <mergeCell ref="E98:J98"/>
    <mergeCell ref="M98:R99"/>
    <mergeCell ref="C101:F101"/>
    <mergeCell ref="C105:J105"/>
    <mergeCell ref="M105:R105"/>
    <mergeCell ref="I118:J118"/>
    <mergeCell ref="I119:J119"/>
    <mergeCell ref="I120:J120"/>
    <mergeCell ref="C123:K123"/>
    <mergeCell ref="O123:Q123"/>
    <mergeCell ref="M86:R93"/>
    <mergeCell ref="M72:R75"/>
    <mergeCell ref="C68:J68"/>
    <mergeCell ref="M68:R68"/>
    <mergeCell ref="M55:R56"/>
    <mergeCell ref="E56:J56"/>
    <mergeCell ref="E58:J58"/>
    <mergeCell ref="M58:R59"/>
    <mergeCell ref="C61:F61"/>
    <mergeCell ref="C65:J65"/>
    <mergeCell ref="M65:R65"/>
    <mergeCell ref="I78:J78"/>
    <mergeCell ref="I79:J79"/>
    <mergeCell ref="I80:J80"/>
    <mergeCell ref="C83:K83"/>
    <mergeCell ref="O83:Q83"/>
    <mergeCell ref="M46:R53"/>
    <mergeCell ref="M32:R35"/>
    <mergeCell ref="E18:J18"/>
    <mergeCell ref="M18:R19"/>
    <mergeCell ref="C21:F21"/>
    <mergeCell ref="M21:R21"/>
    <mergeCell ref="C25:J25"/>
    <mergeCell ref="M25:R25"/>
    <mergeCell ref="C28:J28"/>
    <mergeCell ref="M28:R28"/>
    <mergeCell ref="I38:J38"/>
    <mergeCell ref="I39:J39"/>
    <mergeCell ref="I40:J40"/>
    <mergeCell ref="C43:K43"/>
    <mergeCell ref="O43:Q43"/>
    <mergeCell ref="O2:Q2"/>
    <mergeCell ref="C3:K3"/>
    <mergeCell ref="M4:R4"/>
    <mergeCell ref="M6:R13"/>
    <mergeCell ref="M15:R16"/>
    <mergeCell ref="E16:J16"/>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25:K25 C28:K28 C65:K65 C68:K68 C105:K105 C108:K108 C145:K145 C148:K148 C185:K185 C188:K188" xr:uid="{F4D77D42-F4ED-4ED5-91FE-42D397ECCAF3}">
      <formula1>500</formula1>
    </dataValidation>
  </dataValidations>
  <hyperlinks>
    <hyperlink ref="O2:Q2" location="'Aloita tästä'!A1" display="PALAA TÄSTÄ KANSISIVULLE" xr:uid="{5961EFBF-20FD-4E69-8A7B-DFB5E9B41BF1}"/>
    <hyperlink ref="O43:Q43" location="'Aloita tästä'!A1" display="PALAA TÄSTÄ KANSISIVULLE" xr:uid="{95C29BF3-0053-4ABD-8078-97C0A1DE713D}"/>
    <hyperlink ref="O83:Q83" location="'Aloita tästä'!A1" display="PALAA TÄSTÄ KANSISIVULLE" xr:uid="{DD4965FC-C75B-4E05-9A14-263587222ACF}"/>
    <hyperlink ref="O123:Q123" location="'Aloita tästä'!A1" display="PALAA TÄSTÄ KANSISIVULLE" xr:uid="{C8F4B97A-47A6-4891-92B3-A6BE6F8C111B}"/>
    <hyperlink ref="O163:Q163" location="'Aloita tästä'!A1" display="PALAA TÄSTÄ KANSISIVULLE" xr:uid="{C44015DB-8BC0-4E29-9ED7-1D30C194E1F7}"/>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4AA00CE-14FB-474B-8C59-2A983952F297}">
          <x14:formula1>
            <xm:f>'Metatiedot (piiloon)'!$R$3:$R$12</xm:f>
          </x14:formula1>
          <xm:sqref>C181:F181 C21:F21 C61:F61 C101:F101 C141:F141</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F8073-A8C6-41E3-A6FA-BFA54D49FB29}">
  <sheetPr codeName="Taul17"/>
  <dimension ref="A1:L19"/>
  <sheetViews>
    <sheetView showGridLines="0" topLeftCell="A2" zoomScaleNormal="100" workbookViewId="0">
      <selection activeCell="E2" sqref="E2:G2"/>
    </sheetView>
  </sheetViews>
  <sheetFormatPr defaultColWidth="9.23046875" defaultRowHeight="15.5" x14ac:dyDescent="0.35"/>
  <cols>
    <col min="1" max="1" width="3.765625" style="20" customWidth="1"/>
    <col min="2" max="2" width="52.53515625" style="20" customWidth="1"/>
    <col min="3" max="3" width="26" style="20" customWidth="1"/>
    <col min="4" max="4" width="6.23046875" style="20" customWidth="1"/>
    <col min="5" max="5" width="11.07421875" style="20" customWidth="1"/>
    <col min="6" max="16384" width="9.23046875" style="20"/>
  </cols>
  <sheetData>
    <row r="1" spans="1:12" hidden="1" x14ac:dyDescent="0.35">
      <c r="C1" s="365" t="s">
        <v>424</v>
      </c>
    </row>
    <row r="2" spans="1:12" ht="16.149999999999999" customHeight="1" x14ac:dyDescent="0.35">
      <c r="A2" s="3" t="s">
        <v>425</v>
      </c>
      <c r="E2" s="486" t="s">
        <v>48</v>
      </c>
      <c r="F2" s="487"/>
      <c r="G2" s="488"/>
    </row>
    <row r="3" spans="1:12" ht="16.149999999999999" customHeight="1" x14ac:dyDescent="0.35">
      <c r="A3" s="3"/>
      <c r="E3" s="366"/>
      <c r="F3" s="366"/>
      <c r="G3" s="366"/>
    </row>
    <row r="4" spans="1:12" ht="16.149999999999999" customHeight="1" x14ac:dyDescent="0.35">
      <c r="B4" s="216" t="s">
        <v>426</v>
      </c>
      <c r="C4" s="115"/>
      <c r="E4" s="580" t="s">
        <v>427</v>
      </c>
      <c r="F4" s="481"/>
      <c r="G4" s="481"/>
      <c r="H4" s="481"/>
      <c r="I4" s="481"/>
      <c r="J4" s="481"/>
      <c r="K4" s="481"/>
      <c r="L4" s="481"/>
    </row>
    <row r="5" spans="1:12" ht="16.149999999999999" customHeight="1" x14ac:dyDescent="0.35">
      <c r="B5" s="25"/>
      <c r="C5" s="27"/>
      <c r="E5" s="481"/>
      <c r="F5" s="481"/>
      <c r="G5" s="481"/>
      <c r="H5" s="481"/>
      <c r="I5" s="481"/>
      <c r="J5" s="481"/>
      <c r="K5" s="481"/>
      <c r="L5" s="481"/>
    </row>
    <row r="6" spans="1:12" ht="16.149999999999999" customHeight="1" x14ac:dyDescent="0.35">
      <c r="B6" s="364"/>
      <c r="C6" s="135" t="s">
        <v>153</v>
      </c>
      <c r="E6" s="451"/>
      <c r="F6" s="451"/>
      <c r="G6" s="451"/>
      <c r="H6" s="451"/>
      <c r="I6" s="451"/>
      <c r="J6" s="451"/>
      <c r="K6" s="451"/>
      <c r="L6" s="451"/>
    </row>
    <row r="7" spans="1:12" ht="16.149999999999999" customHeight="1" x14ac:dyDescent="0.35">
      <c r="B7" s="444" t="s">
        <v>428</v>
      </c>
      <c r="C7" s="137"/>
      <c r="D7" s="133"/>
      <c r="E7" s="580" t="s">
        <v>429</v>
      </c>
      <c r="F7" s="639"/>
      <c r="G7" s="639"/>
      <c r="H7" s="639"/>
      <c r="I7" s="639"/>
      <c r="J7" s="639"/>
      <c r="K7" s="639"/>
      <c r="L7" s="639"/>
    </row>
    <row r="8" spans="1:12" ht="16.149999999999999" customHeight="1" x14ac:dyDescent="0.35">
      <c r="B8" s="640"/>
      <c r="C8" s="641"/>
      <c r="D8" s="133"/>
      <c r="E8" s="639"/>
      <c r="F8" s="639"/>
      <c r="G8" s="639"/>
      <c r="H8" s="639"/>
      <c r="I8" s="639"/>
      <c r="J8" s="639"/>
      <c r="K8" s="639"/>
      <c r="L8" s="639"/>
    </row>
    <row r="9" spans="1:12" ht="16.149999999999999" customHeight="1" x14ac:dyDescent="0.35">
      <c r="B9" s="120"/>
      <c r="C9" s="124"/>
      <c r="D9" s="133"/>
      <c r="E9" s="586"/>
      <c r="F9" s="586"/>
      <c r="G9" s="586"/>
      <c r="H9" s="586"/>
      <c r="I9" s="586"/>
      <c r="J9" s="586"/>
      <c r="K9" s="586"/>
      <c r="L9" s="586"/>
    </row>
    <row r="10" spans="1:12" ht="16.149999999999999" customHeight="1" x14ac:dyDescent="0.35">
      <c r="B10" s="136" t="s">
        <v>430</v>
      </c>
      <c r="C10" s="208" t="str">
        <f>"500 merkkiä ("&amp;TEXT(LEN(N_Kustannusarviolisätiedot),"0")&amp;" käytetty)"</f>
        <v>500 merkkiä (0 käytetty)</v>
      </c>
      <c r="D10" s="133"/>
      <c r="E10" s="586"/>
      <c r="F10" s="586"/>
      <c r="G10" s="586"/>
      <c r="H10" s="586"/>
      <c r="I10" s="586"/>
      <c r="J10" s="586"/>
      <c r="K10" s="586"/>
      <c r="L10" s="586"/>
    </row>
    <row r="11" spans="1:12" ht="52.9" customHeight="1" x14ac:dyDescent="0.35">
      <c r="B11" s="511"/>
      <c r="C11" s="513"/>
      <c r="D11" s="133"/>
      <c r="E11" s="586"/>
      <c r="F11" s="586"/>
      <c r="G11" s="586"/>
      <c r="H11" s="586"/>
      <c r="I11" s="586"/>
      <c r="J11" s="586"/>
      <c r="K11" s="586"/>
      <c r="L11" s="586"/>
    </row>
    <row r="12" spans="1:12" ht="16.149999999999999" customHeight="1" x14ac:dyDescent="0.35">
      <c r="D12" s="133"/>
      <c r="E12" s="586"/>
      <c r="F12" s="586"/>
      <c r="G12" s="586"/>
      <c r="H12" s="586"/>
      <c r="I12" s="586"/>
      <c r="J12" s="586"/>
      <c r="K12" s="586"/>
      <c r="L12" s="586"/>
    </row>
    <row r="13" spans="1:12" ht="16.149999999999999" customHeight="1" x14ac:dyDescent="0.35">
      <c r="D13" s="133"/>
      <c r="E13" s="455"/>
      <c r="F13" s="455"/>
      <c r="G13" s="455"/>
      <c r="H13" s="455"/>
      <c r="I13" s="455"/>
      <c r="J13" s="455"/>
      <c r="K13" s="455"/>
      <c r="L13" s="455"/>
    </row>
    <row r="14" spans="1:12" ht="16.149999999999999" customHeight="1" x14ac:dyDescent="0.35">
      <c r="D14" s="133"/>
      <c r="E14" s="455"/>
      <c r="F14" s="455"/>
      <c r="G14" s="455"/>
      <c r="H14" s="455"/>
      <c r="I14" s="455"/>
      <c r="J14" s="455"/>
      <c r="K14" s="455"/>
      <c r="L14" s="455"/>
    </row>
    <row r="15" spans="1:12" ht="33" customHeight="1" x14ac:dyDescent="0.35">
      <c r="D15" s="133"/>
      <c r="E15" s="455"/>
      <c r="F15" s="455"/>
      <c r="G15" s="455"/>
      <c r="H15" s="455"/>
      <c r="I15" s="455"/>
      <c r="J15" s="455"/>
      <c r="K15" s="455"/>
      <c r="L15" s="455"/>
    </row>
    <row r="16" spans="1:12" ht="16.149999999999999" customHeight="1" x14ac:dyDescent="0.35">
      <c r="E16" s="455"/>
      <c r="F16" s="455"/>
      <c r="G16" s="455"/>
      <c r="H16" s="455"/>
      <c r="I16" s="455"/>
      <c r="J16" s="455"/>
      <c r="K16" s="455"/>
      <c r="L16" s="455"/>
    </row>
    <row r="17" spans="4:12" ht="109.5" customHeight="1" x14ac:dyDescent="0.35">
      <c r="E17" s="455"/>
      <c r="F17" s="455"/>
      <c r="G17" s="455"/>
      <c r="H17" s="455"/>
      <c r="I17" s="455"/>
      <c r="J17" s="455"/>
      <c r="K17" s="455"/>
      <c r="L17" s="455"/>
    </row>
    <row r="18" spans="4:12" ht="16.149999999999999" customHeight="1" x14ac:dyDescent="0.35">
      <c r="D18" s="133"/>
      <c r="E18" s="133"/>
      <c r="F18" s="133"/>
      <c r="G18" s="133"/>
      <c r="H18" s="133"/>
      <c r="I18" s="133"/>
      <c r="J18" s="133"/>
    </row>
    <row r="19" spans="4:12" ht="16.149999999999999" customHeight="1" x14ac:dyDescent="0.35">
      <c r="D19" s="133"/>
      <c r="E19" s="133"/>
      <c r="F19" s="133"/>
      <c r="G19" s="133"/>
      <c r="H19" s="133"/>
      <c r="I19" s="133"/>
      <c r="J19" s="133"/>
    </row>
  </sheetData>
  <sheetProtection sheet="1" selectLockedCells="1"/>
  <mergeCells count="6">
    <mergeCell ref="E7:L8"/>
    <mergeCell ref="E2:G2"/>
    <mergeCell ref="E9:L12"/>
    <mergeCell ref="B8:C8"/>
    <mergeCell ref="B11:C11"/>
    <mergeCell ref="E4:L5"/>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1" xr:uid="{18915EBD-C9BD-482A-907E-F2968EA0F786}">
      <formula1>500</formula1>
    </dataValidation>
  </dataValidations>
  <hyperlinks>
    <hyperlink ref="E2:G2" location="'Aloita tästä'!A1" display="PALAA TÄSTÄ KANSISIVULLE" xr:uid="{3209428F-B9A8-4DA0-969F-FAD094903E5C}"/>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legacyDrawing r:id="rId2"/>
  <extLst>
    <ext xmlns:x14="http://schemas.microsoft.com/office/spreadsheetml/2009/9/main" uri="{CCE6A557-97BC-4b89-ADB6-D9C93CAAB3DF}">
      <x14:dataValidations xmlns:xm="http://schemas.microsoft.com/office/excel/2006/main" count="1">
        <x14:dataValidation type="list" showErrorMessage="1" xr:uid="{001C21EF-B1D6-4D9E-ACE4-A6A455879DE9}">
          <x14:formula1>
            <xm:f>'Metatiedot (piiloon)'!$C$3:$C$5</xm:f>
          </x14:formula1>
          <xm:sqref>C7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A8DEE-CD9C-4C2C-A264-78B580B58DFD}">
  <sheetPr codeName="Taul18"/>
  <dimension ref="A1:T75"/>
  <sheetViews>
    <sheetView showGridLines="0" zoomScaleNormal="100" workbookViewId="0">
      <selection activeCell="F1" sqref="F1:H1"/>
    </sheetView>
  </sheetViews>
  <sheetFormatPr defaultColWidth="9.23046875" defaultRowHeight="15.5" x14ac:dyDescent="0.35"/>
  <cols>
    <col min="1" max="1" width="3.765625" style="20" customWidth="1"/>
    <col min="2" max="2" width="19.765625" style="20" customWidth="1"/>
    <col min="3" max="3" width="41.765625" style="20" customWidth="1"/>
    <col min="4" max="4" width="18.53515625" style="20" customWidth="1"/>
    <col min="5" max="8" width="16.23046875" style="20" customWidth="1"/>
    <col min="9" max="9" width="19.765625" style="20" customWidth="1"/>
    <col min="10" max="10" width="26.765625" style="20" customWidth="1"/>
    <col min="11" max="11" width="16.4609375" style="20" customWidth="1"/>
    <col min="12" max="12" width="15.765625" style="20" customWidth="1"/>
    <col min="13" max="13" width="10.23046875" style="20" customWidth="1"/>
    <col min="14" max="18" width="9.23046875" style="20"/>
    <col min="19" max="19" width="0" style="20" hidden="1" customWidth="1"/>
    <col min="20" max="16384" width="9.23046875" style="20"/>
  </cols>
  <sheetData>
    <row r="1" spans="1:20" x14ac:dyDescent="0.35">
      <c r="A1" s="3" t="s">
        <v>431</v>
      </c>
      <c r="F1" s="486" t="s">
        <v>48</v>
      </c>
      <c r="G1" s="487"/>
      <c r="H1" s="488"/>
    </row>
    <row r="2" spans="1:20" x14ac:dyDescent="0.35">
      <c r="A2" s="3"/>
      <c r="B2" s="642" t="s">
        <v>432</v>
      </c>
      <c r="C2" s="642"/>
      <c r="D2" s="642"/>
    </row>
    <row r="3" spans="1:20" x14ac:dyDescent="0.35">
      <c r="A3" s="3"/>
      <c r="B3" s="642"/>
      <c r="C3" s="642"/>
      <c r="D3" s="642"/>
    </row>
    <row r="4" spans="1:20" x14ac:dyDescent="0.35">
      <c r="A4" s="3"/>
      <c r="B4" s="642"/>
      <c r="C4" s="642"/>
      <c r="D4" s="642"/>
    </row>
    <row r="5" spans="1:20" x14ac:dyDescent="0.35">
      <c r="A5" s="3"/>
      <c r="B5" s="642"/>
      <c r="C5" s="642"/>
      <c r="D5" s="642"/>
    </row>
    <row r="6" spans="1:20" x14ac:dyDescent="0.35">
      <c r="A6" s="3"/>
    </row>
    <row r="7" spans="1:20" x14ac:dyDescent="0.35">
      <c r="B7" s="142" t="s">
        <v>433</v>
      </c>
      <c r="C7" s="143"/>
      <c r="D7" s="143"/>
      <c r="E7" s="54"/>
    </row>
    <row r="8" spans="1:20" ht="87.75" customHeight="1" x14ac:dyDescent="0.35">
      <c r="B8" s="144" t="s">
        <v>434</v>
      </c>
      <c r="C8" s="144" t="s">
        <v>435</v>
      </c>
      <c r="D8" s="144" t="s">
        <v>436</v>
      </c>
      <c r="E8" s="144" t="s">
        <v>437</v>
      </c>
      <c r="F8" s="144" t="s">
        <v>438</v>
      </c>
      <c r="G8" s="144" t="s">
        <v>439</v>
      </c>
      <c r="H8" s="144" t="s">
        <v>440</v>
      </c>
      <c r="J8" s="367"/>
      <c r="R8" s="1"/>
      <c r="S8" s="127"/>
    </row>
    <row r="9" spans="1:20" s="130" customFormat="1" ht="31.5" customHeight="1" x14ac:dyDescent="0.35">
      <c r="B9" s="139" t="s">
        <v>441</v>
      </c>
      <c r="C9" s="139"/>
      <c r="D9" s="313"/>
      <c r="E9" s="145"/>
      <c r="F9" s="314"/>
      <c r="G9" s="140"/>
      <c r="H9" s="368">
        <f>E9*F9*D9*(G9+1)</f>
        <v>0</v>
      </c>
      <c r="I9" s="93"/>
      <c r="J9" s="134"/>
      <c r="K9" s="134"/>
      <c r="R9" s="1"/>
      <c r="S9" s="127"/>
    </row>
    <row r="10" spans="1:20" ht="31.5" customHeight="1" x14ac:dyDescent="0.35">
      <c r="B10" s="139" t="s">
        <v>442</v>
      </c>
      <c r="C10" s="139"/>
      <c r="D10" s="313"/>
      <c r="E10" s="145"/>
      <c r="F10" s="314"/>
      <c r="G10" s="146"/>
      <c r="H10" s="368">
        <f t="shared" ref="H10:H18" si="0">E10*F10*D10*(G10+1)</f>
        <v>0</v>
      </c>
      <c r="J10" s="134"/>
      <c r="R10" s="1"/>
      <c r="S10" s="127"/>
    </row>
    <row r="11" spans="1:20" ht="31.5" customHeight="1" x14ac:dyDescent="0.35">
      <c r="B11" s="139" t="s">
        <v>443</v>
      </c>
      <c r="C11" s="139"/>
      <c r="D11" s="313"/>
      <c r="E11" s="145"/>
      <c r="F11" s="314"/>
      <c r="G11" s="146"/>
      <c r="H11" s="368">
        <f t="shared" si="0"/>
        <v>0</v>
      </c>
      <c r="J11" s="134"/>
    </row>
    <row r="12" spans="1:20" ht="31.5" customHeight="1" x14ac:dyDescent="0.35">
      <c r="B12" s="139" t="s">
        <v>444</v>
      </c>
      <c r="C12" s="139"/>
      <c r="D12" s="313"/>
      <c r="E12" s="145"/>
      <c r="F12" s="314"/>
      <c r="G12" s="146"/>
      <c r="H12" s="368">
        <f t="shared" si="0"/>
        <v>0</v>
      </c>
      <c r="S12" s="1"/>
      <c r="T12" s="127"/>
    </row>
    <row r="13" spans="1:20" ht="31.5" customHeight="1" x14ac:dyDescent="0.35">
      <c r="B13" s="139" t="s">
        <v>445</v>
      </c>
      <c r="C13" s="139"/>
      <c r="D13" s="313"/>
      <c r="E13" s="145"/>
      <c r="F13" s="314"/>
      <c r="G13" s="146"/>
      <c r="H13" s="368">
        <f t="shared" si="0"/>
        <v>0</v>
      </c>
      <c r="S13" s="1"/>
      <c r="T13" s="127"/>
    </row>
    <row r="14" spans="1:20" ht="31.5" customHeight="1" x14ac:dyDescent="0.35">
      <c r="B14" s="139" t="s">
        <v>446</v>
      </c>
      <c r="C14" s="139"/>
      <c r="D14" s="313"/>
      <c r="E14" s="145"/>
      <c r="F14" s="314"/>
      <c r="G14" s="146"/>
      <c r="H14" s="368">
        <f t="shared" si="0"/>
        <v>0</v>
      </c>
      <c r="S14" s="1"/>
      <c r="T14" s="127"/>
    </row>
    <row r="15" spans="1:20" ht="31.5" customHeight="1" x14ac:dyDescent="0.35">
      <c r="B15" s="139" t="s">
        <v>447</v>
      </c>
      <c r="C15" s="139"/>
      <c r="D15" s="313"/>
      <c r="E15" s="145"/>
      <c r="F15" s="314"/>
      <c r="G15" s="146"/>
      <c r="H15" s="368">
        <f t="shared" si="0"/>
        <v>0</v>
      </c>
      <c r="S15" s="1"/>
      <c r="T15" s="127"/>
    </row>
    <row r="16" spans="1:20" ht="31.5" customHeight="1" x14ac:dyDescent="0.35">
      <c r="B16" s="139" t="s">
        <v>448</v>
      </c>
      <c r="C16" s="139"/>
      <c r="D16" s="313"/>
      <c r="E16" s="145"/>
      <c r="F16" s="314"/>
      <c r="G16" s="146"/>
      <c r="H16" s="368">
        <f t="shared" si="0"/>
        <v>0</v>
      </c>
      <c r="S16" s="1"/>
      <c r="T16" s="127"/>
    </row>
    <row r="17" spans="2:20" ht="31.5" customHeight="1" x14ac:dyDescent="0.35">
      <c r="B17" s="139" t="s">
        <v>449</v>
      </c>
      <c r="C17" s="139"/>
      <c r="D17" s="313"/>
      <c r="E17" s="145"/>
      <c r="F17" s="314"/>
      <c r="G17" s="146"/>
      <c r="H17" s="368">
        <f>E17*F17*D17*(G17+1)</f>
        <v>0</v>
      </c>
    </row>
    <row r="18" spans="2:20" ht="31.5" customHeight="1" x14ac:dyDescent="0.35">
      <c r="B18" s="139" t="s">
        <v>450</v>
      </c>
      <c r="C18" s="139"/>
      <c r="D18" s="313"/>
      <c r="E18" s="145"/>
      <c r="F18" s="314"/>
      <c r="G18" s="146"/>
      <c r="H18" s="368">
        <f t="shared" si="0"/>
        <v>0</v>
      </c>
    </row>
    <row r="19" spans="2:20" ht="16.149999999999999" customHeight="1" x14ac:dyDescent="0.35">
      <c r="B19" s="147"/>
      <c r="C19" s="147"/>
      <c r="G19" s="148" t="s">
        <v>451</v>
      </c>
      <c r="H19" s="148">
        <f>SUM(H9:H18)</f>
        <v>0</v>
      </c>
    </row>
    <row r="20" spans="2:20" x14ac:dyDescent="0.35">
      <c r="B20" s="315"/>
    </row>
    <row r="21" spans="2:20" x14ac:dyDescent="0.35">
      <c r="B21" s="211" t="s">
        <v>452</v>
      </c>
      <c r="C21" s="212" t="str">
        <f>"500 merkkiä ("&amp;TEXT(LEN(B22),"0")&amp;" käytetty)"</f>
        <v>500 merkkiä (0 käytetty)</v>
      </c>
      <c r="D21" s="212"/>
      <c r="E21" s="213"/>
      <c r="F21"/>
    </row>
    <row r="22" spans="2:20" ht="113.15" customHeight="1" x14ac:dyDescent="0.35">
      <c r="B22" s="511"/>
      <c r="C22" s="512"/>
      <c r="D22" s="512"/>
      <c r="E22" s="513"/>
      <c r="F22" s="141"/>
    </row>
    <row r="25" spans="2:20" x14ac:dyDescent="0.35">
      <c r="B25" s="142" t="s">
        <v>453</v>
      </c>
      <c r="C25" s="143"/>
      <c r="D25" s="143"/>
      <c r="E25" s="54"/>
    </row>
    <row r="26" spans="2:20" ht="87.75" customHeight="1" x14ac:dyDescent="0.35">
      <c r="B26" s="144" t="s">
        <v>434</v>
      </c>
      <c r="C26" s="144" t="s">
        <v>435</v>
      </c>
      <c r="D26" s="144" t="s">
        <v>436</v>
      </c>
      <c r="E26" s="144" t="s">
        <v>437</v>
      </c>
      <c r="F26" s="144" t="s">
        <v>438</v>
      </c>
      <c r="G26" s="144" t="s">
        <v>439</v>
      </c>
      <c r="H26" s="144" t="s">
        <v>440</v>
      </c>
      <c r="J26" s="367"/>
      <c r="R26" s="1"/>
      <c r="S26" s="127"/>
    </row>
    <row r="27" spans="2:20" s="130" customFormat="1" ht="31.5" customHeight="1" x14ac:dyDescent="0.35">
      <c r="B27" s="139" t="s">
        <v>441</v>
      </c>
      <c r="C27" s="139"/>
      <c r="D27" s="313"/>
      <c r="E27" s="145"/>
      <c r="F27" s="314"/>
      <c r="G27" s="140"/>
      <c r="H27" s="368">
        <f>E27*F27*D27*(G27+1)</f>
        <v>0</v>
      </c>
      <c r="I27" s="93"/>
      <c r="J27" s="134"/>
      <c r="K27" s="134"/>
      <c r="R27" s="1"/>
      <c r="S27" s="127"/>
    </row>
    <row r="28" spans="2:20" ht="31.5" customHeight="1" x14ac:dyDescent="0.35">
      <c r="B28" s="139" t="s">
        <v>442</v>
      </c>
      <c r="C28" s="139"/>
      <c r="D28" s="313"/>
      <c r="E28" s="145"/>
      <c r="F28" s="314"/>
      <c r="G28" s="146"/>
      <c r="H28" s="368">
        <f t="shared" ref="H28:H34" si="1">E28*F28*D28*(G28+1)</f>
        <v>0</v>
      </c>
      <c r="J28" s="134"/>
      <c r="R28" s="1"/>
      <c r="S28" s="127"/>
    </row>
    <row r="29" spans="2:20" ht="31.5" customHeight="1" x14ac:dyDescent="0.35">
      <c r="B29" s="139" t="s">
        <v>443</v>
      </c>
      <c r="C29" s="139"/>
      <c r="D29" s="313"/>
      <c r="E29" s="145"/>
      <c r="F29" s="314"/>
      <c r="G29" s="146"/>
      <c r="H29" s="368">
        <f t="shared" si="1"/>
        <v>0</v>
      </c>
      <c r="J29" s="134"/>
    </row>
    <row r="30" spans="2:20" ht="31.5" customHeight="1" x14ac:dyDescent="0.35">
      <c r="B30" s="139" t="s">
        <v>444</v>
      </c>
      <c r="C30" s="139"/>
      <c r="D30" s="313"/>
      <c r="E30" s="145"/>
      <c r="F30" s="314"/>
      <c r="G30" s="146"/>
      <c r="H30" s="368">
        <f t="shared" si="1"/>
        <v>0</v>
      </c>
      <c r="S30" s="1"/>
      <c r="T30" s="127"/>
    </row>
    <row r="31" spans="2:20" ht="31.5" customHeight="1" x14ac:dyDescent="0.35">
      <c r="B31" s="139" t="s">
        <v>445</v>
      </c>
      <c r="C31" s="139"/>
      <c r="D31" s="313"/>
      <c r="E31" s="145"/>
      <c r="F31" s="314"/>
      <c r="G31" s="146"/>
      <c r="H31" s="368">
        <f t="shared" si="1"/>
        <v>0</v>
      </c>
      <c r="S31" s="1"/>
      <c r="T31" s="127"/>
    </row>
    <row r="32" spans="2:20" ht="31.5" customHeight="1" x14ac:dyDescent="0.35">
      <c r="B32" s="139" t="s">
        <v>446</v>
      </c>
      <c r="C32" s="139"/>
      <c r="D32" s="313"/>
      <c r="E32" s="145"/>
      <c r="F32" s="314"/>
      <c r="G32" s="146"/>
      <c r="H32" s="368">
        <f t="shared" si="1"/>
        <v>0</v>
      </c>
      <c r="S32" s="1"/>
      <c r="T32" s="127"/>
    </row>
    <row r="33" spans="2:20" ht="31.5" customHeight="1" x14ac:dyDescent="0.35">
      <c r="B33" s="139" t="s">
        <v>447</v>
      </c>
      <c r="C33" s="139"/>
      <c r="D33" s="313"/>
      <c r="E33" s="145"/>
      <c r="F33" s="314"/>
      <c r="G33" s="146"/>
      <c r="H33" s="368">
        <f t="shared" si="1"/>
        <v>0</v>
      </c>
      <c r="S33" s="1"/>
      <c r="T33" s="127"/>
    </row>
    <row r="34" spans="2:20" ht="31.5" customHeight="1" x14ac:dyDescent="0.35">
      <c r="B34" s="139" t="s">
        <v>448</v>
      </c>
      <c r="C34" s="139"/>
      <c r="D34" s="313"/>
      <c r="E34" s="145"/>
      <c r="F34" s="314"/>
      <c r="G34" s="146"/>
      <c r="H34" s="368">
        <f t="shared" si="1"/>
        <v>0</v>
      </c>
      <c r="S34" s="1"/>
      <c r="T34" s="127"/>
    </row>
    <row r="35" spans="2:20" ht="31.5" customHeight="1" x14ac:dyDescent="0.35">
      <c r="B35" s="139" t="s">
        <v>449</v>
      </c>
      <c r="C35" s="139"/>
      <c r="D35" s="313"/>
      <c r="E35" s="145"/>
      <c r="F35" s="314"/>
      <c r="G35" s="146"/>
      <c r="H35" s="368">
        <f>E35*F35*D35*(G35+1)</f>
        <v>0</v>
      </c>
    </row>
    <row r="36" spans="2:20" ht="31.5" customHeight="1" x14ac:dyDescent="0.35">
      <c r="B36" s="139" t="s">
        <v>450</v>
      </c>
      <c r="C36" s="139"/>
      <c r="D36" s="313"/>
      <c r="E36" s="145"/>
      <c r="F36" s="314"/>
      <c r="G36" s="146"/>
      <c r="H36" s="368">
        <f t="shared" ref="H36" si="2">E36*F36*D36*(G36+1)</f>
        <v>0</v>
      </c>
    </row>
    <row r="37" spans="2:20" ht="16.149999999999999" customHeight="1" x14ac:dyDescent="0.35">
      <c r="B37" s="147"/>
      <c r="C37" s="147"/>
      <c r="G37" s="148" t="s">
        <v>451</v>
      </c>
      <c r="H37" s="148">
        <f>SUM(H27:H36)</f>
        <v>0</v>
      </c>
    </row>
    <row r="38" spans="2:20" x14ac:dyDescent="0.35">
      <c r="B38" s="315"/>
    </row>
    <row r="39" spans="2:20" x14ac:dyDescent="0.35">
      <c r="B39" s="211" t="s">
        <v>452</v>
      </c>
      <c r="C39" s="212" t="str">
        <f>"500 merkkiä ("&amp;TEXT(LEN(B40),"0")&amp;" käytetty)"</f>
        <v>500 merkkiä (0 käytetty)</v>
      </c>
      <c r="D39" s="212"/>
      <c r="E39" s="213"/>
      <c r="F39"/>
    </row>
    <row r="40" spans="2:20" ht="113.15" customHeight="1" x14ac:dyDescent="0.35">
      <c r="B40" s="511"/>
      <c r="C40" s="512"/>
      <c r="D40" s="512"/>
      <c r="E40" s="513"/>
      <c r="F40" s="141"/>
    </row>
    <row r="42" spans="2:20" ht="12.75" customHeight="1" x14ac:dyDescent="0.35">
      <c r="B42" s="149"/>
      <c r="C42" s="150"/>
      <c r="D42" s="151"/>
      <c r="F42" s="151"/>
      <c r="G42" s="151"/>
      <c r="H42" s="150"/>
      <c r="I42" s="152"/>
      <c r="J42" s="152"/>
      <c r="K42" s="152"/>
    </row>
    <row r="43" spans="2:20" x14ac:dyDescent="0.35">
      <c r="B43" s="142" t="s">
        <v>454</v>
      </c>
      <c r="C43" s="143"/>
      <c r="D43" s="143"/>
      <c r="E43" s="54"/>
    </row>
    <row r="44" spans="2:20" ht="87.75" customHeight="1" x14ac:dyDescent="0.35">
      <c r="B44" s="144" t="s">
        <v>434</v>
      </c>
      <c r="C44" s="144" t="s">
        <v>435</v>
      </c>
      <c r="D44" s="144" t="s">
        <v>436</v>
      </c>
      <c r="E44" s="144" t="s">
        <v>437</v>
      </c>
      <c r="F44" s="144" t="s">
        <v>438</v>
      </c>
      <c r="G44" s="144" t="s">
        <v>439</v>
      </c>
      <c r="H44" s="144" t="s">
        <v>440</v>
      </c>
      <c r="J44" s="367"/>
      <c r="R44" s="1"/>
      <c r="S44" s="127"/>
    </row>
    <row r="45" spans="2:20" s="130" customFormat="1" ht="31.5" customHeight="1" x14ac:dyDescent="0.35">
      <c r="B45" s="139" t="s">
        <v>441</v>
      </c>
      <c r="C45" s="139"/>
      <c r="D45" s="313"/>
      <c r="E45" s="145"/>
      <c r="F45" s="314"/>
      <c r="G45" s="140"/>
      <c r="H45" s="368">
        <f>E45*F45*D45*(G45+1)</f>
        <v>0</v>
      </c>
      <c r="I45" s="93"/>
      <c r="J45" s="134"/>
      <c r="K45" s="134"/>
      <c r="R45" s="1"/>
      <c r="S45" s="127"/>
    </row>
    <row r="46" spans="2:20" ht="31.5" customHeight="1" x14ac:dyDescent="0.35">
      <c r="B46" s="139" t="s">
        <v>442</v>
      </c>
      <c r="C46" s="139"/>
      <c r="D46" s="313"/>
      <c r="E46" s="145"/>
      <c r="F46" s="314"/>
      <c r="G46" s="146"/>
      <c r="H46" s="368">
        <f t="shared" ref="H46:H52" si="3">E46*F46*D46*(G46+1)</f>
        <v>0</v>
      </c>
      <c r="J46" s="134"/>
      <c r="R46" s="1"/>
      <c r="S46" s="127"/>
    </row>
    <row r="47" spans="2:20" ht="31.5" customHeight="1" x14ac:dyDescent="0.35">
      <c r="B47" s="139" t="s">
        <v>443</v>
      </c>
      <c r="C47" s="139"/>
      <c r="D47" s="313"/>
      <c r="E47" s="145"/>
      <c r="F47" s="314"/>
      <c r="G47" s="146"/>
      <c r="H47" s="368">
        <f t="shared" si="3"/>
        <v>0</v>
      </c>
      <c r="J47" s="134"/>
    </row>
    <row r="48" spans="2:20" ht="31.5" customHeight="1" x14ac:dyDescent="0.35">
      <c r="B48" s="139" t="s">
        <v>444</v>
      </c>
      <c r="C48" s="139"/>
      <c r="D48" s="313"/>
      <c r="E48" s="145"/>
      <c r="F48" s="314"/>
      <c r="G48" s="146"/>
      <c r="H48" s="368">
        <f t="shared" si="3"/>
        <v>0</v>
      </c>
      <c r="S48" s="1"/>
      <c r="T48" s="127"/>
    </row>
    <row r="49" spans="2:20" ht="31.5" customHeight="1" x14ac:dyDescent="0.35">
      <c r="B49" s="139" t="s">
        <v>445</v>
      </c>
      <c r="C49" s="139"/>
      <c r="D49" s="313"/>
      <c r="E49" s="145"/>
      <c r="F49" s="314"/>
      <c r="G49" s="146"/>
      <c r="H49" s="368">
        <f t="shared" si="3"/>
        <v>0</v>
      </c>
      <c r="S49" s="1"/>
      <c r="T49" s="127"/>
    </row>
    <row r="50" spans="2:20" ht="31.5" customHeight="1" x14ac:dyDescent="0.35">
      <c r="B50" s="139" t="s">
        <v>446</v>
      </c>
      <c r="C50" s="139"/>
      <c r="D50" s="313"/>
      <c r="E50" s="145"/>
      <c r="F50" s="314"/>
      <c r="G50" s="146"/>
      <c r="H50" s="368">
        <f t="shared" si="3"/>
        <v>0</v>
      </c>
      <c r="S50" s="1"/>
      <c r="T50" s="127"/>
    </row>
    <row r="51" spans="2:20" ht="31.5" customHeight="1" x14ac:dyDescent="0.35">
      <c r="B51" s="139" t="s">
        <v>447</v>
      </c>
      <c r="C51" s="139"/>
      <c r="D51" s="313"/>
      <c r="E51" s="145"/>
      <c r="F51" s="314"/>
      <c r="G51" s="146"/>
      <c r="H51" s="368">
        <f t="shared" si="3"/>
        <v>0</v>
      </c>
      <c r="S51" s="1"/>
      <c r="T51" s="127"/>
    </row>
    <row r="52" spans="2:20" ht="31.5" customHeight="1" x14ac:dyDescent="0.35">
      <c r="B52" s="139" t="s">
        <v>448</v>
      </c>
      <c r="C52" s="139"/>
      <c r="D52" s="313"/>
      <c r="E52" s="145"/>
      <c r="F52" s="314"/>
      <c r="G52" s="146"/>
      <c r="H52" s="368">
        <f t="shared" si="3"/>
        <v>0</v>
      </c>
      <c r="S52" s="1"/>
      <c r="T52" s="127"/>
    </row>
    <row r="53" spans="2:20" ht="31.5" customHeight="1" x14ac:dyDescent="0.35">
      <c r="B53" s="139" t="s">
        <v>449</v>
      </c>
      <c r="C53" s="139"/>
      <c r="D53" s="313"/>
      <c r="E53" s="145"/>
      <c r="F53" s="314"/>
      <c r="G53" s="146"/>
      <c r="H53" s="368">
        <f>E53*F53*D53*(G53+1)</f>
        <v>0</v>
      </c>
    </row>
    <row r="54" spans="2:20" ht="31.5" customHeight="1" x14ac:dyDescent="0.35">
      <c r="B54" s="139" t="s">
        <v>450</v>
      </c>
      <c r="C54" s="139"/>
      <c r="D54" s="313"/>
      <c r="E54" s="145"/>
      <c r="F54" s="314"/>
      <c r="G54" s="146"/>
      <c r="H54" s="368">
        <f t="shared" ref="H54" si="4">E54*F54*D54*(G54+1)</f>
        <v>0</v>
      </c>
    </row>
    <row r="55" spans="2:20" ht="16.149999999999999" customHeight="1" x14ac:dyDescent="0.35">
      <c r="B55" s="147"/>
      <c r="C55" s="147"/>
      <c r="G55" s="148" t="s">
        <v>451</v>
      </c>
      <c r="H55" s="148">
        <f>SUM(H45:H54)</f>
        <v>0</v>
      </c>
    </row>
    <row r="56" spans="2:20" x14ac:dyDescent="0.35">
      <c r="B56" s="315"/>
    </row>
    <row r="57" spans="2:20" x14ac:dyDescent="0.35">
      <c r="B57" s="211" t="s">
        <v>452</v>
      </c>
      <c r="C57" s="212" t="str">
        <f>"500 merkkiä ("&amp;TEXT(LEN(B58),"0")&amp;" käytetty)"</f>
        <v>500 merkkiä (0 käytetty)</v>
      </c>
      <c r="D57" s="212"/>
      <c r="E57" s="213"/>
      <c r="F57"/>
    </row>
    <row r="58" spans="2:20" ht="113.15" customHeight="1" x14ac:dyDescent="0.35">
      <c r="B58" s="511"/>
      <c r="C58" s="512"/>
      <c r="D58" s="512"/>
      <c r="E58" s="513"/>
      <c r="F58" s="141"/>
    </row>
    <row r="59" spans="2:20" x14ac:dyDescent="0.35">
      <c r="B59" s="153"/>
      <c r="C59" s="153"/>
      <c r="D59" s="153"/>
      <c r="E59" s="153"/>
    </row>
    <row r="60" spans="2:20" x14ac:dyDescent="0.35">
      <c r="B60" s="153"/>
      <c r="C60" s="153"/>
      <c r="D60" s="153"/>
      <c r="E60" s="153"/>
    </row>
    <row r="61" spans="2:20" x14ac:dyDescent="0.35">
      <c r="B61" s="643"/>
      <c r="C61" s="643"/>
      <c r="D61" s="643"/>
      <c r="E61" s="154"/>
    </row>
    <row r="62" spans="2:20" x14ac:dyDescent="0.35">
      <c r="B62" s="644"/>
      <c r="C62" s="644"/>
      <c r="D62" s="644"/>
      <c r="E62" s="155"/>
    </row>
    <row r="63" spans="2:20" x14ac:dyDescent="0.35">
      <c r="B63" s="644"/>
      <c r="C63" s="644"/>
      <c r="D63" s="644"/>
      <c r="E63" s="155"/>
    </row>
    <row r="64" spans="2:20" x14ac:dyDescent="0.35">
      <c r="B64" s="644"/>
      <c r="C64" s="644"/>
      <c r="D64" s="644"/>
      <c r="E64" s="155"/>
    </row>
    <row r="65" spans="2:5" x14ac:dyDescent="0.35">
      <c r="B65" s="644"/>
      <c r="C65" s="644"/>
      <c r="D65" s="644"/>
      <c r="E65" s="155"/>
    </row>
    <row r="66" spans="2:5" x14ac:dyDescent="0.35">
      <c r="B66" s="153"/>
      <c r="C66" s="153"/>
      <c r="D66" s="156"/>
      <c r="E66" s="157"/>
    </row>
    <row r="67" spans="2:5" x14ac:dyDescent="0.35">
      <c r="B67" s="153"/>
      <c r="C67" s="153"/>
      <c r="D67" s="153"/>
      <c r="E67" s="153"/>
    </row>
    <row r="68" spans="2:5" x14ac:dyDescent="0.35">
      <c r="B68" s="153"/>
      <c r="C68" s="153"/>
      <c r="D68" s="153"/>
      <c r="E68" s="153"/>
    </row>
    <row r="69" spans="2:5" x14ac:dyDescent="0.35">
      <c r="B69" s="645"/>
      <c r="C69" s="645"/>
      <c r="D69" s="645"/>
      <c r="E69" s="645"/>
    </row>
    <row r="70" spans="2:5" x14ac:dyDescent="0.35">
      <c r="B70" s="645"/>
      <c r="C70" s="645"/>
      <c r="D70" s="645"/>
      <c r="E70" s="645"/>
    </row>
    <row r="71" spans="2:5" x14ac:dyDescent="0.35">
      <c r="B71" s="645"/>
      <c r="C71" s="645"/>
      <c r="D71" s="645"/>
      <c r="E71" s="645"/>
    </row>
    <row r="72" spans="2:5" x14ac:dyDescent="0.35">
      <c r="B72" s="645"/>
      <c r="C72" s="645"/>
      <c r="D72" s="645"/>
      <c r="E72" s="645"/>
    </row>
    <row r="73" spans="2:5" x14ac:dyDescent="0.35">
      <c r="B73" s="153"/>
      <c r="C73" s="153"/>
      <c r="D73" s="153"/>
      <c r="E73" s="153"/>
    </row>
    <row r="74" spans="2:5" x14ac:dyDescent="0.35">
      <c r="B74" s="158"/>
      <c r="C74" s="158"/>
      <c r="D74" s="158"/>
      <c r="E74" s="159"/>
    </row>
    <row r="75" spans="2:5" x14ac:dyDescent="0.35">
      <c r="B75" s="153"/>
      <c r="C75" s="153"/>
      <c r="D75" s="153"/>
      <c r="E75" s="153"/>
    </row>
  </sheetData>
  <sheetProtection sheet="1" selectLockedCells="1"/>
  <mergeCells count="11">
    <mergeCell ref="B64:D64"/>
    <mergeCell ref="B65:D65"/>
    <mergeCell ref="B69:E72"/>
    <mergeCell ref="B40:E40"/>
    <mergeCell ref="B58:E58"/>
    <mergeCell ref="B63:D63"/>
    <mergeCell ref="F1:H1"/>
    <mergeCell ref="B2:D5"/>
    <mergeCell ref="B22:E22"/>
    <mergeCell ref="B61:D61"/>
    <mergeCell ref="B62:D62"/>
  </mergeCells>
  <dataValidations count="14">
    <dataValidation allowBlank="1" showInputMessage="1" showErrorMessage="1" promptTitle="OHJE" prompt="Hankkeessa tehtävän työn osuuden tulee olla vähintään 20 % kokonaistyöajasta. Vain perustellusta syystä voidaan hyväksyä pienempi osuus, joka on kuitenkin vähintään 10 %. Jos työn osuus kokonaistyöajasta on alle 20 %, perustele tämä lisätietoja kohdassa." sqref="D9:D18 D27:D36 D45:D54" xr:uid="{8DAFDBB7-7E65-4344-B045-BCD5C192AA29}"/>
    <dataValidation allowBlank="1" showInputMessage="1" showErrorMessage="1" promptTitle="OHJE" prompt="Palkkakustannuksiin voidaan hyväksyä vain hankkeen toteuttamiseksi tarpeellisista työtehtävistä aiheutuvat kustannukset. Kuvaa tehtävää tiiviisti. Tehtävänkuvauksen avulla arvioidaan tehtävän ja kustannusten tarpeellisuutta. " sqref="C9:C18 C27:C36 C45:C54" xr:uid="{81A2BB05-D123-4AA6-9B18-0EF1D25D497A}"/>
    <dataValidation allowBlank="1" showInputMessage="1" showErrorMessage="1" promptTitle="OHJE" prompt="Kerro tehtävän nimike. Jos hankkeessa tulee työskentelemään samalla tehtävänimikkeellä useampi henkilö samanaikaisesti, merkitse kukin tehtävä omalle rivilleen." sqref="B9:B18 B27:B36 B45:B54" xr:uid="{B616949E-5DB1-4600-84E3-F21F21677775}"/>
    <dataValidation allowBlank="1" showErrorMessage="1" sqref="E9:F18 E27:F36 E45:F54" xr:uid="{2DB7997C-A368-4C78-AA7A-A3C48CF57FB4}"/>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2 B40 B58" xr:uid="{6951575B-020F-4DE2-ACD9-C84C8519C056}">
      <formula1>500</formula1>
    </dataValidation>
    <dataValidation allowBlank="1" showInputMessage="1" showErrorMessage="1" promptTitle="OHJE" prompt="Ilmoita tehtävän hankkeelle tekemien tuntien lukumäärä." sqref="F42:G42 D42" xr:uid="{DADF7108-D379-40D1-9D27-1F5712605971}"/>
    <dataValidation allowBlank="1" showInputMessage="1" showErrorMessage="1" promptTitle="OHJE" prompt="Henkilöstökustannuksiin voidaan hyväksyä vain hankkeen toteuttamiseksi tarpeellisista työtehtävistä aiheutuvat kustannukset. Kuvaa tehtävät mahdollisimman tarkkaan. Tehtäväkuvauksen avulla arvioidaan tehtävän ja kustannusten tarpeellisuutta." sqref="C42" xr:uid="{93D1323F-AB7F-4C12-9372-1A4C29659CE9}"/>
    <dataValidation allowBlank="1" showInputMessage="1" showErrorMessage="1" promptTitle="OHJE" prompt="Perustele, miten ilmoitetut kokonaispalkkakustannukset vastaavat haettavaa tehtävää. " sqref="H42" xr:uid="{BB862A9C-249B-451E-BF81-027EFBD574E9}"/>
    <dataValidation allowBlank="1" showInputMessage="1" showErrorMessage="1" promptTitle="OHJE" prompt="Määritä tehtävän nimike. " sqref="B42" xr:uid="{8DBA2E29-2F87-4004-BFE2-974A79BFD011}"/>
    <dataValidation allowBlank="1" showErrorMessage="1" prompt="_x000a_" sqref="G9:G18 G27:G36 G45:G54" xr:uid="{38642187-7DA4-4794-8824-4FC26C9136D1}"/>
    <dataValidation allowBlank="1" showInputMessage="1" showErrorMessage="1" promptTitle="OHJE" prompt="Ilmoita muista mahdollisista henkilöstökustannuksista." sqref="B62:B65" xr:uid="{79909BA4-5A30-4576-85AF-9EBABFF5AA80}"/>
    <dataValidation allowBlank="1" showErrorMessage="1" promptTitle="OHJE" prompt="Kirjatkaa tähän lomaraha kahden desimaalin tarkkuudella." sqref="H9:H18 H27:H36 I42:K42 H45:H54" xr:uid="{44B3DE76-2FA7-4B80-8FE8-056678E2F1BF}"/>
    <dataValidation allowBlank="1" showInputMessage="1" showErrorMessage="1" promptTitle="OHJE" prompt="Hankkeen tukikelpoisia muita henkilöstökuluja ovat esimerkiksi ulkomaanedustuksen lakisääteiset korvaukset. " sqref="B61" xr:uid="{2119D55D-BDA1-4D81-8765-0CC864148F9C}"/>
    <dataValidation allowBlank="1" showInputMessage="1" showErrorMessage="1" promptTitle="OHJE" prompt="Voit halutessasi antaa lisätietoja hankkeen henkilöstökuluihin liittyen." sqref="B69" xr:uid="{F681007E-3E28-499A-BAA2-69A9A5EC66EA}"/>
  </dataValidations>
  <hyperlinks>
    <hyperlink ref="F1:H1" location="'Aloita tästä'!A1" display="PALAA TÄSTÄ KANSISIVULLE" xr:uid="{97A1764F-88C1-4759-8CA1-8E939A37B187}"/>
  </hyperlinks>
  <pageMargins left="0.39370078740157483" right="0.39370078740157483" top="0.78740157480314965" bottom="0.78740157480314965" header="0.39370078740157483" footer="0.31496062992125984"/>
  <pageSetup paperSize="8" fitToHeight="0" orientation="landscape" r:id="rId1"/>
  <headerFooter>
    <oddHeader>&amp;L&amp;A&amp;R&amp;P(&amp;N)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ul11"/>
  <dimension ref="A1:AI186"/>
  <sheetViews>
    <sheetView topLeftCell="D1" zoomScaleNormal="100" workbookViewId="0">
      <selection activeCell="J1" sqref="J1:L1"/>
    </sheetView>
  </sheetViews>
  <sheetFormatPr defaultColWidth="9.23046875" defaultRowHeight="15.5" x14ac:dyDescent="0.35"/>
  <cols>
    <col min="1" max="3" width="0" style="20" hidden="1" customWidth="1"/>
    <col min="4" max="4" width="3.765625" style="141" customWidth="1"/>
    <col min="5" max="5" width="35.765625" style="141" customWidth="1"/>
    <col min="6" max="6" width="27.765625" style="141" customWidth="1"/>
    <col min="7" max="7" width="32.765625" style="141" customWidth="1"/>
    <col min="8" max="8" width="12.765625" style="141" customWidth="1"/>
    <col min="9" max="14" width="9.23046875" style="141"/>
    <col min="15" max="16384" width="9.23046875" style="20"/>
  </cols>
  <sheetData>
    <row r="1" spans="1:26" ht="16.149999999999999" customHeight="1" x14ac:dyDescent="0.35">
      <c r="D1" s="11" t="s">
        <v>455</v>
      </c>
      <c r="J1" s="646" t="s">
        <v>48</v>
      </c>
      <c r="K1" s="647"/>
      <c r="L1" s="648"/>
      <c r="O1" s="141"/>
      <c r="P1" s="141"/>
      <c r="Q1" s="141"/>
      <c r="R1" s="141"/>
      <c r="S1" s="141"/>
      <c r="T1" s="141"/>
      <c r="U1" s="141"/>
      <c r="V1" s="141"/>
      <c r="W1" s="141"/>
      <c r="X1" s="141"/>
      <c r="Y1" s="141"/>
      <c r="Z1" s="141"/>
    </row>
    <row r="2" spans="1:26" ht="16.149999999999999" customHeight="1" x14ac:dyDescent="0.35">
      <c r="D2" s="11"/>
      <c r="E2" s="642" t="s">
        <v>432</v>
      </c>
      <c r="F2" s="642"/>
      <c r="G2" s="642"/>
      <c r="J2" s="369"/>
      <c r="K2" s="369"/>
      <c r="L2" s="369"/>
      <c r="O2" s="141"/>
      <c r="P2" s="141"/>
      <c r="Q2" s="141"/>
      <c r="R2" s="141"/>
      <c r="S2" s="141"/>
      <c r="T2" s="141"/>
      <c r="U2" s="141"/>
      <c r="V2" s="141"/>
      <c r="W2" s="141"/>
      <c r="X2" s="141"/>
      <c r="Y2" s="141"/>
      <c r="Z2" s="141"/>
    </row>
    <row r="3" spans="1:26" ht="16.149999999999999" customHeight="1" x14ac:dyDescent="0.35">
      <c r="D3" s="11"/>
      <c r="E3" s="642"/>
      <c r="F3" s="642"/>
      <c r="G3" s="642"/>
      <c r="J3" s="369"/>
      <c r="K3" s="369"/>
      <c r="L3" s="369"/>
      <c r="O3" s="141"/>
      <c r="P3" s="141"/>
      <c r="Q3" s="141"/>
      <c r="R3" s="141"/>
      <c r="S3" s="141"/>
      <c r="T3" s="141"/>
      <c r="U3" s="141"/>
      <c r="V3" s="141"/>
      <c r="W3" s="141"/>
      <c r="X3" s="141"/>
      <c r="Y3" s="141"/>
      <c r="Z3" s="141"/>
    </row>
    <row r="4" spans="1:26" ht="16.149999999999999" customHeight="1" x14ac:dyDescent="0.35">
      <c r="D4" s="11"/>
      <c r="E4" s="642"/>
      <c r="F4" s="642"/>
      <c r="G4" s="642"/>
      <c r="J4" s="369"/>
      <c r="K4" s="369"/>
      <c r="L4" s="369"/>
      <c r="O4" s="141"/>
      <c r="P4" s="141"/>
      <c r="Q4" s="141"/>
      <c r="R4" s="141"/>
      <c r="S4" s="141"/>
      <c r="T4" s="141"/>
      <c r="U4" s="141"/>
      <c r="V4" s="141"/>
      <c r="W4" s="141"/>
      <c r="X4" s="141"/>
      <c r="Y4" s="141"/>
      <c r="Z4" s="141"/>
    </row>
    <row r="5" spans="1:26" ht="16.149999999999999" customHeight="1" x14ac:dyDescent="0.35">
      <c r="D5" s="11"/>
      <c r="E5" s="642"/>
      <c r="F5" s="642"/>
      <c r="G5" s="642"/>
      <c r="J5" s="369"/>
      <c r="K5" s="369"/>
      <c r="L5" s="369"/>
      <c r="O5" s="141"/>
      <c r="P5" s="141"/>
      <c r="Q5" s="141"/>
      <c r="R5" s="141"/>
      <c r="S5" s="141"/>
      <c r="T5" s="141"/>
      <c r="U5" s="141"/>
      <c r="V5" s="141"/>
      <c r="W5" s="141"/>
      <c r="X5" s="141"/>
      <c r="Y5" s="141"/>
      <c r="Z5" s="141"/>
    </row>
    <row r="6" spans="1:26" s="130" customFormat="1" ht="16.149999999999999" customHeight="1" x14ac:dyDescent="0.35">
      <c r="D6" s="5"/>
      <c r="E6" s="370"/>
      <c r="F6" s="370"/>
      <c r="G6" s="370"/>
      <c r="J6" s="369"/>
      <c r="K6" s="369"/>
      <c r="L6" s="369"/>
    </row>
    <row r="7" spans="1:26" ht="16.149999999999999" customHeight="1" x14ac:dyDescent="0.35">
      <c r="E7" s="161" t="s">
        <v>456</v>
      </c>
      <c r="F7" s="317"/>
      <c r="G7" s="162" t="s">
        <v>457</v>
      </c>
      <c r="H7" s="163">
        <f>SUM(G11:G24)</f>
        <v>0</v>
      </c>
      <c r="O7" s="141"/>
      <c r="P7" s="141"/>
      <c r="Q7" s="141"/>
      <c r="R7" s="141"/>
      <c r="S7" s="141"/>
      <c r="T7" s="141"/>
      <c r="U7" s="141"/>
      <c r="V7" s="141"/>
      <c r="W7" s="141"/>
      <c r="X7" s="141"/>
      <c r="Y7" s="141"/>
      <c r="Z7" s="141"/>
    </row>
    <row r="8" spans="1:26" ht="16.149999999999999" customHeight="1" x14ac:dyDescent="0.35">
      <c r="O8" s="141"/>
      <c r="P8" s="141"/>
      <c r="Q8" s="141"/>
      <c r="R8" s="141"/>
      <c r="S8" s="141"/>
      <c r="T8" s="141"/>
      <c r="U8" s="141"/>
      <c r="V8" s="141"/>
      <c r="W8" s="141"/>
      <c r="X8" s="141"/>
      <c r="Y8" s="141"/>
      <c r="Z8" s="141"/>
    </row>
    <row r="9" spans="1:26" ht="16.149999999999999" customHeight="1" x14ac:dyDescent="0.35">
      <c r="O9" s="141"/>
      <c r="P9" s="141"/>
      <c r="Q9" s="141"/>
      <c r="R9" s="141"/>
      <c r="S9" s="141"/>
      <c r="T9" s="141"/>
      <c r="U9" s="141"/>
      <c r="V9" s="141"/>
      <c r="W9" s="141"/>
      <c r="X9" s="141"/>
      <c r="Y9" s="141"/>
      <c r="Z9" s="141"/>
    </row>
    <row r="10" spans="1:26" ht="16.149999999999999" customHeight="1" x14ac:dyDescent="0.35">
      <c r="A10" s="20" t="s">
        <v>312</v>
      </c>
      <c r="B10" s="20" t="s">
        <v>325</v>
      </c>
      <c r="C10" s="20" t="s">
        <v>335</v>
      </c>
      <c r="E10" s="164" t="s">
        <v>458</v>
      </c>
      <c r="F10" s="164" t="s">
        <v>459</v>
      </c>
      <c r="G10" s="165" t="s">
        <v>440</v>
      </c>
      <c r="O10" s="141"/>
      <c r="P10" s="141"/>
      <c r="Q10" s="141"/>
      <c r="R10" s="141"/>
      <c r="S10" s="141"/>
      <c r="T10" s="141"/>
      <c r="U10" s="141"/>
      <c r="V10" s="141"/>
      <c r="W10" s="141"/>
      <c r="X10" s="141"/>
      <c r="Y10" s="141"/>
    </row>
    <row r="11" spans="1:26" ht="35.15" customHeight="1" x14ac:dyDescent="0.35">
      <c r="A11" s="20" t="e">
        <f>IF(#REF!="Toiminto 1",G11,0)</f>
        <v>#REF!</v>
      </c>
      <c r="B11" s="20" t="e">
        <f>IF(#REF!="Toiminto 2",G11,0)</f>
        <v>#REF!</v>
      </c>
      <c r="C11" s="20" t="e">
        <f>IF(#REF!="Toiminto 3",G11,0)</f>
        <v>#REF!</v>
      </c>
      <c r="E11" s="166"/>
      <c r="F11" s="166"/>
      <c r="G11" s="323"/>
      <c r="O11" s="141"/>
      <c r="P11" s="141"/>
      <c r="Q11" s="141"/>
      <c r="R11" s="141"/>
      <c r="S11" s="141"/>
      <c r="T11" s="141"/>
      <c r="U11" s="141"/>
      <c r="V11" s="141"/>
      <c r="W11" s="141"/>
      <c r="X11" s="141"/>
      <c r="Y11" s="141"/>
    </row>
    <row r="12" spans="1:26" ht="35.15" customHeight="1" x14ac:dyDescent="0.35">
      <c r="A12" s="20" t="e">
        <f>IF(#REF!="Toiminto 1",G12,0)</f>
        <v>#REF!</v>
      </c>
      <c r="B12" s="20" t="e">
        <f>IF(#REF!="Toiminto 2",G12,0)</f>
        <v>#REF!</v>
      </c>
      <c r="C12" s="20" t="e">
        <f>IF(#REF!="Toiminto 3",G12,0)</f>
        <v>#REF!</v>
      </c>
      <c r="E12" s="166"/>
      <c r="F12" s="166"/>
      <c r="G12" s="323"/>
      <c r="O12" s="141"/>
      <c r="P12" s="141"/>
      <c r="Q12" s="141"/>
      <c r="R12" s="141"/>
      <c r="S12" s="141"/>
      <c r="T12" s="141"/>
      <c r="U12" s="141"/>
      <c r="V12" s="141"/>
      <c r="W12" s="141"/>
      <c r="X12" s="141"/>
      <c r="Y12" s="141"/>
    </row>
    <row r="13" spans="1:26" ht="35.15" customHeight="1" x14ac:dyDescent="0.35">
      <c r="A13" s="20" t="e">
        <f>IF(#REF!="Toiminto 1",G13,0)</f>
        <v>#REF!</v>
      </c>
      <c r="B13" s="20" t="e">
        <f>IF(#REF!="Toiminto 2",G13,0)</f>
        <v>#REF!</v>
      </c>
      <c r="C13" s="20" t="e">
        <f>IF(#REF!="Toiminto 3",G13,0)</f>
        <v>#REF!</v>
      </c>
      <c r="E13" s="166"/>
      <c r="F13" s="166"/>
      <c r="G13" s="323"/>
      <c r="O13" s="141"/>
      <c r="P13" s="141"/>
      <c r="Q13" s="141"/>
      <c r="R13" s="141"/>
      <c r="S13" s="141"/>
      <c r="T13" s="141"/>
      <c r="U13" s="141"/>
      <c r="V13" s="141"/>
      <c r="W13" s="141"/>
      <c r="X13" s="141"/>
      <c r="Y13" s="141"/>
    </row>
    <row r="14" spans="1:26" ht="35.15" customHeight="1" x14ac:dyDescent="0.35">
      <c r="A14" s="20" t="e">
        <f>IF(#REF!="Toiminto 1",G14,0)</f>
        <v>#REF!</v>
      </c>
      <c r="B14" s="20" t="e">
        <f>IF(#REF!="Toiminto 2",G14,0)</f>
        <v>#REF!</v>
      </c>
      <c r="C14" s="20" t="e">
        <f>IF(#REF!="Toiminto 3",G14,0)</f>
        <v>#REF!</v>
      </c>
      <c r="E14" s="166"/>
      <c r="F14" s="166"/>
      <c r="G14" s="323"/>
      <c r="O14" s="141"/>
      <c r="P14" s="141"/>
      <c r="Q14" s="141"/>
      <c r="R14" s="141"/>
      <c r="S14" s="141"/>
      <c r="T14" s="141"/>
      <c r="U14" s="141"/>
      <c r="V14" s="141"/>
      <c r="W14" s="141"/>
      <c r="X14" s="141"/>
      <c r="Y14" s="141"/>
    </row>
    <row r="15" spans="1:26" ht="35.15" customHeight="1" x14ac:dyDescent="0.35">
      <c r="A15" s="20" t="e">
        <f>IF(#REF!="Toiminto 1",G15,0)</f>
        <v>#REF!</v>
      </c>
      <c r="B15" s="20" t="e">
        <f>IF(#REF!="Toiminto 2",G15,0)</f>
        <v>#REF!</v>
      </c>
      <c r="C15" s="20" t="e">
        <f>IF(#REF!="Toiminto 3",G15,0)</f>
        <v>#REF!</v>
      </c>
      <c r="E15" s="166"/>
      <c r="F15" s="166"/>
      <c r="G15" s="323"/>
      <c r="O15" s="141"/>
      <c r="P15" s="141"/>
      <c r="Q15" s="141"/>
      <c r="R15" s="141"/>
      <c r="S15" s="141"/>
      <c r="T15" s="141"/>
      <c r="U15" s="141"/>
      <c r="V15" s="141"/>
      <c r="W15" s="141"/>
      <c r="X15" s="141"/>
      <c r="Y15" s="141"/>
    </row>
    <row r="16" spans="1:26" ht="35.15" customHeight="1" x14ac:dyDescent="0.35">
      <c r="A16" s="20" t="e">
        <f>IF(#REF!="Toiminto 1",G16,0)</f>
        <v>#REF!</v>
      </c>
      <c r="B16" s="20" t="e">
        <f>IF(#REF!="Toiminto 2",G16,0)</f>
        <v>#REF!</v>
      </c>
      <c r="C16" s="20" t="e">
        <f>IF(#REF!="Toiminto 3",G16,0)</f>
        <v>#REF!</v>
      </c>
      <c r="E16" s="166"/>
      <c r="F16" s="166"/>
      <c r="G16" s="323"/>
      <c r="O16" s="141"/>
      <c r="P16" s="141"/>
      <c r="Q16" s="141"/>
      <c r="R16" s="141"/>
      <c r="S16" s="141"/>
      <c r="T16" s="141"/>
      <c r="U16" s="141"/>
      <c r="V16" s="141"/>
      <c r="W16" s="141"/>
      <c r="X16" s="141"/>
      <c r="Y16" s="141"/>
    </row>
    <row r="17" spans="1:35" ht="35.15" customHeight="1" x14ac:dyDescent="0.35">
      <c r="A17" s="20" t="e">
        <f>IF(#REF!="Toiminto 1",G17,0)</f>
        <v>#REF!</v>
      </c>
      <c r="B17" s="20" t="e">
        <f>IF(#REF!="Toiminto 2",G17,0)</f>
        <v>#REF!</v>
      </c>
      <c r="C17" s="20" t="e">
        <f>IF(#REF!="Toiminto 3",G17,0)</f>
        <v>#REF!</v>
      </c>
      <c r="E17" s="166"/>
      <c r="F17" s="166"/>
      <c r="G17" s="323"/>
      <c r="O17" s="141"/>
      <c r="P17" s="141"/>
      <c r="Q17" s="141"/>
      <c r="R17" s="141"/>
      <c r="S17" s="141"/>
      <c r="T17" s="141"/>
      <c r="U17" s="141"/>
      <c r="V17" s="141"/>
      <c r="W17" s="141"/>
      <c r="X17" s="141"/>
      <c r="Y17" s="141"/>
    </row>
    <row r="18" spans="1:35" ht="35.15" customHeight="1" x14ac:dyDescent="0.35">
      <c r="A18" s="20" t="e">
        <f>IF(#REF!="Toiminto 1",G18,0)</f>
        <v>#REF!</v>
      </c>
      <c r="B18" s="20" t="e">
        <f>IF(#REF!="Toiminto 2",G18,0)</f>
        <v>#REF!</v>
      </c>
      <c r="C18" s="20" t="e">
        <f>IF(#REF!="Toiminto 3",G18,0)</f>
        <v>#REF!</v>
      </c>
      <c r="E18" s="166"/>
      <c r="F18" s="166"/>
      <c r="G18" s="323"/>
      <c r="O18" s="141"/>
      <c r="P18" s="141"/>
      <c r="Q18" s="141"/>
      <c r="R18" s="141"/>
      <c r="S18" s="141"/>
      <c r="T18" s="141"/>
      <c r="U18" s="141"/>
      <c r="V18" s="141"/>
      <c r="W18" s="141"/>
      <c r="X18" s="141"/>
      <c r="Y18" s="141"/>
    </row>
    <row r="19" spans="1:35" ht="35.15" customHeight="1" x14ac:dyDescent="0.35">
      <c r="A19" s="20" t="e">
        <f>IF(#REF!="Toiminto 1",G19,0)</f>
        <v>#REF!</v>
      </c>
      <c r="B19" s="20" t="e">
        <f>IF(#REF!="Toiminto 2",G19,0)</f>
        <v>#REF!</v>
      </c>
      <c r="C19" s="20" t="e">
        <f>IF(#REF!="Toiminto 3",G19,0)</f>
        <v>#REF!</v>
      </c>
      <c r="E19" s="166"/>
      <c r="F19" s="166"/>
      <c r="G19" s="323"/>
      <c r="O19" s="141"/>
      <c r="P19" s="141"/>
      <c r="Q19" s="141"/>
      <c r="R19" s="141"/>
      <c r="S19" s="141"/>
      <c r="T19" s="141"/>
      <c r="U19" s="141"/>
      <c r="V19" s="141"/>
      <c r="W19" s="141"/>
      <c r="X19" s="141"/>
      <c r="Y19" s="141"/>
    </row>
    <row r="20" spans="1:35" ht="35.15" customHeight="1" x14ac:dyDescent="0.35">
      <c r="A20" s="20" t="e">
        <f>IF(#REF!="Toiminto 1",G20,0)</f>
        <v>#REF!</v>
      </c>
      <c r="B20" s="20" t="e">
        <f>IF(#REF!="Toiminto 2",G20,0)</f>
        <v>#REF!</v>
      </c>
      <c r="C20" s="20" t="e">
        <f>IF(#REF!="Toiminto 3",G20,0)</f>
        <v>#REF!</v>
      </c>
      <c r="E20" s="166"/>
      <c r="F20" s="166"/>
      <c r="G20" s="323"/>
      <c r="O20" s="141"/>
      <c r="P20" s="141"/>
      <c r="Q20" s="141"/>
      <c r="R20" s="141"/>
      <c r="S20" s="141"/>
      <c r="T20" s="141"/>
      <c r="U20" s="141"/>
      <c r="V20" s="141"/>
      <c r="W20" s="141"/>
      <c r="X20" s="141"/>
      <c r="Y20" s="141"/>
    </row>
    <row r="21" spans="1:35" ht="35.15" customHeight="1" x14ac:dyDescent="0.35">
      <c r="A21" s="20" t="e">
        <f>IF(#REF!="Toiminto 1",G21,0)</f>
        <v>#REF!</v>
      </c>
      <c r="B21" s="20" t="e">
        <f>IF(#REF!="Toiminto 2",G21,0)</f>
        <v>#REF!</v>
      </c>
      <c r="C21" s="20" t="e">
        <f>IF(#REF!="Toiminto 3",G21,0)</f>
        <v>#REF!</v>
      </c>
      <c r="E21" s="166"/>
      <c r="F21" s="166"/>
      <c r="G21" s="323"/>
      <c r="O21" s="141"/>
      <c r="P21" s="141"/>
      <c r="Q21" s="141"/>
      <c r="R21" s="141"/>
      <c r="S21" s="141"/>
      <c r="T21" s="141"/>
      <c r="U21" s="141"/>
      <c r="V21" s="141"/>
      <c r="W21" s="141"/>
      <c r="X21" s="141"/>
      <c r="Y21" s="141"/>
    </row>
    <row r="22" spans="1:35" ht="35.15" customHeight="1" x14ac:dyDescent="0.35">
      <c r="A22" s="20" t="e">
        <f>IF(#REF!="Toiminto 1",G22,0)</f>
        <v>#REF!</v>
      </c>
      <c r="B22" s="20" t="e">
        <f>IF(#REF!="Toiminto 2",G22,0)</f>
        <v>#REF!</v>
      </c>
      <c r="C22" s="20" t="e">
        <f>IF(#REF!="Toiminto 3",G22,0)</f>
        <v>#REF!</v>
      </c>
      <c r="E22" s="166"/>
      <c r="F22" s="166"/>
      <c r="G22" s="323"/>
      <c r="O22" s="141"/>
      <c r="P22" s="141"/>
      <c r="Q22" s="141"/>
      <c r="R22" s="141"/>
      <c r="S22" s="141"/>
      <c r="T22" s="141"/>
      <c r="U22" s="141"/>
      <c r="V22" s="141"/>
      <c r="W22" s="141"/>
      <c r="X22" s="141"/>
      <c r="Y22" s="141"/>
    </row>
    <row r="23" spans="1:35" ht="35.15" customHeight="1" x14ac:dyDescent="0.35">
      <c r="A23" s="20" t="e">
        <f>IF(#REF!="Toiminto 1",G23,0)</f>
        <v>#REF!</v>
      </c>
      <c r="B23" s="20" t="e">
        <f>IF(#REF!="Toiminto 2",G23,0)</f>
        <v>#REF!</v>
      </c>
      <c r="C23" s="20" t="e">
        <f>IF(#REF!="Toiminto 3",G23,0)</f>
        <v>#REF!</v>
      </c>
      <c r="E23" s="166"/>
      <c r="F23" s="166"/>
      <c r="G23" s="323"/>
      <c r="O23" s="141"/>
      <c r="P23" s="141"/>
      <c r="Q23" s="141"/>
      <c r="R23" s="141"/>
      <c r="S23" s="141"/>
      <c r="T23" s="141"/>
      <c r="U23" s="141"/>
      <c r="V23" s="141"/>
      <c r="W23" s="141"/>
      <c r="X23" s="141"/>
      <c r="Y23" s="141"/>
    </row>
    <row r="24" spans="1:35" ht="35.15" customHeight="1" x14ac:dyDescent="0.35">
      <c r="A24" s="20" t="e">
        <f>IF(#REF!="Toiminto 1",G24,0)</f>
        <v>#REF!</v>
      </c>
      <c r="B24" s="20" t="e">
        <f>IF(#REF!="Toiminto 2",G24,0)</f>
        <v>#REF!</v>
      </c>
      <c r="C24" s="20" t="e">
        <f>IF(#REF!="Toiminto 3",G24,0)</f>
        <v>#REF!</v>
      </c>
      <c r="E24" s="166"/>
      <c r="F24" s="166"/>
      <c r="G24" s="323"/>
      <c r="O24" s="141"/>
      <c r="P24" s="141"/>
      <c r="Q24" s="141"/>
      <c r="R24" s="141"/>
      <c r="S24" s="141"/>
      <c r="T24" s="141"/>
      <c r="U24" s="141"/>
      <c r="V24" s="141"/>
      <c r="W24" s="141"/>
      <c r="X24" s="141"/>
      <c r="Y24" s="141"/>
    </row>
    <row r="25" spans="1:35" ht="16.149999999999999" customHeight="1" x14ac:dyDescent="0.35">
      <c r="A25" s="147" t="e">
        <f>SUM(A11:A24)</f>
        <v>#REF!</v>
      </c>
      <c r="B25" s="147" t="e">
        <f t="shared" ref="B25:C25" si="0">SUM(B11:B24)</f>
        <v>#REF!</v>
      </c>
      <c r="C25" s="147" t="e">
        <f t="shared" si="0"/>
        <v>#REF!</v>
      </c>
      <c r="O25" s="141"/>
      <c r="P25" s="141"/>
      <c r="Q25" s="141"/>
      <c r="R25" s="141"/>
      <c r="S25" s="141"/>
      <c r="T25" s="141"/>
      <c r="U25" s="141"/>
      <c r="V25" s="141"/>
      <c r="W25" s="141"/>
      <c r="X25" s="141"/>
      <c r="Y25" s="141"/>
      <c r="Z25" s="141"/>
    </row>
    <row r="26" spans="1:35" x14ac:dyDescent="0.35">
      <c r="D26" s="20"/>
      <c r="E26" s="211" t="s">
        <v>452</v>
      </c>
      <c r="F26" s="212" t="str">
        <f>"500 merkkiä ("&amp;TEXT(LEN(E27),"0")&amp;" käytetty)"</f>
        <v>500 merkkiä (0 käytetty)</v>
      </c>
      <c r="G26" s="213"/>
      <c r="I26" s="307"/>
      <c r="O26" s="141"/>
      <c r="P26" s="141"/>
      <c r="Q26" s="141"/>
      <c r="R26" s="141"/>
      <c r="S26" s="141"/>
      <c r="T26" s="141"/>
      <c r="U26" s="141"/>
      <c r="V26" s="141"/>
      <c r="W26" s="141"/>
      <c r="X26" s="141"/>
      <c r="Y26" s="141"/>
      <c r="Z26" s="141"/>
      <c r="AA26" s="141"/>
      <c r="AB26" s="141"/>
      <c r="AC26" s="141"/>
      <c r="AD26" s="141"/>
      <c r="AE26" s="141"/>
      <c r="AF26" s="141"/>
      <c r="AG26" s="141"/>
      <c r="AH26" s="141"/>
      <c r="AI26" s="141"/>
    </row>
    <row r="27" spans="1:35" ht="95.25" customHeight="1" x14ac:dyDescent="0.35">
      <c r="D27" s="20"/>
      <c r="E27" s="511"/>
      <c r="F27" s="512"/>
      <c r="G27" s="513"/>
      <c r="O27" s="141"/>
      <c r="P27" s="141"/>
      <c r="Q27" s="141"/>
      <c r="R27" s="141"/>
      <c r="S27" s="141"/>
      <c r="T27" s="141"/>
      <c r="U27" s="141"/>
      <c r="V27" s="141"/>
      <c r="W27" s="141"/>
      <c r="X27" s="141"/>
      <c r="Y27" s="141"/>
      <c r="Z27" s="141"/>
      <c r="AA27" s="141"/>
      <c r="AB27" s="141"/>
      <c r="AC27" s="141"/>
      <c r="AD27" s="141"/>
      <c r="AE27" s="141"/>
      <c r="AF27" s="141"/>
      <c r="AG27" s="141"/>
      <c r="AH27" s="141"/>
      <c r="AI27" s="141"/>
    </row>
    <row r="28" spans="1:35" ht="16.149999999999999" customHeight="1" x14ac:dyDescent="0.35">
      <c r="O28" s="141"/>
      <c r="P28" s="141"/>
      <c r="Q28" s="141"/>
      <c r="R28" s="141"/>
      <c r="S28" s="141"/>
      <c r="T28" s="141"/>
      <c r="U28" s="141"/>
      <c r="V28" s="141"/>
      <c r="W28" s="141"/>
      <c r="X28" s="141"/>
      <c r="Y28" s="141"/>
      <c r="Z28" s="141"/>
    </row>
    <row r="29" spans="1:35" ht="16.149999999999999" customHeight="1" x14ac:dyDescent="0.35">
      <c r="O29" s="141"/>
      <c r="P29" s="141"/>
      <c r="Q29" s="141"/>
      <c r="R29" s="141"/>
      <c r="S29" s="141"/>
      <c r="T29" s="141"/>
      <c r="U29" s="141"/>
      <c r="V29" s="141"/>
      <c r="W29" s="141"/>
      <c r="X29" s="141"/>
      <c r="Y29" s="141"/>
      <c r="Z29" s="141"/>
    </row>
    <row r="30" spans="1:35" ht="16.149999999999999" customHeight="1" x14ac:dyDescent="0.35">
      <c r="E30" s="161" t="s">
        <v>460</v>
      </c>
      <c r="F30" s="317"/>
      <c r="G30" s="162" t="s">
        <v>457</v>
      </c>
      <c r="H30" s="163">
        <f>SUM(G34:G47)</f>
        <v>0</v>
      </c>
      <c r="O30" s="141"/>
      <c r="P30" s="141"/>
      <c r="Q30" s="141"/>
      <c r="R30" s="141"/>
      <c r="S30" s="141"/>
      <c r="T30" s="141"/>
      <c r="U30" s="141"/>
      <c r="V30" s="141"/>
      <c r="W30" s="141"/>
      <c r="X30" s="141"/>
      <c r="Y30" s="141"/>
      <c r="Z30" s="141"/>
    </row>
    <row r="31" spans="1:35" ht="16.149999999999999" customHeight="1" x14ac:dyDescent="0.35">
      <c r="O31" s="141"/>
      <c r="P31" s="141"/>
      <c r="Q31" s="141"/>
      <c r="R31" s="141"/>
      <c r="S31" s="141"/>
      <c r="T31" s="141"/>
      <c r="U31" s="141"/>
      <c r="V31" s="141"/>
      <c r="W31" s="141"/>
      <c r="X31" s="141"/>
      <c r="Y31" s="141"/>
      <c r="Z31" s="141"/>
    </row>
    <row r="32" spans="1:35" ht="16.149999999999999" customHeight="1" x14ac:dyDescent="0.35">
      <c r="O32" s="141"/>
      <c r="P32" s="141"/>
      <c r="Q32" s="141"/>
      <c r="R32" s="141"/>
      <c r="S32" s="141"/>
      <c r="T32" s="141"/>
      <c r="U32" s="141"/>
      <c r="V32" s="141"/>
      <c r="W32" s="141"/>
      <c r="X32" s="141"/>
      <c r="Y32" s="141"/>
      <c r="Z32" s="141"/>
    </row>
    <row r="33" spans="1:26" ht="16.149999999999999" customHeight="1" x14ac:dyDescent="0.35">
      <c r="A33" s="20" t="s">
        <v>312</v>
      </c>
      <c r="B33" s="20" t="s">
        <v>325</v>
      </c>
      <c r="C33" s="20" t="s">
        <v>335</v>
      </c>
      <c r="E33" s="164" t="s">
        <v>458</v>
      </c>
      <c r="F33" s="164" t="s">
        <v>459</v>
      </c>
      <c r="G33" s="165" t="s">
        <v>440</v>
      </c>
      <c r="O33" s="141"/>
      <c r="P33" s="141"/>
      <c r="Q33" s="141"/>
      <c r="R33" s="141"/>
      <c r="S33" s="141"/>
      <c r="T33" s="141"/>
      <c r="U33" s="141"/>
      <c r="V33" s="141"/>
      <c r="W33" s="141"/>
      <c r="X33" s="141"/>
      <c r="Y33" s="141"/>
    </row>
    <row r="34" spans="1:26" ht="35.15" customHeight="1" x14ac:dyDescent="0.35">
      <c r="A34" s="20" t="e">
        <f>IF(#REF!="Toiminto 1",G34,0)</f>
        <v>#REF!</v>
      </c>
      <c r="B34" s="20" t="e">
        <f>IF(#REF!="Toiminto 2",G34,0)</f>
        <v>#REF!</v>
      </c>
      <c r="C34" s="20" t="e">
        <f>IF(#REF!="Toiminto 3",G34,0)</f>
        <v>#REF!</v>
      </c>
      <c r="E34" s="166"/>
      <c r="F34" s="166"/>
      <c r="G34" s="323"/>
      <c r="O34" s="141"/>
      <c r="P34" s="141"/>
      <c r="Q34" s="141"/>
      <c r="R34" s="141"/>
      <c r="S34" s="141"/>
      <c r="T34" s="141"/>
      <c r="U34" s="141"/>
      <c r="V34" s="141"/>
      <c r="W34" s="141"/>
      <c r="X34" s="141"/>
      <c r="Y34" s="141"/>
    </row>
    <row r="35" spans="1:26" ht="35.15" customHeight="1" x14ac:dyDescent="0.35">
      <c r="A35" s="20" t="e">
        <f>IF(#REF!="Toiminto 1",G35,0)</f>
        <v>#REF!</v>
      </c>
      <c r="B35" s="20" t="e">
        <f>IF(#REF!="Toiminto 2",G35,0)</f>
        <v>#REF!</v>
      </c>
      <c r="C35" s="20" t="e">
        <f>IF(#REF!="Toiminto 3",G35,0)</f>
        <v>#REF!</v>
      </c>
      <c r="E35" s="166"/>
      <c r="F35" s="166"/>
      <c r="G35" s="323"/>
      <c r="O35" s="141"/>
      <c r="P35" s="141"/>
      <c r="Q35" s="141"/>
      <c r="R35" s="141"/>
      <c r="S35" s="141"/>
      <c r="T35" s="141"/>
      <c r="U35" s="141"/>
      <c r="V35" s="141"/>
      <c r="W35" s="141"/>
      <c r="X35" s="141"/>
      <c r="Y35" s="141"/>
    </row>
    <row r="36" spans="1:26" ht="35.15" customHeight="1" x14ac:dyDescent="0.35">
      <c r="A36" s="20" t="e">
        <f>IF(#REF!="Toiminto 1",G36,0)</f>
        <v>#REF!</v>
      </c>
      <c r="B36" s="20" t="e">
        <f>IF(#REF!="Toiminto 2",G36,0)</f>
        <v>#REF!</v>
      </c>
      <c r="C36" s="20" t="e">
        <f>IF(#REF!="Toiminto 3",G36,0)</f>
        <v>#REF!</v>
      </c>
      <c r="E36" s="166"/>
      <c r="F36" s="166"/>
      <c r="G36" s="323"/>
      <c r="O36" s="141"/>
      <c r="P36" s="141"/>
      <c r="Q36" s="141"/>
      <c r="R36" s="141"/>
      <c r="S36" s="141"/>
      <c r="T36" s="141"/>
      <c r="U36" s="141"/>
      <c r="V36" s="141"/>
      <c r="W36" s="141"/>
      <c r="X36" s="141"/>
      <c r="Y36" s="141"/>
    </row>
    <row r="37" spans="1:26" ht="35.15" customHeight="1" x14ac:dyDescent="0.35">
      <c r="A37" s="20" t="e">
        <f>IF(#REF!="Toiminto 1",G37,0)</f>
        <v>#REF!</v>
      </c>
      <c r="B37" s="20" t="e">
        <f>IF(#REF!="Toiminto 2",G37,0)</f>
        <v>#REF!</v>
      </c>
      <c r="C37" s="20" t="e">
        <f>IF(#REF!="Toiminto 3",G37,0)</f>
        <v>#REF!</v>
      </c>
      <c r="E37" s="166"/>
      <c r="F37" s="166"/>
      <c r="G37" s="323"/>
      <c r="O37" s="141"/>
      <c r="P37" s="141"/>
      <c r="Q37" s="141"/>
      <c r="R37" s="141"/>
      <c r="S37" s="141"/>
      <c r="T37" s="141"/>
      <c r="U37" s="141"/>
      <c r="V37" s="141"/>
      <c r="W37" s="141"/>
      <c r="X37" s="141"/>
      <c r="Y37" s="141"/>
    </row>
    <row r="38" spans="1:26" ht="35.15" customHeight="1" x14ac:dyDescent="0.35">
      <c r="A38" s="20" t="e">
        <f>IF(#REF!="Toiminto 1",G38,0)</f>
        <v>#REF!</v>
      </c>
      <c r="B38" s="20" t="e">
        <f>IF(#REF!="Toiminto 2",G38,0)</f>
        <v>#REF!</v>
      </c>
      <c r="C38" s="20" t="e">
        <f>IF(#REF!="Toiminto 3",G38,0)</f>
        <v>#REF!</v>
      </c>
      <c r="E38" s="166"/>
      <c r="F38" s="166"/>
      <c r="G38" s="323"/>
      <c r="O38" s="141"/>
      <c r="P38" s="141"/>
      <c r="Q38" s="141"/>
      <c r="R38" s="141"/>
      <c r="S38" s="141"/>
      <c r="T38" s="141"/>
      <c r="U38" s="141"/>
      <c r="V38" s="141"/>
      <c r="W38" s="141"/>
      <c r="X38" s="141"/>
      <c r="Y38" s="141"/>
    </row>
    <row r="39" spans="1:26" ht="35.15" customHeight="1" x14ac:dyDescent="0.35">
      <c r="A39" s="20" t="e">
        <f>IF(#REF!="Toiminto 1",G39,0)</f>
        <v>#REF!</v>
      </c>
      <c r="B39" s="20" t="e">
        <f>IF(#REF!="Toiminto 2",G39,0)</f>
        <v>#REF!</v>
      </c>
      <c r="C39" s="20" t="e">
        <f>IF(#REF!="Toiminto 3",G39,0)</f>
        <v>#REF!</v>
      </c>
      <c r="E39" s="166"/>
      <c r="F39" s="166"/>
      <c r="G39" s="323"/>
      <c r="O39" s="141"/>
      <c r="P39" s="141"/>
      <c r="Q39" s="141"/>
      <c r="R39" s="141"/>
      <c r="S39" s="141"/>
      <c r="T39" s="141"/>
      <c r="U39" s="141"/>
      <c r="V39" s="141"/>
      <c r="W39" s="141"/>
      <c r="X39" s="141"/>
      <c r="Y39" s="141"/>
    </row>
    <row r="40" spans="1:26" ht="35.15" customHeight="1" x14ac:dyDescent="0.35">
      <c r="A40" s="20" t="e">
        <f>IF(#REF!="Toiminto 1",G40,0)</f>
        <v>#REF!</v>
      </c>
      <c r="B40" s="20" t="e">
        <f>IF(#REF!="Toiminto 2",G40,0)</f>
        <v>#REF!</v>
      </c>
      <c r="C40" s="20" t="e">
        <f>IF(#REF!="Toiminto 3",G40,0)</f>
        <v>#REF!</v>
      </c>
      <c r="E40" s="166"/>
      <c r="F40" s="166"/>
      <c r="G40" s="323"/>
      <c r="O40" s="141"/>
      <c r="P40" s="141"/>
      <c r="Q40" s="141"/>
      <c r="R40" s="141"/>
      <c r="S40" s="141"/>
      <c r="T40" s="141"/>
      <c r="U40" s="141"/>
      <c r="V40" s="141"/>
      <c r="W40" s="141"/>
      <c r="X40" s="141"/>
      <c r="Y40" s="141"/>
    </row>
    <row r="41" spans="1:26" ht="35.15" customHeight="1" x14ac:dyDescent="0.35">
      <c r="A41" s="20" t="e">
        <f>IF(#REF!="Toiminto 1",G41,0)</f>
        <v>#REF!</v>
      </c>
      <c r="B41" s="20" t="e">
        <f>IF(#REF!="Toiminto 2",G41,0)</f>
        <v>#REF!</v>
      </c>
      <c r="C41" s="20" t="e">
        <f>IF(#REF!="Toiminto 3",G41,0)</f>
        <v>#REF!</v>
      </c>
      <c r="E41" s="166"/>
      <c r="F41" s="166"/>
      <c r="G41" s="323"/>
      <c r="O41" s="141"/>
      <c r="P41" s="141"/>
      <c r="Q41" s="141"/>
      <c r="R41" s="141"/>
      <c r="S41" s="141"/>
      <c r="T41" s="141"/>
      <c r="U41" s="141"/>
      <c r="V41" s="141"/>
      <c r="W41" s="141"/>
      <c r="X41" s="141"/>
      <c r="Y41" s="141"/>
    </row>
    <row r="42" spans="1:26" ht="35.15" customHeight="1" x14ac:dyDescent="0.35">
      <c r="A42" s="20" t="e">
        <f>IF(#REF!="Toiminto 1",G42,0)</f>
        <v>#REF!</v>
      </c>
      <c r="B42" s="20" t="e">
        <f>IF(#REF!="Toiminto 2",G42,0)</f>
        <v>#REF!</v>
      </c>
      <c r="C42" s="20" t="e">
        <f>IF(#REF!="Toiminto 3",G42,0)</f>
        <v>#REF!</v>
      </c>
      <c r="E42" s="166"/>
      <c r="F42" s="166"/>
      <c r="G42" s="323"/>
      <c r="O42" s="141"/>
      <c r="P42" s="141"/>
      <c r="Q42" s="141"/>
      <c r="R42" s="141"/>
      <c r="S42" s="141"/>
      <c r="T42" s="141"/>
      <c r="U42" s="141"/>
      <c r="V42" s="141"/>
      <c r="W42" s="141"/>
      <c r="X42" s="141"/>
      <c r="Y42" s="141"/>
    </row>
    <row r="43" spans="1:26" ht="35.15" customHeight="1" x14ac:dyDescent="0.35">
      <c r="A43" s="20" t="e">
        <f>IF(#REF!="Toiminto 1",G43,0)</f>
        <v>#REF!</v>
      </c>
      <c r="B43" s="20" t="e">
        <f>IF(#REF!="Toiminto 2",G43,0)</f>
        <v>#REF!</v>
      </c>
      <c r="C43" s="20" t="e">
        <f>IF(#REF!="Toiminto 3",G43,0)</f>
        <v>#REF!</v>
      </c>
      <c r="E43" s="166"/>
      <c r="F43" s="166"/>
      <c r="G43" s="323"/>
      <c r="O43" s="141"/>
      <c r="P43" s="141"/>
      <c r="Q43" s="141"/>
      <c r="R43" s="141"/>
      <c r="S43" s="141"/>
      <c r="T43" s="141"/>
      <c r="U43" s="141"/>
      <c r="V43" s="141"/>
      <c r="W43" s="141"/>
      <c r="X43" s="141"/>
      <c r="Y43" s="141"/>
    </row>
    <row r="44" spans="1:26" ht="35.15" customHeight="1" x14ac:dyDescent="0.35">
      <c r="A44" s="20" t="e">
        <f>IF(#REF!="Toiminto 1",G44,0)</f>
        <v>#REF!</v>
      </c>
      <c r="B44" s="20" t="e">
        <f>IF(#REF!="Toiminto 2",G44,0)</f>
        <v>#REF!</v>
      </c>
      <c r="C44" s="20" t="e">
        <f>IF(#REF!="Toiminto 3",G44,0)</f>
        <v>#REF!</v>
      </c>
      <c r="E44" s="166"/>
      <c r="F44" s="166"/>
      <c r="G44" s="323"/>
      <c r="O44" s="141"/>
      <c r="P44" s="141"/>
      <c r="Q44" s="141"/>
      <c r="R44" s="141"/>
      <c r="S44" s="141"/>
      <c r="T44" s="141"/>
      <c r="U44" s="141"/>
      <c r="V44" s="141"/>
      <c r="W44" s="141"/>
      <c r="X44" s="141"/>
      <c r="Y44" s="141"/>
    </row>
    <row r="45" spans="1:26" ht="35.15" customHeight="1" x14ac:dyDescent="0.35">
      <c r="A45" s="20" t="e">
        <f>IF(#REF!="Toiminto 1",G45,0)</f>
        <v>#REF!</v>
      </c>
      <c r="B45" s="20" t="e">
        <f>IF(#REF!="Toiminto 2",G45,0)</f>
        <v>#REF!</v>
      </c>
      <c r="C45" s="20" t="e">
        <f>IF(#REF!="Toiminto 3",G45,0)</f>
        <v>#REF!</v>
      </c>
      <c r="E45" s="166"/>
      <c r="F45" s="166"/>
      <c r="G45" s="323"/>
      <c r="O45" s="141"/>
      <c r="P45" s="141"/>
      <c r="Q45" s="141"/>
      <c r="R45" s="141"/>
      <c r="S45" s="141"/>
      <c r="T45" s="141"/>
      <c r="U45" s="141"/>
      <c r="V45" s="141"/>
      <c r="W45" s="141"/>
      <c r="X45" s="141"/>
      <c r="Y45" s="141"/>
    </row>
    <row r="46" spans="1:26" ht="35.15" customHeight="1" x14ac:dyDescent="0.35">
      <c r="A46" s="20" t="e">
        <f>IF(#REF!="Toiminto 1",G46,0)</f>
        <v>#REF!</v>
      </c>
      <c r="B46" s="20" t="e">
        <f>IF(#REF!="Toiminto 2",G46,0)</f>
        <v>#REF!</v>
      </c>
      <c r="C46" s="20" t="e">
        <f>IF(#REF!="Toiminto 3",G46,0)</f>
        <v>#REF!</v>
      </c>
      <c r="E46" s="166"/>
      <c r="F46" s="166"/>
      <c r="G46" s="323"/>
      <c r="O46" s="141"/>
      <c r="P46" s="141"/>
      <c r="Q46" s="141"/>
      <c r="R46" s="141"/>
      <c r="S46" s="141"/>
      <c r="T46" s="141"/>
      <c r="U46" s="141"/>
      <c r="V46" s="141"/>
      <c r="W46" s="141"/>
      <c r="X46" s="141"/>
      <c r="Y46" s="141"/>
    </row>
    <row r="47" spans="1:26" ht="35.15" customHeight="1" x14ac:dyDescent="0.35">
      <c r="A47" s="20" t="e">
        <f>IF(#REF!="Toiminto 1",G47,0)</f>
        <v>#REF!</v>
      </c>
      <c r="B47" s="20" t="e">
        <f>IF(#REF!="Toiminto 2",G47,0)</f>
        <v>#REF!</v>
      </c>
      <c r="C47" s="20" t="e">
        <f>IF(#REF!="Toiminto 3",G47,0)</f>
        <v>#REF!</v>
      </c>
      <c r="E47" s="166"/>
      <c r="F47" s="166"/>
      <c r="G47" s="323"/>
      <c r="O47" s="141"/>
      <c r="P47" s="141"/>
      <c r="Q47" s="141"/>
      <c r="R47" s="141"/>
      <c r="S47" s="141"/>
      <c r="T47" s="141"/>
      <c r="U47" s="141"/>
      <c r="V47" s="141"/>
      <c r="W47" s="141"/>
      <c r="X47" s="141"/>
      <c r="Y47" s="141"/>
    </row>
    <row r="48" spans="1:26" ht="16.149999999999999" customHeight="1" x14ac:dyDescent="0.35">
      <c r="A48" s="147" t="e">
        <f>SUM(A34:A47)</f>
        <v>#REF!</v>
      </c>
      <c r="B48" s="147" t="e">
        <f t="shared" ref="B48:C48" si="1">SUM(B34:B47)</f>
        <v>#REF!</v>
      </c>
      <c r="C48" s="147" t="e">
        <f t="shared" si="1"/>
        <v>#REF!</v>
      </c>
      <c r="O48" s="141"/>
      <c r="P48" s="141"/>
      <c r="Q48" s="141"/>
      <c r="R48" s="141"/>
      <c r="S48" s="141"/>
      <c r="T48" s="141"/>
      <c r="U48" s="141"/>
      <c r="V48" s="141"/>
      <c r="W48" s="141"/>
      <c r="X48" s="141"/>
      <c r="Y48" s="141"/>
      <c r="Z48" s="141"/>
    </row>
    <row r="49" spans="1:35" x14ac:dyDescent="0.35">
      <c r="D49" s="20"/>
      <c r="E49" s="211" t="s">
        <v>452</v>
      </c>
      <c r="F49" s="212" t="str">
        <f>"500 merkkiä ("&amp;TEXT(LEN(E50),"0")&amp;" käytetty)"</f>
        <v>500 merkkiä (0 käytetty)</v>
      </c>
      <c r="G49" s="213"/>
      <c r="I49" s="307"/>
      <c r="O49" s="141"/>
      <c r="P49" s="141"/>
      <c r="Q49" s="141"/>
      <c r="R49" s="141"/>
      <c r="S49" s="141"/>
      <c r="T49" s="141"/>
      <c r="U49" s="141"/>
      <c r="V49" s="141"/>
      <c r="W49" s="141"/>
      <c r="X49" s="141"/>
      <c r="Y49" s="141"/>
      <c r="Z49" s="141"/>
      <c r="AA49" s="141"/>
      <c r="AB49" s="141"/>
      <c r="AC49" s="141"/>
      <c r="AD49" s="141"/>
      <c r="AE49" s="141"/>
      <c r="AF49" s="141"/>
      <c r="AG49" s="141"/>
      <c r="AH49" s="141"/>
      <c r="AI49" s="141"/>
    </row>
    <row r="50" spans="1:35" ht="95.25" customHeight="1" x14ac:dyDescent="0.35">
      <c r="D50" s="20"/>
      <c r="E50" s="511"/>
      <c r="F50" s="512"/>
      <c r="G50" s="513"/>
      <c r="O50" s="141"/>
      <c r="P50" s="141"/>
      <c r="Q50" s="141"/>
      <c r="R50" s="141"/>
      <c r="S50" s="141"/>
      <c r="T50" s="141"/>
      <c r="U50" s="141"/>
      <c r="V50" s="141"/>
      <c r="W50" s="141"/>
      <c r="X50" s="141"/>
      <c r="Y50" s="141"/>
      <c r="Z50" s="141"/>
      <c r="AA50" s="141"/>
      <c r="AB50" s="141"/>
      <c r="AC50" s="141"/>
      <c r="AD50" s="141"/>
      <c r="AE50" s="141"/>
      <c r="AF50" s="141"/>
      <c r="AG50" s="141"/>
      <c r="AH50" s="141"/>
      <c r="AI50" s="141"/>
    </row>
    <row r="51" spans="1:35" ht="16.149999999999999" customHeight="1" x14ac:dyDescent="0.35">
      <c r="O51" s="141"/>
      <c r="P51" s="141"/>
      <c r="Q51" s="141"/>
      <c r="R51" s="141"/>
      <c r="S51" s="141"/>
      <c r="T51" s="141"/>
      <c r="U51" s="141"/>
      <c r="V51" s="141"/>
      <c r="W51" s="141"/>
      <c r="X51" s="141"/>
      <c r="Y51" s="141"/>
      <c r="Z51" s="141"/>
    </row>
    <row r="52" spans="1:35" ht="16.149999999999999" customHeight="1" x14ac:dyDescent="0.35">
      <c r="O52" s="141"/>
      <c r="P52" s="141"/>
      <c r="Q52" s="141"/>
      <c r="R52" s="141"/>
      <c r="S52" s="141"/>
      <c r="T52" s="141"/>
      <c r="U52" s="141"/>
      <c r="V52" s="141"/>
      <c r="W52" s="141"/>
      <c r="X52" s="141"/>
      <c r="Y52" s="141"/>
      <c r="Z52" s="141"/>
    </row>
    <row r="53" spans="1:35" ht="16.149999999999999" customHeight="1" x14ac:dyDescent="0.35">
      <c r="E53" s="161" t="s">
        <v>461</v>
      </c>
      <c r="F53" s="317"/>
      <c r="G53" s="162" t="s">
        <v>457</v>
      </c>
      <c r="H53" s="163">
        <f>SUM(G57:G70)</f>
        <v>0</v>
      </c>
      <c r="O53" s="141"/>
      <c r="P53" s="141"/>
      <c r="Q53" s="141"/>
      <c r="R53" s="141"/>
      <c r="S53" s="141"/>
      <c r="T53" s="141"/>
      <c r="U53" s="141"/>
      <c r="V53" s="141"/>
      <c r="W53" s="141"/>
      <c r="X53" s="141"/>
      <c r="Y53" s="141"/>
      <c r="Z53" s="141"/>
    </row>
    <row r="54" spans="1:35" ht="16.149999999999999" customHeight="1" x14ac:dyDescent="0.35">
      <c r="O54" s="141"/>
      <c r="P54" s="141"/>
      <c r="Q54" s="141"/>
      <c r="R54" s="141"/>
      <c r="S54" s="141"/>
      <c r="T54" s="141"/>
      <c r="U54" s="141"/>
      <c r="V54" s="141"/>
      <c r="W54" s="141"/>
      <c r="X54" s="141"/>
      <c r="Y54" s="141"/>
      <c r="Z54" s="141"/>
    </row>
    <row r="55" spans="1:35" ht="16.149999999999999" customHeight="1" x14ac:dyDescent="0.35">
      <c r="O55" s="141"/>
      <c r="P55" s="141"/>
      <c r="Q55" s="141"/>
      <c r="R55" s="141"/>
      <c r="S55" s="141"/>
      <c r="T55" s="141"/>
      <c r="U55" s="141"/>
      <c r="V55" s="141"/>
      <c r="W55" s="141"/>
      <c r="X55" s="141"/>
      <c r="Y55" s="141"/>
      <c r="Z55" s="141"/>
    </row>
    <row r="56" spans="1:35" ht="16.149999999999999" customHeight="1" x14ac:dyDescent="0.35">
      <c r="A56" s="20" t="s">
        <v>312</v>
      </c>
      <c r="B56" s="20" t="s">
        <v>325</v>
      </c>
      <c r="C56" s="20" t="s">
        <v>335</v>
      </c>
      <c r="E56" s="164" t="s">
        <v>458</v>
      </c>
      <c r="F56" s="164" t="s">
        <v>459</v>
      </c>
      <c r="G56" s="165" t="s">
        <v>440</v>
      </c>
      <c r="O56" s="141"/>
      <c r="P56" s="141"/>
      <c r="Q56" s="141"/>
      <c r="R56" s="141"/>
      <c r="S56" s="141"/>
      <c r="T56" s="141"/>
      <c r="U56" s="141"/>
      <c r="V56" s="141"/>
      <c r="W56" s="141"/>
      <c r="X56" s="141"/>
      <c r="Y56" s="141"/>
    </row>
    <row r="57" spans="1:35" ht="35.15" customHeight="1" x14ac:dyDescent="0.35">
      <c r="A57" s="20" t="e">
        <f>IF(#REF!="Toiminto 1",G57,0)</f>
        <v>#REF!</v>
      </c>
      <c r="B57" s="20" t="e">
        <f>IF(#REF!="Toiminto 2",G57,0)</f>
        <v>#REF!</v>
      </c>
      <c r="C57" s="20" t="e">
        <f>IF(#REF!="Toiminto 3",G57,0)</f>
        <v>#REF!</v>
      </c>
      <c r="E57" s="166"/>
      <c r="F57" s="166"/>
      <c r="G57" s="323"/>
      <c r="O57" s="141"/>
      <c r="P57" s="141"/>
      <c r="Q57" s="141"/>
      <c r="R57" s="141"/>
      <c r="S57" s="141"/>
      <c r="T57" s="141"/>
      <c r="U57" s="141"/>
      <c r="V57" s="141"/>
      <c r="W57" s="141"/>
      <c r="X57" s="141"/>
      <c r="Y57" s="141"/>
    </row>
    <row r="58" spans="1:35" ht="35.15" customHeight="1" x14ac:dyDescent="0.35">
      <c r="A58" s="20" t="e">
        <f>IF(#REF!="Toiminto 1",G58,0)</f>
        <v>#REF!</v>
      </c>
      <c r="B58" s="20" t="e">
        <f>IF(#REF!="Toiminto 2",G58,0)</f>
        <v>#REF!</v>
      </c>
      <c r="C58" s="20" t="e">
        <f>IF(#REF!="Toiminto 3",G58,0)</f>
        <v>#REF!</v>
      </c>
      <c r="E58" s="166"/>
      <c r="F58" s="166"/>
      <c r="G58" s="323"/>
      <c r="O58" s="141"/>
      <c r="P58" s="141"/>
      <c r="Q58" s="141"/>
      <c r="R58" s="141"/>
      <c r="S58" s="141"/>
      <c r="T58" s="141"/>
      <c r="U58" s="141"/>
      <c r="V58" s="141"/>
      <c r="W58" s="141"/>
      <c r="X58" s="141"/>
      <c r="Y58" s="141"/>
    </row>
    <row r="59" spans="1:35" ht="35.15" customHeight="1" x14ac:dyDescent="0.35">
      <c r="A59" s="20" t="e">
        <f>IF(#REF!="Toiminto 1",G59,0)</f>
        <v>#REF!</v>
      </c>
      <c r="B59" s="20" t="e">
        <f>IF(#REF!="Toiminto 2",G59,0)</f>
        <v>#REF!</v>
      </c>
      <c r="C59" s="20" t="e">
        <f>IF(#REF!="Toiminto 3",G59,0)</f>
        <v>#REF!</v>
      </c>
      <c r="E59" s="166"/>
      <c r="F59" s="166"/>
      <c r="G59" s="323"/>
      <c r="O59" s="141"/>
      <c r="P59" s="141"/>
      <c r="Q59" s="141"/>
      <c r="R59" s="141"/>
      <c r="S59" s="141"/>
      <c r="T59" s="141"/>
      <c r="U59" s="141"/>
      <c r="V59" s="141"/>
      <c r="W59" s="141"/>
      <c r="X59" s="141"/>
      <c r="Y59" s="141"/>
    </row>
    <row r="60" spans="1:35" ht="35.15" customHeight="1" x14ac:dyDescent="0.35">
      <c r="A60" s="20" t="e">
        <f>IF(#REF!="Toiminto 1",G60,0)</f>
        <v>#REF!</v>
      </c>
      <c r="B60" s="20" t="e">
        <f>IF(#REF!="Toiminto 2",G60,0)</f>
        <v>#REF!</v>
      </c>
      <c r="C60" s="20" t="e">
        <f>IF(#REF!="Toiminto 3",G60,0)</f>
        <v>#REF!</v>
      </c>
      <c r="E60" s="166"/>
      <c r="F60" s="166"/>
      <c r="G60" s="323"/>
      <c r="O60" s="141"/>
      <c r="P60" s="141"/>
      <c r="Q60" s="141"/>
      <c r="R60" s="141"/>
      <c r="S60" s="141"/>
      <c r="T60" s="141"/>
      <c r="U60" s="141"/>
      <c r="V60" s="141"/>
      <c r="W60" s="141"/>
      <c r="X60" s="141"/>
      <c r="Y60" s="141"/>
    </row>
    <row r="61" spans="1:35" ht="35.15" customHeight="1" x14ac:dyDescent="0.35">
      <c r="A61" s="20" t="e">
        <f>IF(#REF!="Toiminto 1",G61,0)</f>
        <v>#REF!</v>
      </c>
      <c r="B61" s="20" t="e">
        <f>IF(#REF!="Toiminto 2",G61,0)</f>
        <v>#REF!</v>
      </c>
      <c r="C61" s="20" t="e">
        <f>IF(#REF!="Toiminto 3",G61,0)</f>
        <v>#REF!</v>
      </c>
      <c r="E61" s="166"/>
      <c r="F61" s="166"/>
      <c r="G61" s="323"/>
      <c r="O61" s="141"/>
      <c r="P61" s="141"/>
      <c r="Q61" s="141"/>
      <c r="R61" s="141"/>
      <c r="S61" s="141"/>
      <c r="T61" s="141"/>
      <c r="U61" s="141"/>
      <c r="V61" s="141"/>
      <c r="W61" s="141"/>
      <c r="X61" s="141"/>
      <c r="Y61" s="141"/>
    </row>
    <row r="62" spans="1:35" ht="35.15" customHeight="1" x14ac:dyDescent="0.35">
      <c r="A62" s="20" t="e">
        <f>IF(#REF!="Toiminto 1",G62,0)</f>
        <v>#REF!</v>
      </c>
      <c r="B62" s="20" t="e">
        <f>IF(#REF!="Toiminto 2",G62,0)</f>
        <v>#REF!</v>
      </c>
      <c r="C62" s="20" t="e">
        <f>IF(#REF!="Toiminto 3",G62,0)</f>
        <v>#REF!</v>
      </c>
      <c r="E62" s="166"/>
      <c r="F62" s="166"/>
      <c r="G62" s="323"/>
      <c r="O62" s="141"/>
      <c r="P62" s="141"/>
      <c r="Q62" s="141"/>
      <c r="R62" s="141"/>
      <c r="S62" s="141"/>
      <c r="T62" s="141"/>
      <c r="U62" s="141"/>
      <c r="V62" s="141"/>
      <c r="W62" s="141"/>
      <c r="X62" s="141"/>
      <c r="Y62" s="141"/>
    </row>
    <row r="63" spans="1:35" ht="35.15" customHeight="1" x14ac:dyDescent="0.35">
      <c r="A63" s="20" t="e">
        <f>IF(#REF!="Toiminto 1",G63,0)</f>
        <v>#REF!</v>
      </c>
      <c r="B63" s="20" t="e">
        <f>IF(#REF!="Toiminto 2",G63,0)</f>
        <v>#REF!</v>
      </c>
      <c r="C63" s="20" t="e">
        <f>IF(#REF!="Toiminto 3",G63,0)</f>
        <v>#REF!</v>
      </c>
      <c r="E63" s="166"/>
      <c r="F63" s="166"/>
      <c r="G63" s="323"/>
      <c r="O63" s="141"/>
      <c r="P63" s="141"/>
      <c r="Q63" s="141"/>
      <c r="R63" s="141"/>
      <c r="S63" s="141"/>
      <c r="T63" s="141"/>
      <c r="U63" s="141"/>
      <c r="V63" s="141"/>
      <c r="W63" s="141"/>
      <c r="X63" s="141"/>
      <c r="Y63" s="141"/>
    </row>
    <row r="64" spans="1:35" ht="35.15" customHeight="1" x14ac:dyDescent="0.35">
      <c r="A64" s="20" t="e">
        <f>IF(#REF!="Toiminto 1",G64,0)</f>
        <v>#REF!</v>
      </c>
      <c r="B64" s="20" t="e">
        <f>IF(#REF!="Toiminto 2",G64,0)</f>
        <v>#REF!</v>
      </c>
      <c r="C64" s="20" t="e">
        <f>IF(#REF!="Toiminto 3",G64,0)</f>
        <v>#REF!</v>
      </c>
      <c r="E64" s="166"/>
      <c r="F64" s="166"/>
      <c r="G64" s="323"/>
      <c r="O64" s="141"/>
      <c r="P64" s="141"/>
      <c r="Q64" s="141"/>
      <c r="R64" s="141"/>
      <c r="S64" s="141"/>
      <c r="T64" s="141"/>
      <c r="U64" s="141"/>
      <c r="V64" s="141"/>
      <c r="W64" s="141"/>
      <c r="X64" s="141"/>
      <c r="Y64" s="141"/>
    </row>
    <row r="65" spans="1:35" ht="35.15" customHeight="1" x14ac:dyDescent="0.35">
      <c r="A65" s="20" t="e">
        <f>IF(#REF!="Toiminto 1",G65,0)</f>
        <v>#REF!</v>
      </c>
      <c r="B65" s="20" t="e">
        <f>IF(#REF!="Toiminto 2",G65,0)</f>
        <v>#REF!</v>
      </c>
      <c r="C65" s="20" t="e">
        <f>IF(#REF!="Toiminto 3",G65,0)</f>
        <v>#REF!</v>
      </c>
      <c r="E65" s="166"/>
      <c r="F65" s="166"/>
      <c r="G65" s="323"/>
      <c r="O65" s="141"/>
      <c r="P65" s="141"/>
      <c r="Q65" s="141"/>
      <c r="R65" s="141"/>
      <c r="S65" s="141"/>
      <c r="T65" s="141"/>
      <c r="U65" s="141"/>
      <c r="V65" s="141"/>
      <c r="W65" s="141"/>
      <c r="X65" s="141"/>
      <c r="Y65" s="141"/>
    </row>
    <row r="66" spans="1:35" ht="35.15" customHeight="1" x14ac:dyDescent="0.35">
      <c r="A66" s="20" t="e">
        <f>IF(#REF!="Toiminto 1",G66,0)</f>
        <v>#REF!</v>
      </c>
      <c r="B66" s="20" t="e">
        <f>IF(#REF!="Toiminto 2",G66,0)</f>
        <v>#REF!</v>
      </c>
      <c r="C66" s="20" t="e">
        <f>IF(#REF!="Toiminto 3",G66,0)</f>
        <v>#REF!</v>
      </c>
      <c r="E66" s="166"/>
      <c r="F66" s="166"/>
      <c r="G66" s="323"/>
      <c r="O66" s="141"/>
      <c r="P66" s="141"/>
      <c r="Q66" s="141"/>
      <c r="R66" s="141"/>
      <c r="S66" s="141"/>
      <c r="T66" s="141"/>
      <c r="U66" s="141"/>
      <c r="V66" s="141"/>
      <c r="W66" s="141"/>
      <c r="X66" s="141"/>
      <c r="Y66" s="141"/>
    </row>
    <row r="67" spans="1:35" ht="35.15" customHeight="1" x14ac:dyDescent="0.35">
      <c r="A67" s="20" t="e">
        <f>IF(#REF!="Toiminto 1",G67,0)</f>
        <v>#REF!</v>
      </c>
      <c r="B67" s="20" t="e">
        <f>IF(#REF!="Toiminto 2",G67,0)</f>
        <v>#REF!</v>
      </c>
      <c r="C67" s="20" t="e">
        <f>IF(#REF!="Toiminto 3",G67,0)</f>
        <v>#REF!</v>
      </c>
      <c r="E67" s="166"/>
      <c r="F67" s="166"/>
      <c r="G67" s="323"/>
      <c r="O67" s="141"/>
      <c r="P67" s="141"/>
      <c r="Q67" s="141"/>
      <c r="R67" s="141"/>
      <c r="S67" s="141"/>
      <c r="T67" s="141"/>
      <c r="U67" s="141"/>
      <c r="V67" s="141"/>
      <c r="W67" s="141"/>
      <c r="X67" s="141"/>
      <c r="Y67" s="141"/>
    </row>
    <row r="68" spans="1:35" ht="35.15" customHeight="1" x14ac:dyDescent="0.35">
      <c r="A68" s="20" t="e">
        <f>IF(#REF!="Toiminto 1",G68,0)</f>
        <v>#REF!</v>
      </c>
      <c r="B68" s="20" t="e">
        <f>IF(#REF!="Toiminto 2",G68,0)</f>
        <v>#REF!</v>
      </c>
      <c r="C68" s="20" t="e">
        <f>IF(#REF!="Toiminto 3",G68,0)</f>
        <v>#REF!</v>
      </c>
      <c r="E68" s="166"/>
      <c r="F68" s="166"/>
      <c r="G68" s="323"/>
      <c r="O68" s="141"/>
      <c r="P68" s="141"/>
      <c r="Q68" s="141"/>
      <c r="R68" s="141"/>
      <c r="S68" s="141"/>
      <c r="T68" s="141"/>
      <c r="U68" s="141"/>
      <c r="V68" s="141"/>
      <c r="W68" s="141"/>
      <c r="X68" s="141"/>
      <c r="Y68" s="141"/>
    </row>
    <row r="69" spans="1:35" ht="35.15" customHeight="1" x14ac:dyDescent="0.35">
      <c r="A69" s="20" t="e">
        <f>IF(#REF!="Toiminto 1",G69,0)</f>
        <v>#REF!</v>
      </c>
      <c r="B69" s="20" t="e">
        <f>IF(#REF!="Toiminto 2",G69,0)</f>
        <v>#REF!</v>
      </c>
      <c r="C69" s="20" t="e">
        <f>IF(#REF!="Toiminto 3",G69,0)</f>
        <v>#REF!</v>
      </c>
      <c r="E69" s="166"/>
      <c r="F69" s="166"/>
      <c r="G69" s="323"/>
      <c r="O69" s="141"/>
      <c r="P69" s="141"/>
      <c r="Q69" s="141"/>
      <c r="R69" s="141"/>
      <c r="S69" s="141"/>
      <c r="T69" s="141"/>
      <c r="U69" s="141"/>
      <c r="V69" s="141"/>
      <c r="W69" s="141"/>
      <c r="X69" s="141"/>
      <c r="Y69" s="141"/>
    </row>
    <row r="70" spans="1:35" ht="35.15" customHeight="1" x14ac:dyDescent="0.35">
      <c r="A70" s="20" t="e">
        <f>IF(#REF!="Toiminto 1",G70,0)</f>
        <v>#REF!</v>
      </c>
      <c r="B70" s="20" t="e">
        <f>IF(#REF!="Toiminto 2",G70,0)</f>
        <v>#REF!</v>
      </c>
      <c r="C70" s="20" t="e">
        <f>IF(#REF!="Toiminto 3",G70,0)</f>
        <v>#REF!</v>
      </c>
      <c r="E70" s="166"/>
      <c r="F70" s="166"/>
      <c r="G70" s="323"/>
      <c r="O70" s="141"/>
      <c r="P70" s="141"/>
      <c r="Q70" s="141"/>
      <c r="R70" s="141"/>
      <c r="S70" s="141"/>
      <c r="T70" s="141"/>
      <c r="U70" s="141"/>
      <c r="V70" s="141"/>
      <c r="W70" s="141"/>
      <c r="X70" s="141"/>
      <c r="Y70" s="141"/>
    </row>
    <row r="71" spans="1:35" ht="16.149999999999999" customHeight="1" x14ac:dyDescent="0.35">
      <c r="A71" s="147" t="e">
        <f>SUM(A57:A70)</f>
        <v>#REF!</v>
      </c>
      <c r="B71" s="147" t="e">
        <f t="shared" ref="B71:C71" si="2">SUM(B57:B70)</f>
        <v>#REF!</v>
      </c>
      <c r="C71" s="147" t="e">
        <f t="shared" si="2"/>
        <v>#REF!</v>
      </c>
      <c r="O71" s="141"/>
      <c r="P71" s="141"/>
      <c r="Q71" s="141"/>
      <c r="R71" s="141"/>
      <c r="S71" s="141"/>
      <c r="T71" s="141"/>
      <c r="U71" s="141"/>
      <c r="V71" s="141"/>
      <c r="W71" s="141"/>
      <c r="X71" s="141"/>
      <c r="Y71" s="141"/>
      <c r="Z71" s="141"/>
    </row>
    <row r="72" spans="1:35" x14ac:dyDescent="0.35">
      <c r="D72" s="20"/>
      <c r="E72" s="211" t="s">
        <v>452</v>
      </c>
      <c r="F72" s="212" t="str">
        <f>"500 merkkiä ("&amp;TEXT(LEN(E73),"0")&amp;" käytetty)"</f>
        <v>500 merkkiä (0 käytetty)</v>
      </c>
      <c r="G72" s="213"/>
      <c r="I72" s="307"/>
      <c r="O72" s="141"/>
      <c r="P72" s="141"/>
      <c r="Q72" s="141"/>
      <c r="R72" s="141"/>
      <c r="S72" s="141"/>
      <c r="T72" s="141"/>
      <c r="U72" s="141"/>
      <c r="V72" s="141"/>
      <c r="W72" s="141"/>
      <c r="X72" s="141"/>
      <c r="Y72" s="141"/>
      <c r="Z72" s="141"/>
      <c r="AA72" s="141"/>
      <c r="AB72" s="141"/>
      <c r="AC72" s="141"/>
      <c r="AD72" s="141"/>
      <c r="AE72" s="141"/>
      <c r="AF72" s="141"/>
      <c r="AG72" s="141"/>
      <c r="AH72" s="141"/>
      <c r="AI72" s="141"/>
    </row>
    <row r="73" spans="1:35" ht="95.25" customHeight="1" x14ac:dyDescent="0.35">
      <c r="D73" s="20"/>
      <c r="E73" s="511"/>
      <c r="F73" s="512"/>
      <c r="G73" s="513"/>
      <c r="O73" s="141"/>
      <c r="P73" s="141"/>
      <c r="Q73" s="141"/>
      <c r="R73" s="141"/>
      <c r="S73" s="141"/>
      <c r="T73" s="141"/>
      <c r="U73" s="141"/>
      <c r="V73" s="141"/>
      <c r="W73" s="141"/>
      <c r="X73" s="141"/>
      <c r="Y73" s="141"/>
      <c r="Z73" s="141"/>
      <c r="AA73" s="141"/>
      <c r="AB73" s="141"/>
      <c r="AC73" s="141"/>
      <c r="AD73" s="141"/>
      <c r="AE73" s="141"/>
      <c r="AF73" s="141"/>
      <c r="AG73" s="141"/>
      <c r="AH73" s="141"/>
      <c r="AI73" s="141"/>
    </row>
    <row r="74" spans="1:35" ht="16.149999999999999" customHeight="1" x14ac:dyDescent="0.35">
      <c r="O74" s="141"/>
      <c r="P74" s="141"/>
      <c r="Q74" s="141"/>
      <c r="R74" s="141"/>
      <c r="S74" s="141"/>
      <c r="T74" s="141"/>
      <c r="U74" s="141"/>
      <c r="V74" s="141"/>
      <c r="W74" s="141"/>
      <c r="X74" s="141"/>
      <c r="Y74" s="141"/>
      <c r="Z74" s="141"/>
    </row>
    <row r="75" spans="1:35" ht="16.149999999999999" customHeight="1" x14ac:dyDescent="0.35">
      <c r="O75" s="141"/>
      <c r="P75" s="141"/>
      <c r="Q75" s="141"/>
      <c r="R75" s="141"/>
      <c r="S75" s="141"/>
      <c r="T75" s="141"/>
      <c r="U75" s="141"/>
      <c r="V75" s="141"/>
      <c r="W75" s="141"/>
      <c r="X75" s="141"/>
      <c r="Y75" s="141"/>
      <c r="Z75" s="141"/>
    </row>
    <row r="76" spans="1:35" ht="16.149999999999999" customHeight="1" x14ac:dyDescent="0.35">
      <c r="O76" s="141"/>
      <c r="P76" s="141"/>
      <c r="Q76" s="141"/>
      <c r="R76" s="141"/>
      <c r="S76" s="141"/>
      <c r="T76" s="141"/>
      <c r="U76" s="141"/>
      <c r="V76" s="141"/>
      <c r="W76" s="141"/>
      <c r="X76" s="141"/>
      <c r="Y76" s="141"/>
      <c r="Z76" s="141"/>
    </row>
    <row r="77" spans="1:35" ht="16.149999999999999" customHeight="1" x14ac:dyDescent="0.35">
      <c r="O77" s="141"/>
      <c r="P77" s="141"/>
      <c r="Q77" s="141"/>
      <c r="R77" s="141"/>
      <c r="S77" s="141"/>
      <c r="T77" s="141"/>
      <c r="U77" s="141"/>
      <c r="V77" s="141"/>
      <c r="W77" s="141"/>
      <c r="X77" s="141"/>
      <c r="Y77" s="141"/>
      <c r="Z77" s="141"/>
    </row>
    <row r="78" spans="1:35" ht="16.149999999999999" customHeight="1" x14ac:dyDescent="0.35">
      <c r="O78" s="141"/>
      <c r="P78" s="141"/>
      <c r="Q78" s="141"/>
      <c r="R78" s="141"/>
      <c r="S78" s="141"/>
      <c r="T78" s="141"/>
      <c r="U78" s="141"/>
      <c r="V78" s="141"/>
      <c r="W78" s="141"/>
      <c r="X78" s="141"/>
      <c r="Y78" s="141"/>
      <c r="Z78" s="141"/>
    </row>
    <row r="79" spans="1:35" ht="16.149999999999999" customHeight="1" x14ac:dyDescent="0.35">
      <c r="O79" s="141"/>
      <c r="P79" s="141"/>
      <c r="Q79" s="141"/>
      <c r="R79" s="141"/>
      <c r="S79" s="141"/>
      <c r="T79" s="141"/>
      <c r="U79" s="141"/>
      <c r="V79" s="141"/>
      <c r="W79" s="141"/>
      <c r="X79" s="141"/>
      <c r="Y79" s="141"/>
      <c r="Z79" s="141"/>
    </row>
    <row r="80" spans="1:35" ht="16.149999999999999" customHeight="1" x14ac:dyDescent="0.35">
      <c r="O80" s="141"/>
      <c r="P80" s="141"/>
      <c r="Q80" s="141"/>
      <c r="R80" s="141"/>
      <c r="S80" s="141"/>
      <c r="T80" s="141"/>
      <c r="U80" s="141"/>
      <c r="V80" s="141"/>
      <c r="W80" s="141"/>
      <c r="X80" s="141"/>
      <c r="Y80" s="141"/>
      <c r="Z80" s="141"/>
    </row>
    <row r="81" spans="15:26" ht="16.149999999999999" customHeight="1" x14ac:dyDescent="0.35">
      <c r="O81" s="141"/>
      <c r="P81" s="141"/>
      <c r="Q81" s="141"/>
      <c r="R81" s="141"/>
      <c r="S81" s="141"/>
      <c r="T81" s="141"/>
      <c r="U81" s="141"/>
      <c r="V81" s="141"/>
      <c r="W81" s="141"/>
      <c r="X81" s="141"/>
      <c r="Y81" s="141"/>
      <c r="Z81" s="141"/>
    </row>
    <row r="82" spans="15:26" ht="16.149999999999999" customHeight="1" x14ac:dyDescent="0.35">
      <c r="O82" s="141"/>
      <c r="P82" s="141"/>
      <c r="Q82" s="141"/>
      <c r="R82" s="141"/>
      <c r="S82" s="141"/>
      <c r="T82" s="141"/>
      <c r="U82" s="141"/>
      <c r="V82" s="141"/>
      <c r="W82" s="141"/>
      <c r="X82" s="141"/>
      <c r="Y82" s="141"/>
      <c r="Z82" s="141"/>
    </row>
    <row r="83" spans="15:26" ht="16.149999999999999" customHeight="1" x14ac:dyDescent="0.35">
      <c r="O83" s="141"/>
      <c r="P83" s="141"/>
      <c r="Q83" s="141"/>
      <c r="R83" s="141"/>
      <c r="S83" s="141"/>
      <c r="T83" s="141"/>
      <c r="U83" s="141"/>
      <c r="V83" s="141"/>
      <c r="W83" s="141"/>
      <c r="X83" s="141"/>
      <c r="Y83" s="141"/>
      <c r="Z83" s="141"/>
    </row>
    <row r="84" spans="15:26" ht="16.149999999999999" customHeight="1" x14ac:dyDescent="0.35">
      <c r="O84" s="141"/>
      <c r="P84" s="141"/>
      <c r="Q84" s="141"/>
      <c r="R84" s="141"/>
      <c r="S84" s="141"/>
      <c r="T84" s="141"/>
      <c r="U84" s="141"/>
      <c r="V84" s="141"/>
      <c r="W84" s="141"/>
      <c r="X84" s="141"/>
      <c r="Y84" s="141"/>
      <c r="Z84" s="141"/>
    </row>
    <row r="85" spans="15:26" ht="16.149999999999999" customHeight="1" x14ac:dyDescent="0.35">
      <c r="O85" s="141"/>
      <c r="P85" s="141"/>
      <c r="Q85" s="141"/>
      <c r="R85" s="141"/>
      <c r="S85" s="141"/>
      <c r="T85" s="141"/>
      <c r="U85" s="141"/>
      <c r="V85" s="141"/>
      <c r="W85" s="141"/>
      <c r="X85" s="141"/>
      <c r="Y85" s="141"/>
      <c r="Z85" s="141"/>
    </row>
    <row r="86" spans="15:26" ht="16.149999999999999" customHeight="1" x14ac:dyDescent="0.35">
      <c r="O86" s="141"/>
      <c r="P86" s="141"/>
      <c r="Q86" s="141"/>
      <c r="R86" s="141"/>
      <c r="S86" s="141"/>
      <c r="T86" s="141"/>
      <c r="U86" s="141"/>
      <c r="V86" s="141"/>
      <c r="W86" s="141"/>
      <c r="X86" s="141"/>
      <c r="Y86" s="141"/>
      <c r="Z86" s="141"/>
    </row>
    <row r="87" spans="15:26" ht="16.149999999999999" customHeight="1" x14ac:dyDescent="0.35">
      <c r="O87" s="141"/>
      <c r="P87" s="141"/>
      <c r="Q87" s="141"/>
      <c r="R87" s="141"/>
      <c r="S87" s="141"/>
      <c r="T87" s="141"/>
      <c r="U87" s="141"/>
      <c r="V87" s="141"/>
      <c r="W87" s="141"/>
      <c r="X87" s="141"/>
      <c r="Y87" s="141"/>
      <c r="Z87" s="141"/>
    </row>
    <row r="88" spans="15:26" ht="16.149999999999999" customHeight="1" x14ac:dyDescent="0.35">
      <c r="O88" s="141"/>
      <c r="P88" s="141"/>
      <c r="Q88" s="141"/>
      <c r="R88" s="141"/>
      <c r="S88" s="141"/>
      <c r="T88" s="141"/>
      <c r="U88" s="141"/>
      <c r="V88" s="141"/>
      <c r="W88" s="141"/>
      <c r="X88" s="141"/>
      <c r="Y88" s="141"/>
      <c r="Z88" s="141"/>
    </row>
    <row r="89" spans="15:26" ht="16.149999999999999" customHeight="1" x14ac:dyDescent="0.35">
      <c r="O89" s="141"/>
      <c r="P89" s="141"/>
      <c r="Q89" s="141"/>
      <c r="R89" s="141"/>
      <c r="S89" s="141"/>
      <c r="T89" s="141"/>
      <c r="U89" s="141"/>
      <c r="V89" s="141"/>
      <c r="W89" s="141"/>
      <c r="X89" s="141"/>
      <c r="Y89" s="141"/>
      <c r="Z89" s="141"/>
    </row>
    <row r="90" spans="15:26" ht="16.149999999999999" customHeight="1" x14ac:dyDescent="0.35">
      <c r="O90" s="141"/>
      <c r="P90" s="141"/>
      <c r="Q90" s="141"/>
      <c r="R90" s="141"/>
      <c r="S90" s="141"/>
      <c r="T90" s="141"/>
      <c r="U90" s="141"/>
      <c r="V90" s="141"/>
      <c r="W90" s="141"/>
      <c r="X90" s="141"/>
      <c r="Y90" s="141"/>
      <c r="Z90" s="141"/>
    </row>
    <row r="91" spans="15:26" ht="16.149999999999999" customHeight="1" x14ac:dyDescent="0.35">
      <c r="O91" s="141"/>
      <c r="P91" s="141"/>
      <c r="Q91" s="141"/>
      <c r="R91" s="141"/>
      <c r="S91" s="141"/>
      <c r="T91" s="141"/>
      <c r="U91" s="141"/>
      <c r="V91" s="141"/>
      <c r="W91" s="141"/>
      <c r="X91" s="141"/>
      <c r="Y91" s="141"/>
      <c r="Z91" s="141"/>
    </row>
    <row r="92" spans="15:26" ht="16.149999999999999" customHeight="1" x14ac:dyDescent="0.35">
      <c r="O92" s="141"/>
      <c r="P92" s="141"/>
      <c r="Q92" s="141"/>
      <c r="R92" s="141"/>
      <c r="S92" s="141"/>
      <c r="T92" s="141"/>
      <c r="U92" s="141"/>
      <c r="V92" s="141"/>
      <c r="W92" s="141"/>
      <c r="X92" s="141"/>
      <c r="Y92" s="141"/>
      <c r="Z92" s="141"/>
    </row>
    <row r="93" spans="15:26" ht="16.149999999999999" customHeight="1" x14ac:dyDescent="0.35">
      <c r="O93" s="141"/>
      <c r="P93" s="141"/>
      <c r="Q93" s="141"/>
      <c r="R93" s="141"/>
      <c r="S93" s="141"/>
      <c r="T93" s="141"/>
      <c r="U93" s="141"/>
      <c r="V93" s="141"/>
      <c r="W93" s="141"/>
      <c r="X93" s="141"/>
      <c r="Y93" s="141"/>
      <c r="Z93" s="141"/>
    </row>
    <row r="94" spans="15:26" ht="16.149999999999999" customHeight="1" x14ac:dyDescent="0.35">
      <c r="O94" s="141"/>
      <c r="P94" s="141"/>
      <c r="Q94" s="141"/>
      <c r="R94" s="141"/>
      <c r="S94" s="141"/>
      <c r="T94" s="141"/>
      <c r="U94" s="141"/>
      <c r="V94" s="141"/>
      <c r="W94" s="141"/>
      <c r="X94" s="141"/>
      <c r="Y94" s="141"/>
      <c r="Z94" s="141"/>
    </row>
    <row r="95" spans="15:26" ht="16.149999999999999" customHeight="1" x14ac:dyDescent="0.35">
      <c r="O95" s="141"/>
      <c r="P95" s="141"/>
      <c r="Q95" s="141"/>
      <c r="R95" s="141"/>
      <c r="S95" s="141"/>
      <c r="T95" s="141"/>
      <c r="U95" s="141"/>
      <c r="V95" s="141"/>
      <c r="W95" s="141"/>
      <c r="X95" s="141"/>
      <c r="Y95" s="141"/>
      <c r="Z95" s="141"/>
    </row>
    <row r="96" spans="15:26" ht="16.149999999999999" customHeight="1" x14ac:dyDescent="0.35">
      <c r="O96" s="141"/>
      <c r="P96" s="141"/>
      <c r="Q96" s="141"/>
      <c r="R96" s="141"/>
      <c r="S96" s="141"/>
      <c r="T96" s="141"/>
      <c r="U96" s="141"/>
      <c r="V96" s="141"/>
      <c r="W96" s="141"/>
      <c r="X96" s="141"/>
      <c r="Y96" s="141"/>
      <c r="Z96" s="141"/>
    </row>
    <row r="97" spans="15:26" ht="16.149999999999999" customHeight="1" x14ac:dyDescent="0.35">
      <c r="O97" s="141"/>
      <c r="P97" s="141"/>
      <c r="Q97" s="141"/>
      <c r="R97" s="141"/>
      <c r="S97" s="141"/>
      <c r="T97" s="141"/>
      <c r="U97" s="141"/>
      <c r="V97" s="141"/>
      <c r="W97" s="141"/>
      <c r="X97" s="141"/>
      <c r="Y97" s="141"/>
      <c r="Z97" s="141"/>
    </row>
    <row r="98" spans="15:26" ht="16.149999999999999" customHeight="1" x14ac:dyDescent="0.35">
      <c r="O98" s="141"/>
      <c r="P98" s="141"/>
      <c r="Q98" s="141"/>
      <c r="R98" s="141"/>
      <c r="S98" s="141"/>
      <c r="T98" s="141"/>
      <c r="U98" s="141"/>
      <c r="V98" s="141"/>
      <c r="W98" s="141"/>
      <c r="X98" s="141"/>
      <c r="Y98" s="141"/>
      <c r="Z98" s="141"/>
    </row>
    <row r="99" spans="15:26" ht="16.149999999999999" customHeight="1" x14ac:dyDescent="0.35">
      <c r="O99" s="141"/>
      <c r="P99" s="141"/>
      <c r="Q99" s="141"/>
      <c r="R99" s="141"/>
      <c r="S99" s="141"/>
      <c r="T99" s="141"/>
      <c r="U99" s="141"/>
      <c r="V99" s="141"/>
      <c r="W99" s="141"/>
      <c r="X99" s="141"/>
      <c r="Y99" s="141"/>
      <c r="Z99" s="141"/>
    </row>
    <row r="100" spans="15:26" ht="16.149999999999999" customHeight="1" x14ac:dyDescent="0.35">
      <c r="O100" s="141"/>
      <c r="P100" s="141"/>
      <c r="Q100" s="141"/>
      <c r="R100" s="141"/>
      <c r="S100" s="141"/>
      <c r="T100" s="141"/>
      <c r="U100" s="141"/>
      <c r="V100" s="141"/>
      <c r="W100" s="141"/>
      <c r="X100" s="141"/>
      <c r="Y100" s="141"/>
      <c r="Z100" s="141"/>
    </row>
    <row r="101" spans="15:26" ht="16.149999999999999" customHeight="1" x14ac:dyDescent="0.35">
      <c r="O101" s="141"/>
      <c r="P101" s="141"/>
      <c r="Q101" s="141"/>
      <c r="R101" s="141"/>
      <c r="S101" s="141"/>
      <c r="T101" s="141"/>
      <c r="U101" s="141"/>
      <c r="V101" s="141"/>
      <c r="W101" s="141"/>
      <c r="X101" s="141"/>
      <c r="Y101" s="141"/>
      <c r="Z101" s="141"/>
    </row>
    <row r="102" spans="15:26" ht="16.149999999999999" customHeight="1" x14ac:dyDescent="0.35">
      <c r="O102" s="141"/>
      <c r="P102" s="141"/>
      <c r="Q102" s="141"/>
      <c r="R102" s="141"/>
      <c r="S102" s="141"/>
      <c r="T102" s="141"/>
      <c r="U102" s="141"/>
      <c r="V102" s="141"/>
      <c r="W102" s="141"/>
      <c r="X102" s="141"/>
      <c r="Y102" s="141"/>
      <c r="Z102" s="141"/>
    </row>
    <row r="103" spans="15:26" ht="16.149999999999999" customHeight="1" x14ac:dyDescent="0.35">
      <c r="O103" s="141"/>
      <c r="P103" s="141"/>
      <c r="Q103" s="141"/>
      <c r="R103" s="141"/>
      <c r="S103" s="141"/>
      <c r="T103" s="141"/>
      <c r="U103" s="141"/>
      <c r="V103" s="141"/>
      <c r="W103" s="141"/>
      <c r="X103" s="141"/>
      <c r="Y103" s="141"/>
      <c r="Z103" s="141"/>
    </row>
    <row r="104" spans="15:26" ht="16.149999999999999" customHeight="1" x14ac:dyDescent="0.35">
      <c r="O104" s="141"/>
      <c r="P104" s="141"/>
      <c r="Q104" s="141"/>
      <c r="R104" s="141"/>
      <c r="S104" s="141"/>
      <c r="T104" s="141"/>
      <c r="U104" s="141"/>
      <c r="V104" s="141"/>
      <c r="W104" s="141"/>
      <c r="X104" s="141"/>
      <c r="Y104" s="141"/>
      <c r="Z104" s="141"/>
    </row>
    <row r="105" spans="15:26" ht="16.149999999999999" customHeight="1" x14ac:dyDescent="0.35">
      <c r="O105" s="141"/>
      <c r="P105" s="141"/>
      <c r="Q105" s="141"/>
      <c r="R105" s="141"/>
      <c r="S105" s="141"/>
      <c r="T105" s="141"/>
      <c r="U105" s="141"/>
      <c r="V105" s="141"/>
      <c r="W105" s="141"/>
      <c r="X105" s="141"/>
      <c r="Y105" s="141"/>
      <c r="Z105" s="141"/>
    </row>
    <row r="106" spans="15:26" ht="16.149999999999999" customHeight="1" x14ac:dyDescent="0.35">
      <c r="O106" s="141"/>
      <c r="P106" s="141"/>
      <c r="Q106" s="141"/>
      <c r="R106" s="141"/>
      <c r="S106" s="141"/>
      <c r="T106" s="141"/>
      <c r="U106" s="141"/>
      <c r="V106" s="141"/>
      <c r="W106" s="141"/>
      <c r="X106" s="141"/>
      <c r="Y106" s="141"/>
      <c r="Z106" s="141"/>
    </row>
    <row r="107" spans="15:26" ht="16.149999999999999" customHeight="1" x14ac:dyDescent="0.35">
      <c r="O107" s="141"/>
      <c r="P107" s="141"/>
      <c r="Q107" s="141"/>
      <c r="R107" s="141"/>
      <c r="S107" s="141"/>
      <c r="T107" s="141"/>
      <c r="U107" s="141"/>
      <c r="V107" s="141"/>
      <c r="W107" s="141"/>
      <c r="X107" s="141"/>
      <c r="Y107" s="141"/>
      <c r="Z107" s="141"/>
    </row>
    <row r="108" spans="15:26" ht="16.149999999999999" customHeight="1" x14ac:dyDescent="0.35">
      <c r="O108" s="141"/>
      <c r="P108" s="141"/>
      <c r="Q108" s="141"/>
      <c r="R108" s="141"/>
      <c r="S108" s="141"/>
      <c r="T108" s="141"/>
      <c r="U108" s="141"/>
      <c r="V108" s="141"/>
      <c r="W108" s="141"/>
      <c r="X108" s="141"/>
      <c r="Y108" s="141"/>
      <c r="Z108" s="141"/>
    </row>
    <row r="109" spans="15:26" ht="16.149999999999999" customHeight="1" x14ac:dyDescent="0.35">
      <c r="O109" s="141"/>
      <c r="P109" s="141"/>
      <c r="Q109" s="141"/>
      <c r="R109" s="141"/>
      <c r="S109" s="141"/>
      <c r="T109" s="141"/>
      <c r="U109" s="141"/>
      <c r="V109" s="141"/>
      <c r="W109" s="141"/>
      <c r="X109" s="141"/>
      <c r="Y109" s="141"/>
      <c r="Z109" s="141"/>
    </row>
    <row r="110" spans="15:26" ht="16.149999999999999" customHeight="1" x14ac:dyDescent="0.35">
      <c r="O110" s="141"/>
      <c r="P110" s="141"/>
      <c r="Q110" s="141"/>
      <c r="R110" s="141"/>
      <c r="S110" s="141"/>
      <c r="T110" s="141"/>
      <c r="U110" s="141"/>
      <c r="V110" s="141"/>
      <c r="W110" s="141"/>
      <c r="X110" s="141"/>
      <c r="Y110" s="141"/>
      <c r="Z110" s="141"/>
    </row>
    <row r="111" spans="15:26" ht="16.149999999999999" customHeight="1" x14ac:dyDescent="0.35">
      <c r="O111" s="141"/>
      <c r="P111" s="141"/>
      <c r="Q111" s="141"/>
      <c r="R111" s="141"/>
      <c r="S111" s="141"/>
      <c r="T111" s="141"/>
      <c r="U111" s="141"/>
      <c r="V111" s="141"/>
      <c r="W111" s="141"/>
      <c r="X111" s="141"/>
      <c r="Y111" s="141"/>
      <c r="Z111" s="141"/>
    </row>
    <row r="112" spans="15:26" ht="16.149999999999999" customHeight="1" x14ac:dyDescent="0.35">
      <c r="O112" s="141"/>
      <c r="P112" s="141"/>
      <c r="Q112" s="141"/>
      <c r="R112" s="141"/>
      <c r="S112" s="141"/>
      <c r="T112" s="141"/>
      <c r="U112" s="141"/>
      <c r="V112" s="141"/>
      <c r="W112" s="141"/>
      <c r="X112" s="141"/>
      <c r="Y112" s="141"/>
      <c r="Z112" s="141"/>
    </row>
    <row r="113" spans="15:26" ht="16.149999999999999" customHeight="1" x14ac:dyDescent="0.35">
      <c r="O113" s="141"/>
      <c r="P113" s="141"/>
      <c r="Q113" s="141"/>
      <c r="R113" s="141"/>
      <c r="S113" s="141"/>
      <c r="T113" s="141"/>
      <c r="U113" s="141"/>
      <c r="V113" s="141"/>
      <c r="W113" s="141"/>
      <c r="X113" s="141"/>
      <c r="Y113" s="141"/>
      <c r="Z113" s="141"/>
    </row>
    <row r="114" spans="15:26" ht="16.149999999999999" customHeight="1" x14ac:dyDescent="0.35">
      <c r="O114" s="141"/>
      <c r="P114" s="141"/>
      <c r="Q114" s="141"/>
      <c r="R114" s="141"/>
      <c r="S114" s="141"/>
      <c r="T114" s="141"/>
      <c r="U114" s="141"/>
      <c r="V114" s="141"/>
      <c r="W114" s="141"/>
      <c r="X114" s="141"/>
      <c r="Y114" s="141"/>
      <c r="Z114" s="141"/>
    </row>
    <row r="115" spans="15:26" ht="16.149999999999999" customHeight="1" x14ac:dyDescent="0.35">
      <c r="O115" s="141"/>
      <c r="P115" s="141"/>
      <c r="Q115" s="141"/>
      <c r="R115" s="141"/>
      <c r="S115" s="141"/>
      <c r="T115" s="141"/>
      <c r="U115" s="141"/>
      <c r="V115" s="141"/>
      <c r="W115" s="141"/>
      <c r="X115" s="141"/>
      <c r="Y115" s="141"/>
      <c r="Z115" s="141"/>
    </row>
    <row r="116" spans="15:26" ht="16.149999999999999" customHeight="1" x14ac:dyDescent="0.35">
      <c r="O116" s="141"/>
      <c r="P116" s="141"/>
      <c r="Q116" s="141"/>
      <c r="R116" s="141"/>
      <c r="S116" s="141"/>
      <c r="T116" s="141"/>
      <c r="U116" s="141"/>
      <c r="V116" s="141"/>
      <c r="W116" s="141"/>
      <c r="X116" s="141"/>
      <c r="Y116" s="141"/>
      <c r="Z116" s="141"/>
    </row>
    <row r="117" spans="15:26" ht="16.149999999999999" customHeight="1" x14ac:dyDescent="0.35">
      <c r="O117" s="141"/>
      <c r="P117" s="141"/>
      <c r="Q117" s="141"/>
      <c r="R117" s="141"/>
      <c r="S117" s="141"/>
      <c r="T117" s="141"/>
      <c r="U117" s="141"/>
      <c r="V117" s="141"/>
      <c r="W117" s="141"/>
      <c r="X117" s="141"/>
      <c r="Y117" s="141"/>
      <c r="Z117" s="141"/>
    </row>
    <row r="118" spans="15:26" ht="16.149999999999999" customHeight="1" x14ac:dyDescent="0.35">
      <c r="O118" s="141"/>
      <c r="P118" s="141"/>
      <c r="Q118" s="141"/>
      <c r="R118" s="141"/>
      <c r="S118" s="141"/>
      <c r="T118" s="141"/>
      <c r="U118" s="141"/>
      <c r="V118" s="141"/>
      <c r="W118" s="141"/>
      <c r="X118" s="141"/>
      <c r="Y118" s="141"/>
      <c r="Z118" s="141"/>
    </row>
    <row r="119" spans="15:26" ht="16.149999999999999" customHeight="1" x14ac:dyDescent="0.35">
      <c r="O119" s="141"/>
      <c r="P119" s="141"/>
      <c r="Q119" s="141"/>
      <c r="R119" s="141"/>
      <c r="S119" s="141"/>
      <c r="T119" s="141"/>
      <c r="U119" s="141"/>
      <c r="V119" s="141"/>
      <c r="W119" s="141"/>
      <c r="X119" s="141"/>
      <c r="Y119" s="141"/>
      <c r="Z119" s="141"/>
    </row>
    <row r="120" spans="15:26" ht="16.149999999999999" customHeight="1" x14ac:dyDescent="0.35">
      <c r="O120" s="141"/>
      <c r="P120" s="141"/>
      <c r="Q120" s="141"/>
      <c r="R120" s="141"/>
      <c r="S120" s="141"/>
      <c r="T120" s="141"/>
      <c r="U120" s="141"/>
      <c r="V120" s="141"/>
      <c r="W120" s="141"/>
      <c r="X120" s="141"/>
      <c r="Y120" s="141"/>
      <c r="Z120" s="141"/>
    </row>
    <row r="121" spans="15:26" ht="16.149999999999999" customHeight="1" x14ac:dyDescent="0.35">
      <c r="O121" s="141"/>
      <c r="P121" s="141"/>
      <c r="Q121" s="141"/>
      <c r="R121" s="141"/>
      <c r="S121" s="141"/>
      <c r="T121" s="141"/>
      <c r="U121" s="141"/>
      <c r="V121" s="141"/>
      <c r="W121" s="141"/>
      <c r="X121" s="141"/>
      <c r="Y121" s="141"/>
      <c r="Z121" s="141"/>
    </row>
    <row r="122" spans="15:26" ht="16.149999999999999" customHeight="1" x14ac:dyDescent="0.35">
      <c r="O122" s="141"/>
      <c r="P122" s="141"/>
      <c r="Q122" s="141"/>
      <c r="R122" s="141"/>
      <c r="S122" s="141"/>
      <c r="T122" s="141"/>
      <c r="U122" s="141"/>
      <c r="V122" s="141"/>
      <c r="W122" s="141"/>
      <c r="X122" s="141"/>
      <c r="Y122" s="141"/>
      <c r="Z122" s="141"/>
    </row>
    <row r="123" spans="15:26" ht="16.149999999999999" customHeight="1" x14ac:dyDescent="0.35">
      <c r="O123" s="141"/>
      <c r="P123" s="141"/>
      <c r="Q123" s="141"/>
      <c r="R123" s="141"/>
      <c r="S123" s="141"/>
      <c r="T123" s="141"/>
      <c r="U123" s="141"/>
      <c r="V123" s="141"/>
      <c r="W123" s="141"/>
      <c r="X123" s="141"/>
      <c r="Y123" s="141"/>
      <c r="Z123" s="141"/>
    </row>
    <row r="124" spans="15:26" ht="16.149999999999999" customHeight="1" x14ac:dyDescent="0.35">
      <c r="O124" s="141"/>
      <c r="P124" s="141"/>
      <c r="Q124" s="141"/>
      <c r="R124" s="141"/>
      <c r="S124" s="141"/>
      <c r="T124" s="141"/>
      <c r="U124" s="141"/>
      <c r="V124" s="141"/>
      <c r="W124" s="141"/>
      <c r="X124" s="141"/>
      <c r="Y124" s="141"/>
      <c r="Z124" s="141"/>
    </row>
    <row r="125" spans="15:26" ht="16.149999999999999" customHeight="1" x14ac:dyDescent="0.35">
      <c r="O125" s="141"/>
      <c r="P125" s="141"/>
      <c r="Q125" s="141"/>
      <c r="R125" s="141"/>
      <c r="S125" s="141"/>
      <c r="T125" s="141"/>
      <c r="U125" s="141"/>
      <c r="V125" s="141"/>
      <c r="W125" s="141"/>
      <c r="X125" s="141"/>
      <c r="Y125" s="141"/>
      <c r="Z125" s="141"/>
    </row>
    <row r="126" spans="15:26" ht="16.149999999999999" customHeight="1" x14ac:dyDescent="0.35">
      <c r="O126" s="141"/>
      <c r="P126" s="141"/>
      <c r="Q126" s="141"/>
      <c r="R126" s="141"/>
      <c r="S126" s="141"/>
      <c r="T126" s="141"/>
      <c r="U126" s="141"/>
      <c r="V126" s="141"/>
      <c r="W126" s="141"/>
      <c r="X126" s="141"/>
      <c r="Y126" s="141"/>
      <c r="Z126" s="141"/>
    </row>
    <row r="127" spans="15:26" ht="16.149999999999999" customHeight="1" x14ac:dyDescent="0.35">
      <c r="O127" s="141"/>
      <c r="P127" s="141"/>
      <c r="Q127" s="141"/>
      <c r="R127" s="141"/>
      <c r="S127" s="141"/>
      <c r="T127" s="141"/>
      <c r="U127" s="141"/>
      <c r="V127" s="141"/>
      <c r="W127" s="141"/>
      <c r="X127" s="141"/>
      <c r="Y127" s="141"/>
      <c r="Z127" s="141"/>
    </row>
    <row r="128" spans="15:26" ht="16.149999999999999" customHeight="1" x14ac:dyDescent="0.35">
      <c r="O128" s="141"/>
      <c r="P128" s="141"/>
      <c r="Q128" s="141"/>
      <c r="R128" s="141"/>
      <c r="S128" s="141"/>
      <c r="T128" s="141"/>
      <c r="U128" s="141"/>
      <c r="V128" s="141"/>
      <c r="W128" s="141"/>
      <c r="X128" s="141"/>
      <c r="Y128" s="141"/>
      <c r="Z128" s="141"/>
    </row>
    <row r="129" spans="15:26" ht="16.149999999999999" customHeight="1" x14ac:dyDescent="0.35">
      <c r="O129" s="141"/>
      <c r="P129" s="141"/>
      <c r="Q129" s="141"/>
      <c r="R129" s="141"/>
      <c r="S129" s="141"/>
      <c r="T129" s="141"/>
      <c r="U129" s="141"/>
      <c r="V129" s="141"/>
      <c r="W129" s="141"/>
      <c r="X129" s="141"/>
      <c r="Y129" s="141"/>
      <c r="Z129" s="141"/>
    </row>
    <row r="130" spans="15:26" ht="16.149999999999999" customHeight="1" x14ac:dyDescent="0.35">
      <c r="O130" s="141"/>
      <c r="P130" s="141"/>
      <c r="Q130" s="141"/>
      <c r="R130" s="141"/>
      <c r="S130" s="141"/>
      <c r="T130" s="141"/>
      <c r="U130" s="141"/>
      <c r="V130" s="141"/>
      <c r="W130" s="141"/>
      <c r="X130" s="141"/>
      <c r="Y130" s="141"/>
      <c r="Z130" s="141"/>
    </row>
    <row r="131" spans="15:26" ht="16.149999999999999" customHeight="1" x14ac:dyDescent="0.35">
      <c r="O131" s="141"/>
      <c r="P131" s="141"/>
      <c r="Q131" s="141"/>
      <c r="R131" s="141"/>
      <c r="S131" s="141"/>
      <c r="T131" s="141"/>
      <c r="U131" s="141"/>
      <c r="V131" s="141"/>
      <c r="W131" s="141"/>
      <c r="X131" s="141"/>
      <c r="Y131" s="141"/>
      <c r="Z131" s="141"/>
    </row>
    <row r="132" spans="15:26" ht="16.149999999999999" customHeight="1" x14ac:dyDescent="0.35">
      <c r="O132" s="141"/>
      <c r="P132" s="141"/>
      <c r="Q132" s="141"/>
      <c r="R132" s="141"/>
      <c r="S132" s="141"/>
      <c r="T132" s="141"/>
      <c r="U132" s="141"/>
      <c r="V132" s="141"/>
      <c r="W132" s="141"/>
      <c r="X132" s="141"/>
      <c r="Y132" s="141"/>
      <c r="Z132" s="141"/>
    </row>
    <row r="133" spans="15:26" ht="16.149999999999999" customHeight="1" x14ac:dyDescent="0.35">
      <c r="O133" s="141"/>
      <c r="P133" s="141"/>
      <c r="Q133" s="141"/>
      <c r="R133" s="141"/>
      <c r="S133" s="141"/>
      <c r="T133" s="141"/>
      <c r="U133" s="141"/>
      <c r="V133" s="141"/>
      <c r="W133" s="141"/>
      <c r="X133" s="141"/>
      <c r="Y133" s="141"/>
      <c r="Z133" s="141"/>
    </row>
    <row r="134" spans="15:26" ht="16.149999999999999" customHeight="1" x14ac:dyDescent="0.35">
      <c r="O134" s="141"/>
      <c r="P134" s="141"/>
      <c r="Q134" s="141"/>
      <c r="R134" s="141"/>
      <c r="S134" s="141"/>
      <c r="T134" s="141"/>
      <c r="U134" s="141"/>
      <c r="V134" s="141"/>
      <c r="W134" s="141"/>
      <c r="X134" s="141"/>
      <c r="Y134" s="141"/>
      <c r="Z134" s="141"/>
    </row>
    <row r="135" spans="15:26" ht="16.149999999999999" customHeight="1" x14ac:dyDescent="0.35">
      <c r="O135" s="141"/>
      <c r="P135" s="141"/>
      <c r="Q135" s="141"/>
      <c r="R135" s="141"/>
      <c r="S135" s="141"/>
      <c r="T135" s="141"/>
      <c r="U135" s="141"/>
      <c r="V135" s="141"/>
      <c r="W135" s="141"/>
      <c r="X135" s="141"/>
      <c r="Y135" s="141"/>
      <c r="Z135" s="141"/>
    </row>
    <row r="136" spans="15:26" ht="16.149999999999999" customHeight="1" x14ac:dyDescent="0.35">
      <c r="O136" s="141"/>
      <c r="P136" s="141"/>
      <c r="Q136" s="141"/>
      <c r="R136" s="141"/>
      <c r="S136" s="141"/>
      <c r="T136" s="141"/>
      <c r="U136" s="141"/>
      <c r="V136" s="141"/>
      <c r="W136" s="141"/>
      <c r="X136" s="141"/>
      <c r="Y136" s="141"/>
      <c r="Z136" s="141"/>
    </row>
    <row r="137" spans="15:26" ht="16.149999999999999" customHeight="1" x14ac:dyDescent="0.35">
      <c r="O137" s="141"/>
      <c r="P137" s="141"/>
      <c r="Q137" s="141"/>
      <c r="R137" s="141"/>
      <c r="S137" s="141"/>
      <c r="T137" s="141"/>
      <c r="U137" s="141"/>
      <c r="V137" s="141"/>
      <c r="W137" s="141"/>
      <c r="X137" s="141"/>
      <c r="Y137" s="141"/>
      <c r="Z137" s="141"/>
    </row>
    <row r="138" spans="15:26" ht="16.149999999999999" customHeight="1" x14ac:dyDescent="0.35">
      <c r="O138" s="141"/>
      <c r="P138" s="141"/>
      <c r="Q138" s="141"/>
      <c r="R138" s="141"/>
      <c r="S138" s="141"/>
      <c r="T138" s="141"/>
      <c r="U138" s="141"/>
      <c r="V138" s="141"/>
      <c r="W138" s="141"/>
      <c r="X138" s="141"/>
      <c r="Y138" s="141"/>
      <c r="Z138" s="141"/>
    </row>
    <row r="139" spans="15:26" ht="16.149999999999999" customHeight="1" x14ac:dyDescent="0.35">
      <c r="O139" s="141"/>
      <c r="P139" s="141"/>
      <c r="Q139" s="141"/>
      <c r="R139" s="141"/>
      <c r="S139" s="141"/>
      <c r="T139" s="141"/>
      <c r="U139" s="141"/>
      <c r="V139" s="141"/>
      <c r="W139" s="141"/>
      <c r="X139" s="141"/>
      <c r="Y139" s="141"/>
      <c r="Z139" s="141"/>
    </row>
    <row r="140" spans="15:26" ht="16.149999999999999" customHeight="1" x14ac:dyDescent="0.35">
      <c r="O140" s="141"/>
      <c r="P140" s="141"/>
      <c r="Q140" s="141"/>
      <c r="R140" s="141"/>
      <c r="S140" s="141"/>
      <c r="T140" s="141"/>
      <c r="U140" s="141"/>
      <c r="V140" s="141"/>
      <c r="W140" s="141"/>
      <c r="X140" s="141"/>
      <c r="Y140" s="141"/>
      <c r="Z140" s="141"/>
    </row>
    <row r="141" spans="15:26" ht="16.149999999999999" customHeight="1" x14ac:dyDescent="0.35">
      <c r="O141" s="141"/>
      <c r="P141" s="141"/>
      <c r="Q141" s="141"/>
      <c r="R141" s="141"/>
      <c r="S141" s="141"/>
      <c r="T141" s="141"/>
      <c r="U141" s="141"/>
      <c r="V141" s="141"/>
      <c r="W141" s="141"/>
      <c r="X141" s="141"/>
      <c r="Y141" s="141"/>
      <c r="Z141" s="141"/>
    </row>
    <row r="142" spans="15:26" ht="16.149999999999999" customHeight="1" x14ac:dyDescent="0.35">
      <c r="O142" s="141"/>
      <c r="P142" s="141"/>
      <c r="Q142" s="141"/>
      <c r="R142" s="141"/>
      <c r="S142" s="141"/>
      <c r="T142" s="141"/>
      <c r="U142" s="141"/>
      <c r="V142" s="141"/>
      <c r="W142" s="141"/>
      <c r="X142" s="141"/>
      <c r="Y142" s="141"/>
      <c r="Z142" s="141"/>
    </row>
    <row r="143" spans="15:26" ht="16.149999999999999" customHeight="1" x14ac:dyDescent="0.35">
      <c r="O143" s="141"/>
      <c r="P143" s="141"/>
      <c r="Q143" s="141"/>
      <c r="R143" s="141"/>
      <c r="S143" s="141"/>
      <c r="T143" s="141"/>
      <c r="U143" s="141"/>
      <c r="V143" s="141"/>
      <c r="W143" s="141"/>
      <c r="X143" s="141"/>
      <c r="Y143" s="141"/>
      <c r="Z143" s="141"/>
    </row>
    <row r="144" spans="15:26" ht="16.149999999999999" customHeight="1" x14ac:dyDescent="0.35">
      <c r="O144" s="141"/>
      <c r="P144" s="141"/>
      <c r="Q144" s="141"/>
      <c r="R144" s="141"/>
      <c r="S144" s="141"/>
      <c r="T144" s="141"/>
      <c r="U144" s="141"/>
      <c r="V144" s="141"/>
      <c r="W144" s="141"/>
      <c r="X144" s="141"/>
      <c r="Y144" s="141"/>
      <c r="Z144" s="141"/>
    </row>
    <row r="145" spans="15:26" ht="16.149999999999999" customHeight="1" x14ac:dyDescent="0.35">
      <c r="O145" s="141"/>
      <c r="P145" s="141"/>
      <c r="Q145" s="141"/>
      <c r="R145" s="141"/>
      <c r="S145" s="141"/>
      <c r="T145" s="141"/>
      <c r="U145" s="141"/>
      <c r="V145" s="141"/>
      <c r="W145" s="141"/>
      <c r="X145" s="141"/>
      <c r="Y145" s="141"/>
      <c r="Z145" s="141"/>
    </row>
    <row r="146" spans="15:26" ht="16.149999999999999" customHeight="1" x14ac:dyDescent="0.35">
      <c r="O146" s="141"/>
      <c r="P146" s="141"/>
      <c r="Q146" s="141"/>
      <c r="R146" s="141"/>
      <c r="S146" s="141"/>
      <c r="T146" s="141"/>
      <c r="U146" s="141"/>
      <c r="V146" s="141"/>
      <c r="W146" s="141"/>
      <c r="X146" s="141"/>
      <c r="Y146" s="141"/>
      <c r="Z146" s="141"/>
    </row>
    <row r="147" spans="15:26" ht="16.149999999999999" customHeight="1" x14ac:dyDescent="0.35">
      <c r="O147" s="141"/>
      <c r="P147" s="141"/>
      <c r="Q147" s="141"/>
      <c r="R147" s="141"/>
      <c r="S147" s="141"/>
      <c r="T147" s="141"/>
      <c r="U147" s="141"/>
      <c r="V147" s="141"/>
      <c r="W147" s="141"/>
      <c r="X147" s="141"/>
      <c r="Y147" s="141"/>
      <c r="Z147" s="141"/>
    </row>
    <row r="148" spans="15:26" ht="16.149999999999999" customHeight="1" x14ac:dyDescent="0.35">
      <c r="O148" s="141"/>
      <c r="P148" s="141"/>
      <c r="Q148" s="141"/>
      <c r="R148" s="141"/>
      <c r="S148" s="141"/>
      <c r="T148" s="141"/>
      <c r="U148" s="141"/>
      <c r="V148" s="141"/>
      <c r="W148" s="141"/>
      <c r="X148" s="141"/>
      <c r="Y148" s="141"/>
      <c r="Z148" s="141"/>
    </row>
    <row r="149" spans="15:26" ht="16.149999999999999" customHeight="1" x14ac:dyDescent="0.35">
      <c r="O149" s="141"/>
      <c r="P149" s="141"/>
      <c r="Q149" s="141"/>
      <c r="R149" s="141"/>
      <c r="S149" s="141"/>
      <c r="T149" s="141"/>
      <c r="U149" s="141"/>
      <c r="V149" s="141"/>
      <c r="W149" s="141"/>
      <c r="X149" s="141"/>
      <c r="Y149" s="141"/>
      <c r="Z149" s="141"/>
    </row>
    <row r="150" spans="15:26" ht="16.149999999999999" customHeight="1" x14ac:dyDescent="0.35">
      <c r="O150" s="141"/>
      <c r="P150" s="141"/>
      <c r="Q150" s="141"/>
      <c r="R150" s="141"/>
      <c r="S150" s="141"/>
      <c r="T150" s="141"/>
      <c r="U150" s="141"/>
      <c r="V150" s="141"/>
      <c r="W150" s="141"/>
      <c r="X150" s="141"/>
      <c r="Y150" s="141"/>
      <c r="Z150" s="141"/>
    </row>
    <row r="151" spans="15:26" ht="16.149999999999999" customHeight="1" x14ac:dyDescent="0.35">
      <c r="O151" s="141"/>
      <c r="P151" s="141"/>
      <c r="Q151" s="141"/>
      <c r="R151" s="141"/>
      <c r="S151" s="141"/>
      <c r="T151" s="141"/>
      <c r="U151" s="141"/>
      <c r="V151" s="141"/>
      <c r="W151" s="141"/>
      <c r="X151" s="141"/>
      <c r="Y151" s="141"/>
      <c r="Z151" s="141"/>
    </row>
    <row r="152" spans="15:26" ht="16.149999999999999" customHeight="1" x14ac:dyDescent="0.35">
      <c r="O152" s="141"/>
      <c r="P152" s="141"/>
      <c r="Q152" s="141"/>
      <c r="R152" s="141"/>
      <c r="S152" s="141"/>
      <c r="T152" s="141"/>
      <c r="U152" s="141"/>
      <c r="V152" s="141"/>
      <c r="W152" s="141"/>
      <c r="X152" s="141"/>
      <c r="Y152" s="141"/>
      <c r="Z152" s="141"/>
    </row>
    <row r="153" spans="15:26" ht="16.149999999999999" customHeight="1" x14ac:dyDescent="0.35">
      <c r="O153" s="141"/>
      <c r="P153" s="141"/>
      <c r="Q153" s="141"/>
      <c r="R153" s="141"/>
      <c r="S153" s="141"/>
      <c r="T153" s="141"/>
      <c r="U153" s="141"/>
      <c r="V153" s="141"/>
      <c r="W153" s="141"/>
      <c r="X153" s="141"/>
      <c r="Y153" s="141"/>
      <c r="Z153" s="141"/>
    </row>
    <row r="154" spans="15:26" ht="16.149999999999999" customHeight="1" x14ac:dyDescent="0.35">
      <c r="O154" s="141"/>
      <c r="P154" s="141"/>
      <c r="Q154" s="141"/>
      <c r="R154" s="141"/>
      <c r="S154" s="141"/>
      <c r="T154" s="141"/>
      <c r="U154" s="141"/>
      <c r="V154" s="141"/>
      <c r="W154" s="141"/>
      <c r="X154" s="141"/>
      <c r="Y154" s="141"/>
      <c r="Z154" s="141"/>
    </row>
    <row r="155" spans="15:26" ht="16.149999999999999" customHeight="1" x14ac:dyDescent="0.35">
      <c r="O155" s="141"/>
      <c r="P155" s="141"/>
      <c r="Q155" s="141"/>
      <c r="R155" s="141"/>
      <c r="S155" s="141"/>
      <c r="T155" s="141"/>
      <c r="U155" s="141"/>
      <c r="V155" s="141"/>
      <c r="W155" s="141"/>
      <c r="X155" s="141"/>
      <c r="Y155" s="141"/>
      <c r="Z155" s="141"/>
    </row>
    <row r="156" spans="15:26" ht="16.149999999999999" customHeight="1" x14ac:dyDescent="0.35">
      <c r="O156" s="141"/>
      <c r="P156" s="141"/>
      <c r="Q156" s="141"/>
      <c r="R156" s="141"/>
      <c r="S156" s="141"/>
      <c r="T156" s="141"/>
      <c r="U156" s="141"/>
      <c r="V156" s="141"/>
      <c r="W156" s="141"/>
      <c r="X156" s="141"/>
      <c r="Y156" s="141"/>
      <c r="Z156" s="141"/>
    </row>
    <row r="157" spans="15:26" ht="16.149999999999999" customHeight="1" x14ac:dyDescent="0.35">
      <c r="O157" s="141"/>
      <c r="P157" s="141"/>
      <c r="Q157" s="141"/>
      <c r="R157" s="141"/>
      <c r="S157" s="141"/>
      <c r="T157" s="141"/>
      <c r="U157" s="141"/>
      <c r="V157" s="141"/>
      <c r="W157" s="141"/>
      <c r="X157" s="141"/>
      <c r="Y157" s="141"/>
      <c r="Z157" s="141"/>
    </row>
    <row r="158" spans="15:26" ht="16.149999999999999" customHeight="1" x14ac:dyDescent="0.35">
      <c r="O158" s="141"/>
      <c r="P158" s="141"/>
      <c r="Q158" s="141"/>
      <c r="R158" s="141"/>
      <c r="S158" s="141"/>
      <c r="T158" s="141"/>
      <c r="U158" s="141"/>
      <c r="V158" s="141"/>
      <c r="W158" s="141"/>
      <c r="X158" s="141"/>
      <c r="Y158" s="141"/>
      <c r="Z158" s="141"/>
    </row>
    <row r="159" spans="15:26" ht="16.149999999999999" customHeight="1" x14ac:dyDescent="0.35">
      <c r="O159" s="141"/>
      <c r="P159" s="141"/>
      <c r="Q159" s="141"/>
      <c r="R159" s="141"/>
      <c r="S159" s="141"/>
      <c r="T159" s="141"/>
      <c r="U159" s="141"/>
      <c r="V159" s="141"/>
      <c r="W159" s="141"/>
      <c r="X159" s="141"/>
      <c r="Y159" s="141"/>
      <c r="Z159" s="141"/>
    </row>
    <row r="160" spans="15:26" ht="16.149999999999999" customHeight="1" x14ac:dyDescent="0.35">
      <c r="O160" s="141"/>
      <c r="P160" s="141"/>
      <c r="Q160" s="141"/>
      <c r="R160" s="141"/>
      <c r="S160" s="141"/>
      <c r="T160" s="141"/>
      <c r="U160" s="141"/>
      <c r="V160" s="141"/>
      <c r="W160" s="141"/>
      <c r="X160" s="141"/>
      <c r="Y160" s="141"/>
      <c r="Z160" s="141"/>
    </row>
    <row r="161" spans="15:26" ht="16.149999999999999" customHeight="1" x14ac:dyDescent="0.35">
      <c r="O161" s="141"/>
      <c r="P161" s="141"/>
      <c r="Q161" s="141"/>
      <c r="R161" s="141"/>
      <c r="S161" s="141"/>
      <c r="T161" s="141"/>
      <c r="U161" s="141"/>
      <c r="V161" s="141"/>
      <c r="W161" s="141"/>
      <c r="X161" s="141"/>
      <c r="Y161" s="141"/>
      <c r="Z161" s="141"/>
    </row>
    <row r="162" spans="15:26" ht="16.149999999999999" customHeight="1" x14ac:dyDescent="0.35">
      <c r="O162" s="141"/>
      <c r="P162" s="141"/>
      <c r="Q162" s="141"/>
      <c r="R162" s="141"/>
      <c r="S162" s="141"/>
      <c r="T162" s="141"/>
      <c r="U162" s="141"/>
      <c r="V162" s="141"/>
      <c r="W162" s="141"/>
      <c r="X162" s="141"/>
      <c r="Y162" s="141"/>
      <c r="Z162" s="141"/>
    </row>
    <row r="163" spans="15:26" ht="16.149999999999999" customHeight="1" x14ac:dyDescent="0.35">
      <c r="O163" s="141"/>
      <c r="P163" s="141"/>
      <c r="Q163" s="141"/>
      <c r="R163" s="141"/>
      <c r="S163" s="141"/>
      <c r="T163" s="141"/>
      <c r="U163" s="141"/>
      <c r="V163" s="141"/>
      <c r="W163" s="141"/>
      <c r="X163" s="141"/>
      <c r="Y163" s="141"/>
      <c r="Z163" s="141"/>
    </row>
    <row r="164" spans="15:26" ht="16.149999999999999" customHeight="1" x14ac:dyDescent="0.35">
      <c r="O164" s="141"/>
      <c r="P164" s="141"/>
      <c r="Q164" s="141"/>
      <c r="R164" s="141"/>
      <c r="S164" s="141"/>
      <c r="T164" s="141"/>
      <c r="U164" s="141"/>
      <c r="V164" s="141"/>
      <c r="W164" s="141"/>
      <c r="X164" s="141"/>
      <c r="Y164" s="141"/>
      <c r="Z164" s="141"/>
    </row>
    <row r="165" spans="15:26" ht="16.149999999999999" customHeight="1" x14ac:dyDescent="0.35">
      <c r="O165" s="141"/>
      <c r="P165" s="141"/>
      <c r="Q165" s="141"/>
      <c r="R165" s="141"/>
      <c r="S165" s="141"/>
      <c r="T165" s="141"/>
      <c r="U165" s="141"/>
      <c r="V165" s="141"/>
      <c r="W165" s="141"/>
      <c r="X165" s="141"/>
      <c r="Y165" s="141"/>
      <c r="Z165" s="141"/>
    </row>
    <row r="166" spans="15:26" ht="16.149999999999999" customHeight="1" x14ac:dyDescent="0.35">
      <c r="O166" s="141"/>
      <c r="P166" s="141"/>
      <c r="Q166" s="141"/>
      <c r="R166" s="141"/>
      <c r="S166" s="141"/>
      <c r="T166" s="141"/>
      <c r="U166" s="141"/>
      <c r="V166" s="141"/>
      <c r="W166" s="141"/>
      <c r="X166" s="141"/>
      <c r="Y166" s="141"/>
      <c r="Z166" s="141"/>
    </row>
    <row r="167" spans="15:26" ht="16.149999999999999" customHeight="1" x14ac:dyDescent="0.35">
      <c r="O167" s="141"/>
      <c r="P167" s="141"/>
      <c r="Q167" s="141"/>
      <c r="R167" s="141"/>
      <c r="S167" s="141"/>
      <c r="T167" s="141"/>
      <c r="U167" s="141"/>
      <c r="V167" s="141"/>
      <c r="W167" s="141"/>
      <c r="X167" s="141"/>
      <c r="Y167" s="141"/>
      <c r="Z167" s="141"/>
    </row>
    <row r="168" spans="15:26" ht="16.149999999999999" customHeight="1" x14ac:dyDescent="0.35">
      <c r="O168" s="141"/>
      <c r="P168" s="141"/>
      <c r="Q168" s="141"/>
      <c r="R168" s="141"/>
      <c r="S168" s="141"/>
      <c r="T168" s="141"/>
      <c r="U168" s="141"/>
      <c r="V168" s="141"/>
      <c r="W168" s="141"/>
      <c r="X168" s="141"/>
      <c r="Y168" s="141"/>
      <c r="Z168" s="141"/>
    </row>
    <row r="169" spans="15:26" ht="16.149999999999999" customHeight="1" x14ac:dyDescent="0.35">
      <c r="O169" s="141"/>
      <c r="P169" s="141"/>
      <c r="Q169" s="141"/>
      <c r="R169" s="141"/>
      <c r="S169" s="141"/>
      <c r="T169" s="141"/>
      <c r="U169" s="141"/>
      <c r="V169" s="141"/>
      <c r="W169" s="141"/>
      <c r="X169" s="141"/>
      <c r="Y169" s="141"/>
      <c r="Z169" s="141"/>
    </row>
    <row r="170" spans="15:26" ht="16.149999999999999" customHeight="1" x14ac:dyDescent="0.35">
      <c r="O170" s="141"/>
      <c r="P170" s="141"/>
      <c r="Q170" s="141"/>
      <c r="R170" s="141"/>
      <c r="S170" s="141"/>
      <c r="T170" s="141"/>
      <c r="U170" s="141"/>
      <c r="V170" s="141"/>
      <c r="W170" s="141"/>
      <c r="X170" s="141"/>
      <c r="Y170" s="141"/>
      <c r="Z170" s="141"/>
    </row>
    <row r="171" spans="15:26" ht="16.149999999999999" customHeight="1" x14ac:dyDescent="0.35">
      <c r="O171" s="141"/>
      <c r="P171" s="141"/>
      <c r="Q171" s="141"/>
      <c r="R171" s="141"/>
      <c r="S171" s="141"/>
      <c r="T171" s="141"/>
      <c r="U171" s="141"/>
      <c r="V171" s="141"/>
      <c r="W171" s="141"/>
      <c r="X171" s="141"/>
      <c r="Y171" s="141"/>
      <c r="Z171" s="141"/>
    </row>
    <row r="172" spans="15:26" ht="16.149999999999999" customHeight="1" x14ac:dyDescent="0.35">
      <c r="O172" s="141"/>
      <c r="P172" s="141"/>
      <c r="Q172" s="141"/>
      <c r="R172" s="141"/>
      <c r="S172" s="141"/>
      <c r="T172" s="141"/>
      <c r="U172" s="141"/>
      <c r="V172" s="141"/>
      <c r="W172" s="141"/>
      <c r="X172" s="141"/>
      <c r="Y172" s="141"/>
      <c r="Z172" s="141"/>
    </row>
    <row r="173" spans="15:26" ht="16.149999999999999" customHeight="1" x14ac:dyDescent="0.35">
      <c r="O173" s="141"/>
      <c r="P173" s="141"/>
      <c r="Q173" s="141"/>
      <c r="R173" s="141"/>
      <c r="S173" s="141"/>
      <c r="T173" s="141"/>
      <c r="U173" s="141"/>
      <c r="V173" s="141"/>
      <c r="W173" s="141"/>
      <c r="X173" s="141"/>
      <c r="Y173" s="141"/>
      <c r="Z173" s="141"/>
    </row>
    <row r="174" spans="15:26" ht="16.149999999999999" customHeight="1" x14ac:dyDescent="0.35">
      <c r="O174" s="141"/>
      <c r="P174" s="141"/>
      <c r="Q174" s="141"/>
      <c r="R174" s="141"/>
      <c r="S174" s="141"/>
      <c r="T174" s="141"/>
      <c r="U174" s="141"/>
      <c r="V174" s="141"/>
      <c r="W174" s="141"/>
      <c r="X174" s="141"/>
      <c r="Y174" s="141"/>
      <c r="Z174" s="141"/>
    </row>
    <row r="175" spans="15:26" ht="16.149999999999999" customHeight="1" x14ac:dyDescent="0.35">
      <c r="O175" s="141"/>
      <c r="P175" s="141"/>
      <c r="Q175" s="141"/>
      <c r="R175" s="141"/>
      <c r="S175" s="141"/>
      <c r="T175" s="141"/>
      <c r="U175" s="141"/>
      <c r="V175" s="141"/>
      <c r="W175" s="141"/>
      <c r="X175" s="141"/>
      <c r="Y175" s="141"/>
      <c r="Z175" s="141"/>
    </row>
    <row r="176" spans="15:26" ht="16.149999999999999" customHeight="1" x14ac:dyDescent="0.35">
      <c r="O176" s="141"/>
      <c r="P176" s="141"/>
      <c r="Q176" s="141"/>
      <c r="R176" s="141"/>
      <c r="S176" s="141"/>
      <c r="T176" s="141"/>
      <c r="U176" s="141"/>
      <c r="V176" s="141"/>
      <c r="W176" s="141"/>
      <c r="X176" s="141"/>
      <c r="Y176" s="141"/>
      <c r="Z176" s="141"/>
    </row>
    <row r="177" spans="15:26" ht="16.149999999999999" customHeight="1" x14ac:dyDescent="0.35">
      <c r="O177" s="141"/>
      <c r="P177" s="141"/>
      <c r="Q177" s="141"/>
      <c r="R177" s="141"/>
      <c r="S177" s="141"/>
      <c r="T177" s="141"/>
      <c r="U177" s="141"/>
      <c r="V177" s="141"/>
      <c r="W177" s="141"/>
      <c r="X177" s="141"/>
      <c r="Y177" s="141"/>
      <c r="Z177" s="141"/>
    </row>
    <row r="178" spans="15:26" ht="16.149999999999999" customHeight="1" x14ac:dyDescent="0.35">
      <c r="O178" s="141"/>
      <c r="P178" s="141"/>
      <c r="Q178" s="141"/>
      <c r="R178" s="141"/>
      <c r="S178" s="141"/>
      <c r="T178" s="141"/>
      <c r="U178" s="141"/>
      <c r="V178" s="141"/>
      <c r="W178" s="141"/>
      <c r="X178" s="141"/>
      <c r="Y178" s="141"/>
      <c r="Z178" s="141"/>
    </row>
    <row r="179" spans="15:26" ht="16.149999999999999" customHeight="1" x14ac:dyDescent="0.35">
      <c r="O179" s="141"/>
      <c r="P179" s="141"/>
      <c r="Q179" s="141"/>
      <c r="R179" s="141"/>
      <c r="S179" s="141"/>
      <c r="T179" s="141"/>
      <c r="U179" s="141"/>
      <c r="V179" s="141"/>
      <c r="W179" s="141"/>
      <c r="X179" s="141"/>
      <c r="Y179" s="141"/>
      <c r="Z179" s="141"/>
    </row>
    <row r="180" spans="15:26" ht="16.149999999999999" customHeight="1" x14ac:dyDescent="0.35">
      <c r="O180" s="141"/>
      <c r="P180" s="141"/>
      <c r="Q180" s="141"/>
      <c r="R180" s="141"/>
      <c r="S180" s="141"/>
      <c r="T180" s="141"/>
      <c r="U180" s="141"/>
      <c r="V180" s="141"/>
      <c r="W180" s="141"/>
      <c r="X180" s="141"/>
      <c r="Y180" s="141"/>
      <c r="Z180" s="141"/>
    </row>
    <row r="181" spans="15:26" ht="16.149999999999999" customHeight="1" x14ac:dyDescent="0.35">
      <c r="O181" s="141"/>
      <c r="P181" s="141"/>
      <c r="Q181" s="141"/>
      <c r="R181" s="141"/>
      <c r="S181" s="141"/>
      <c r="T181" s="141"/>
      <c r="U181" s="141"/>
      <c r="V181" s="141"/>
      <c r="W181" s="141"/>
      <c r="X181" s="141"/>
      <c r="Y181" s="141"/>
      <c r="Z181" s="141"/>
    </row>
    <row r="182" spans="15:26" ht="16.149999999999999" customHeight="1" x14ac:dyDescent="0.35">
      <c r="O182" s="141"/>
      <c r="P182" s="141"/>
      <c r="Q182" s="141"/>
      <c r="R182" s="141"/>
      <c r="S182" s="141"/>
      <c r="T182" s="141"/>
      <c r="U182" s="141"/>
      <c r="V182" s="141"/>
      <c r="W182" s="141"/>
      <c r="X182" s="141"/>
      <c r="Y182" s="141"/>
      <c r="Z182" s="141"/>
    </row>
    <row r="183" spans="15:26" ht="16.149999999999999" customHeight="1" x14ac:dyDescent="0.35">
      <c r="O183" s="141"/>
      <c r="P183" s="141"/>
      <c r="Q183" s="141"/>
      <c r="R183" s="141"/>
      <c r="S183" s="141"/>
      <c r="T183" s="141"/>
      <c r="U183" s="141"/>
      <c r="V183" s="141"/>
      <c r="W183" s="141"/>
      <c r="X183" s="141"/>
      <c r="Y183" s="141"/>
      <c r="Z183" s="141"/>
    </row>
    <row r="184" spans="15:26" ht="16.149999999999999" customHeight="1" x14ac:dyDescent="0.35">
      <c r="O184" s="141"/>
      <c r="P184" s="141"/>
      <c r="Q184" s="141"/>
      <c r="R184" s="141"/>
      <c r="S184" s="141"/>
      <c r="T184" s="141"/>
      <c r="U184" s="141"/>
      <c r="V184" s="141"/>
      <c r="W184" s="141"/>
      <c r="X184" s="141"/>
      <c r="Y184" s="141"/>
      <c r="Z184" s="141"/>
    </row>
    <row r="185" spans="15:26" ht="16.149999999999999" customHeight="1" x14ac:dyDescent="0.35">
      <c r="O185" s="141"/>
      <c r="P185" s="141"/>
      <c r="Q185" s="141"/>
      <c r="R185" s="141"/>
      <c r="S185" s="141"/>
      <c r="T185" s="141"/>
      <c r="U185" s="141"/>
      <c r="V185" s="141"/>
      <c r="W185" s="141"/>
      <c r="X185" s="141"/>
      <c r="Y185" s="141"/>
      <c r="Z185" s="141"/>
    </row>
    <row r="186" spans="15:26" ht="16.149999999999999" customHeight="1" x14ac:dyDescent="0.35">
      <c r="O186" s="141"/>
      <c r="P186" s="141"/>
      <c r="Q186" s="141"/>
      <c r="R186" s="141"/>
      <c r="S186" s="141"/>
      <c r="T186" s="141"/>
      <c r="U186" s="141"/>
      <c r="V186" s="141"/>
      <c r="W186" s="141"/>
      <c r="X186" s="141"/>
      <c r="Y186" s="141"/>
      <c r="Z186" s="141"/>
    </row>
  </sheetData>
  <sheetProtection sheet="1" selectLockedCells="1"/>
  <mergeCells count="5">
    <mergeCell ref="E2:G5"/>
    <mergeCell ref="J1:L1"/>
    <mergeCell ref="E27:G27"/>
    <mergeCell ref="E50:G50"/>
    <mergeCell ref="E73:G73"/>
  </mergeCells>
  <dataValidations count="4">
    <dataValidation allowBlank="1" showInputMessage="1" showErrorMessage="1" promptTitle="OHJE" prompt="Ilmoita käyttö- ja kiinteän omaisuuden kustannus." sqref="E11:E24 E34:E47 E57:E70" xr:uid="{00000000-0002-0000-1200-000001000000}"/>
    <dataValidation allowBlank="1" showInputMessage="1" showErrorMessage="1" promptTitle="OHJE" prompt="Kuvaa lyhyesti hankittavaa käyttö- ja kiinteää omaisuutta." sqref="F11:F24 F34:F47 F57:F70" xr:uid="{00000000-0002-0000-1200-000002000000}"/>
    <dataValidation allowBlank="1" showInputMessage="1" showErrorMessage="1" promptTitle="OHJE" prompt="Jos tarkka kustannus ei ole tiedossa, budjetoi kustannus parhaan käytettävissä olevan arvion mukaisesti." sqref="G11:G24 G34:G47 G57:G70" xr:uid="{00000000-0002-0000-1200-000003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E27 E50 E73" xr:uid="{00000000-0002-0000-1200-000004000000}">
      <formula1>500</formula1>
    </dataValidation>
  </dataValidations>
  <hyperlinks>
    <hyperlink ref="J1:L1" location="'Aloita tästä'!A1" display="PALAA TÄSTÄ KANSISIVULLE" xr:uid="{00000000-0004-0000-12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ul2"/>
  <dimension ref="A2:AI123"/>
  <sheetViews>
    <sheetView topLeftCell="D1" zoomScaleNormal="100" workbookViewId="0">
      <selection activeCell="K5" sqref="K5:M5"/>
    </sheetView>
  </sheetViews>
  <sheetFormatPr defaultColWidth="9.23046875" defaultRowHeight="15.5" x14ac:dyDescent="0.35"/>
  <cols>
    <col min="1" max="3" width="9.23046875" style="20" hidden="1" customWidth="1"/>
    <col min="4" max="4" width="3.765625" style="141" customWidth="1"/>
    <col min="5" max="5" width="35.765625" style="141" customWidth="1"/>
    <col min="6" max="6" width="27.765625" style="141" customWidth="1"/>
    <col min="7" max="7" width="11.765625" style="141" customWidth="1"/>
    <col min="8" max="8" width="32.765625" style="141" customWidth="1"/>
    <col min="9" max="9" width="12.765625" style="141" customWidth="1"/>
    <col min="10" max="15" width="9.23046875" style="141"/>
    <col min="16" max="16384" width="9.23046875" style="20"/>
  </cols>
  <sheetData>
    <row r="2" spans="1:28" x14ac:dyDescent="0.35">
      <c r="E2" s="642" t="s">
        <v>432</v>
      </c>
      <c r="F2" s="642"/>
      <c r="G2" s="642"/>
    </row>
    <row r="3" spans="1:28" x14ac:dyDescent="0.35">
      <c r="E3" s="642"/>
      <c r="F3" s="642"/>
      <c r="G3" s="642"/>
    </row>
    <row r="4" spans="1:28" x14ac:dyDescent="0.35">
      <c r="E4" s="642"/>
      <c r="F4" s="642"/>
      <c r="G4" s="642"/>
    </row>
    <row r="5" spans="1:28" x14ac:dyDescent="0.35">
      <c r="E5" s="642"/>
      <c r="F5" s="642"/>
      <c r="G5" s="642"/>
      <c r="K5" s="646" t="s">
        <v>48</v>
      </c>
      <c r="L5" s="647"/>
      <c r="M5" s="648"/>
    </row>
    <row r="6" spans="1:28" ht="16.149999999999999" customHeight="1" x14ac:dyDescent="0.35">
      <c r="E6" s="651" t="s">
        <v>462</v>
      </c>
      <c r="F6" s="652"/>
      <c r="G6" s="318"/>
      <c r="H6" s="249" t="s">
        <v>457</v>
      </c>
      <c r="I6" s="167">
        <f>SUM(H10:H23)</f>
        <v>0</v>
      </c>
      <c r="P6" s="141"/>
      <c r="Q6" s="141"/>
      <c r="R6" s="141"/>
      <c r="S6" s="141"/>
      <c r="T6" s="141"/>
      <c r="U6" s="141"/>
      <c r="V6" s="141"/>
      <c r="W6" s="141"/>
      <c r="X6" s="141"/>
      <c r="Y6" s="141"/>
      <c r="Z6" s="141"/>
      <c r="AA6" s="141"/>
    </row>
    <row r="7" spans="1:28" ht="16.149999999999999" customHeight="1" x14ac:dyDescent="0.35">
      <c r="P7" s="141"/>
      <c r="Q7" s="141"/>
      <c r="R7" s="141"/>
      <c r="S7" s="141"/>
      <c r="T7" s="141"/>
      <c r="U7" s="141"/>
      <c r="V7" s="141"/>
      <c r="W7" s="141"/>
      <c r="X7" s="141"/>
      <c r="Y7" s="141"/>
      <c r="Z7" s="141"/>
      <c r="AA7" s="141"/>
    </row>
    <row r="8" spans="1:28" ht="16.149999999999999" customHeight="1" x14ac:dyDescent="0.35">
      <c r="G8" s="160"/>
      <c r="P8" s="141"/>
      <c r="Q8" s="141"/>
      <c r="R8" s="141"/>
      <c r="S8" s="141"/>
      <c r="T8" s="141"/>
      <c r="U8" s="141"/>
      <c r="V8" s="141"/>
      <c r="W8" s="141"/>
      <c r="X8" s="141"/>
      <c r="Y8" s="141"/>
      <c r="Z8" s="141"/>
      <c r="AA8" s="141"/>
    </row>
    <row r="9" spans="1:28" ht="16.149999999999999" customHeight="1" x14ac:dyDescent="0.35">
      <c r="A9" s="20" t="s">
        <v>312</v>
      </c>
      <c r="B9" s="20" t="s">
        <v>325</v>
      </c>
      <c r="C9" s="20" t="s">
        <v>335</v>
      </c>
      <c r="E9" s="164" t="s">
        <v>458</v>
      </c>
      <c r="F9" s="164" t="s">
        <v>459</v>
      </c>
      <c r="G9" s="168" t="s">
        <v>463</v>
      </c>
      <c r="H9" s="165" t="s">
        <v>464</v>
      </c>
      <c r="I9" s="160"/>
      <c r="P9" s="141"/>
      <c r="Q9" s="141"/>
      <c r="R9" s="141"/>
      <c r="S9" s="141"/>
      <c r="T9" s="141"/>
      <c r="U9" s="141"/>
      <c r="V9" s="141"/>
      <c r="W9" s="141"/>
      <c r="X9" s="141"/>
      <c r="Y9" s="141"/>
      <c r="Z9" s="141"/>
    </row>
    <row r="10" spans="1:28" ht="35.15" customHeight="1" x14ac:dyDescent="0.35">
      <c r="A10" s="20" t="e">
        <f>IF(#REF!="Toiminto 1",H10,0)</f>
        <v>#REF!</v>
      </c>
      <c r="B10" s="20" t="e">
        <f>IF(#REF!="Toiminto 2",H10,0)</f>
        <v>#REF!</v>
      </c>
      <c r="C10" s="20" t="e">
        <f>IF(#REF!="Toiminto 3",H10,0)</f>
        <v>#REF!</v>
      </c>
      <c r="E10" s="166"/>
      <c r="F10" s="166"/>
      <c r="G10" s="226"/>
      <c r="H10" s="323"/>
      <c r="P10" s="141"/>
      <c r="Q10" s="141"/>
      <c r="R10" s="141"/>
      <c r="S10" s="141"/>
      <c r="T10" s="141"/>
      <c r="U10" s="141"/>
      <c r="V10" s="141"/>
      <c r="W10" s="141"/>
      <c r="X10" s="141"/>
      <c r="Y10" s="141"/>
      <c r="Z10" s="141"/>
    </row>
    <row r="11" spans="1:28" ht="35.15" customHeight="1" x14ac:dyDescent="0.35">
      <c r="A11" s="20" t="e">
        <f>IF(#REF!="Toiminto 1",H11,0)</f>
        <v>#REF!</v>
      </c>
      <c r="B11" s="20" t="e">
        <f>IF(#REF!="Toiminto 2",H11,0)</f>
        <v>#REF!</v>
      </c>
      <c r="C11" s="20" t="e">
        <f>IF(#REF!="Toiminto 3",H11,0)</f>
        <v>#REF!</v>
      </c>
      <c r="E11" s="166"/>
      <c r="F11" s="166"/>
      <c r="G11" s="226"/>
      <c r="H11" s="323"/>
      <c r="P11" s="141"/>
      <c r="Q11" s="141"/>
      <c r="R11" s="141"/>
      <c r="S11" s="141"/>
      <c r="T11" s="141"/>
      <c r="U11" s="141"/>
      <c r="V11" s="141"/>
      <c r="W11" s="141"/>
      <c r="X11" s="141"/>
      <c r="Y11" s="141"/>
      <c r="Z11" s="141"/>
      <c r="AA11" s="141"/>
      <c r="AB11" s="141"/>
    </row>
    <row r="12" spans="1:28" ht="35.15" customHeight="1" x14ac:dyDescent="0.35">
      <c r="A12" s="20" t="e">
        <f>IF(#REF!="Toiminto 1",H12,0)</f>
        <v>#REF!</v>
      </c>
      <c r="B12" s="20" t="e">
        <f>IF(#REF!="Toiminto 2",H12,0)</f>
        <v>#REF!</v>
      </c>
      <c r="C12" s="20" t="e">
        <f>IF(#REF!="Toiminto 3",H12,0)</f>
        <v>#REF!</v>
      </c>
      <c r="E12" s="166"/>
      <c r="F12" s="166"/>
      <c r="G12" s="226"/>
      <c r="H12" s="323"/>
      <c r="P12" s="141"/>
      <c r="Q12" s="141"/>
      <c r="R12" s="141"/>
      <c r="S12" s="141"/>
      <c r="T12" s="141"/>
      <c r="U12" s="141"/>
      <c r="V12" s="141"/>
      <c r="W12" s="141"/>
      <c r="X12" s="141"/>
      <c r="Y12" s="141"/>
      <c r="Z12" s="141"/>
      <c r="AA12" s="141"/>
      <c r="AB12" s="141"/>
    </row>
    <row r="13" spans="1:28" ht="35.15" customHeight="1" x14ac:dyDescent="0.35">
      <c r="A13" s="20" t="e">
        <f>IF(#REF!="Toiminto 1",H13,0)</f>
        <v>#REF!</v>
      </c>
      <c r="B13" s="20" t="e">
        <f>IF(#REF!="Toiminto 2",H13,0)</f>
        <v>#REF!</v>
      </c>
      <c r="C13" s="20" t="e">
        <f>IF(#REF!="Toiminto 3",H13,0)</f>
        <v>#REF!</v>
      </c>
      <c r="E13" s="166"/>
      <c r="F13" s="166"/>
      <c r="G13" s="226"/>
      <c r="H13" s="323"/>
      <c r="P13" s="141"/>
      <c r="Q13" s="141"/>
      <c r="R13" s="141"/>
      <c r="S13" s="141"/>
      <c r="T13" s="141"/>
      <c r="U13" s="141"/>
      <c r="V13" s="141"/>
      <c r="W13" s="141"/>
      <c r="X13" s="141"/>
      <c r="Y13" s="141"/>
      <c r="Z13" s="141"/>
      <c r="AA13" s="141"/>
      <c r="AB13" s="141"/>
    </row>
    <row r="14" spans="1:28" ht="35.15" customHeight="1" x14ac:dyDescent="0.35">
      <c r="A14" s="20" t="e">
        <f>IF(#REF!="Toiminto 1",H14,0)</f>
        <v>#REF!</v>
      </c>
      <c r="B14" s="20" t="e">
        <f>IF(#REF!="Toiminto 2",H14,0)</f>
        <v>#REF!</v>
      </c>
      <c r="C14" s="20" t="e">
        <f>IF(#REF!="Toiminto 3",H14,0)</f>
        <v>#REF!</v>
      </c>
      <c r="E14" s="166"/>
      <c r="F14" s="166"/>
      <c r="G14" s="226"/>
      <c r="H14" s="323"/>
      <c r="P14" s="141"/>
      <c r="Q14" s="141"/>
      <c r="R14" s="141"/>
      <c r="S14" s="141"/>
      <c r="T14" s="141"/>
      <c r="U14" s="141"/>
      <c r="V14" s="141"/>
      <c r="W14" s="141"/>
      <c r="X14" s="141"/>
      <c r="Y14" s="141"/>
      <c r="Z14" s="141"/>
      <c r="AA14" s="141"/>
      <c r="AB14" s="141"/>
    </row>
    <row r="15" spans="1:28" ht="35.15" customHeight="1" x14ac:dyDescent="0.35">
      <c r="A15" s="20" t="e">
        <f>IF(#REF!="Toiminto 1",H15,0)</f>
        <v>#REF!</v>
      </c>
      <c r="B15" s="20" t="e">
        <f>IF(#REF!="Toiminto 2",H15,0)</f>
        <v>#REF!</v>
      </c>
      <c r="C15" s="20" t="e">
        <f>IF(#REF!="Toiminto 3",H15,0)</f>
        <v>#REF!</v>
      </c>
      <c r="E15" s="166"/>
      <c r="F15" s="166"/>
      <c r="G15" s="226"/>
      <c r="H15" s="323"/>
      <c r="P15" s="141"/>
      <c r="Q15" s="141"/>
      <c r="R15" s="141"/>
      <c r="S15" s="141"/>
      <c r="T15" s="141"/>
      <c r="U15" s="141"/>
      <c r="V15" s="141"/>
      <c r="W15" s="141"/>
      <c r="X15" s="141"/>
      <c r="Y15" s="141"/>
      <c r="Z15" s="141"/>
      <c r="AA15" s="141"/>
      <c r="AB15" s="141"/>
    </row>
    <row r="16" spans="1:28" ht="35.15" customHeight="1" x14ac:dyDescent="0.35">
      <c r="A16" s="20" t="e">
        <f>IF(#REF!="Toiminto 1",H16,0)</f>
        <v>#REF!</v>
      </c>
      <c r="B16" s="20" t="e">
        <f>IF(#REF!="Toiminto 2",H16,0)</f>
        <v>#REF!</v>
      </c>
      <c r="C16" s="20" t="e">
        <f>IF(#REF!="Toiminto 3",H16,0)</f>
        <v>#REF!</v>
      </c>
      <c r="E16" s="166"/>
      <c r="F16" s="166"/>
      <c r="G16" s="226"/>
      <c r="H16" s="323"/>
      <c r="P16" s="141"/>
      <c r="Q16" s="141"/>
      <c r="R16" s="141"/>
      <c r="S16" s="141"/>
      <c r="T16" s="141"/>
      <c r="U16" s="141"/>
      <c r="V16" s="141"/>
      <c r="W16" s="141"/>
      <c r="X16" s="141"/>
      <c r="Y16" s="141"/>
      <c r="Z16" s="141"/>
      <c r="AA16" s="141"/>
      <c r="AB16" s="141"/>
    </row>
    <row r="17" spans="1:35" ht="35.15" customHeight="1" x14ac:dyDescent="0.35">
      <c r="A17" s="20" t="e">
        <f>IF(#REF!="Toiminto 1",H17,0)</f>
        <v>#REF!</v>
      </c>
      <c r="B17" s="20" t="e">
        <f>IF(#REF!="Toiminto 2",H17,0)</f>
        <v>#REF!</v>
      </c>
      <c r="C17" s="20" t="e">
        <f>IF(#REF!="Toiminto 3",H17,0)</f>
        <v>#REF!</v>
      </c>
      <c r="E17" s="166"/>
      <c r="F17" s="166"/>
      <c r="G17" s="226"/>
      <c r="H17" s="323"/>
      <c r="P17" s="141"/>
      <c r="Q17" s="141"/>
      <c r="R17" s="141"/>
      <c r="S17" s="141"/>
      <c r="T17" s="141"/>
      <c r="U17" s="141"/>
      <c r="V17" s="141"/>
      <c r="W17" s="141"/>
      <c r="X17" s="141"/>
      <c r="Y17" s="141"/>
      <c r="Z17" s="141"/>
      <c r="AA17" s="141"/>
      <c r="AB17" s="141"/>
    </row>
    <row r="18" spans="1:35" ht="35.15" customHeight="1" x14ac:dyDescent="0.35">
      <c r="A18" s="20" t="e">
        <f>IF(#REF!="Toiminto 1",H18,0)</f>
        <v>#REF!</v>
      </c>
      <c r="B18" s="20" t="e">
        <f>IF(#REF!="Toiminto 2",H18,0)</f>
        <v>#REF!</v>
      </c>
      <c r="C18" s="20" t="e">
        <f>IF(#REF!="Toiminto 3",H18,0)</f>
        <v>#REF!</v>
      </c>
      <c r="E18" s="166"/>
      <c r="F18" s="166"/>
      <c r="G18" s="226"/>
      <c r="H18" s="323"/>
      <c r="P18" s="141"/>
      <c r="Q18" s="141"/>
      <c r="R18" s="141"/>
      <c r="S18" s="141"/>
      <c r="T18" s="141"/>
      <c r="U18" s="141"/>
      <c r="V18" s="141"/>
      <c r="W18" s="141"/>
      <c r="X18" s="141"/>
      <c r="Y18" s="141"/>
      <c r="Z18" s="141"/>
      <c r="AA18" s="141"/>
      <c r="AB18" s="141"/>
    </row>
    <row r="19" spans="1:35" ht="35.15" customHeight="1" x14ac:dyDescent="0.35">
      <c r="A19" s="20" t="e">
        <f>IF(#REF!="Toiminto 1",H19,0)</f>
        <v>#REF!</v>
      </c>
      <c r="B19" s="20" t="e">
        <f>IF(#REF!="Toiminto 2",H19,0)</f>
        <v>#REF!</v>
      </c>
      <c r="C19" s="20" t="e">
        <f>IF(#REF!="Toiminto 3",H19,0)</f>
        <v>#REF!</v>
      </c>
      <c r="E19" s="166"/>
      <c r="F19" s="166"/>
      <c r="G19" s="226"/>
      <c r="H19" s="323"/>
      <c r="P19" s="141"/>
      <c r="Q19" s="141"/>
      <c r="R19" s="141"/>
      <c r="S19" s="141"/>
      <c r="T19" s="141"/>
      <c r="U19" s="141"/>
      <c r="V19" s="141"/>
      <c r="W19" s="141"/>
      <c r="X19" s="141"/>
      <c r="Y19" s="141"/>
      <c r="Z19" s="141"/>
      <c r="AA19" s="141"/>
      <c r="AB19" s="141"/>
    </row>
    <row r="20" spans="1:35" ht="35.15" customHeight="1" x14ac:dyDescent="0.35">
      <c r="A20" s="20" t="e">
        <f>IF(#REF!="Toiminto 1",H20,0)</f>
        <v>#REF!</v>
      </c>
      <c r="B20" s="20" t="e">
        <f>IF(#REF!="Toiminto 2",H20,0)</f>
        <v>#REF!</v>
      </c>
      <c r="C20" s="20" t="e">
        <f>IF(#REF!="Toiminto 3",H20,0)</f>
        <v>#REF!</v>
      </c>
      <c r="E20" s="166"/>
      <c r="F20" s="166"/>
      <c r="G20" s="226"/>
      <c r="H20" s="323"/>
      <c r="P20" s="141"/>
      <c r="Q20" s="141"/>
      <c r="R20" s="141"/>
      <c r="S20" s="141"/>
      <c r="T20" s="141"/>
      <c r="U20" s="141"/>
      <c r="V20" s="141"/>
      <c r="W20" s="141"/>
      <c r="X20" s="141"/>
      <c r="Y20" s="141"/>
      <c r="Z20" s="141"/>
      <c r="AA20" s="141"/>
      <c r="AB20" s="141"/>
    </row>
    <row r="21" spans="1:35" ht="35.15" customHeight="1" x14ac:dyDescent="0.35">
      <c r="A21" s="20" t="e">
        <f>IF(#REF!="Toiminto 1",H21,0)</f>
        <v>#REF!</v>
      </c>
      <c r="B21" s="20" t="e">
        <f>IF(#REF!="Toiminto 2",H21,0)</f>
        <v>#REF!</v>
      </c>
      <c r="C21" s="20" t="e">
        <f>IF(#REF!="Toiminto 3",H21,0)</f>
        <v>#REF!</v>
      </c>
      <c r="E21" s="166"/>
      <c r="F21" s="166"/>
      <c r="G21" s="226"/>
      <c r="H21" s="323"/>
      <c r="P21" s="141"/>
      <c r="Q21" s="141"/>
      <c r="R21" s="141"/>
      <c r="S21" s="141"/>
      <c r="T21" s="141"/>
      <c r="U21" s="141"/>
      <c r="V21" s="141"/>
      <c r="W21" s="141"/>
      <c r="X21" s="141"/>
      <c r="Y21" s="141"/>
      <c r="Z21" s="141"/>
      <c r="AA21" s="141"/>
      <c r="AB21" s="141"/>
    </row>
    <row r="22" spans="1:35" ht="35.15" customHeight="1" x14ac:dyDescent="0.35">
      <c r="A22" s="20" t="e">
        <f>IF(#REF!="Toiminto 1",H22,0)</f>
        <v>#REF!</v>
      </c>
      <c r="B22" s="20" t="e">
        <f>IF(#REF!="Toiminto 2",H22,0)</f>
        <v>#REF!</v>
      </c>
      <c r="C22" s="20" t="e">
        <f>IF(#REF!="Toiminto 3",H22,0)</f>
        <v>#REF!</v>
      </c>
      <c r="E22" s="166"/>
      <c r="F22" s="166"/>
      <c r="G22" s="226"/>
      <c r="H22" s="323"/>
      <c r="P22" s="141"/>
      <c r="Q22" s="141"/>
      <c r="R22" s="141"/>
      <c r="S22" s="141"/>
      <c r="T22" s="141"/>
      <c r="U22" s="141"/>
      <c r="V22" s="141"/>
      <c r="W22" s="141"/>
      <c r="X22" s="141"/>
      <c r="Y22" s="141"/>
      <c r="Z22" s="141"/>
      <c r="AA22" s="141"/>
      <c r="AB22" s="141"/>
    </row>
    <row r="23" spans="1:35" ht="35.15" customHeight="1" x14ac:dyDescent="0.35">
      <c r="A23" s="20" t="e">
        <f>IF(#REF!="Toiminto 1",H23,0)</f>
        <v>#REF!</v>
      </c>
      <c r="B23" s="20" t="e">
        <f>IF(#REF!="Toiminto 2",H23,0)</f>
        <v>#REF!</v>
      </c>
      <c r="C23" s="20" t="e">
        <f>IF(#REF!="Toiminto 3",H23,0)</f>
        <v>#REF!</v>
      </c>
      <c r="E23" s="166"/>
      <c r="F23" s="166"/>
      <c r="G23" s="226"/>
      <c r="H23" s="323"/>
      <c r="P23" s="141"/>
      <c r="Q23" s="141"/>
      <c r="R23" s="141"/>
      <c r="S23" s="141"/>
      <c r="T23" s="141"/>
      <c r="U23" s="141"/>
      <c r="V23" s="141"/>
      <c r="W23" s="141"/>
      <c r="X23" s="141"/>
      <c r="Y23" s="141"/>
      <c r="Z23" s="141"/>
      <c r="AA23" s="141"/>
      <c r="AB23" s="141"/>
    </row>
    <row r="24" spans="1:35" ht="16.149999999999999" customHeight="1" x14ac:dyDescent="0.35">
      <c r="A24" s="147" t="e">
        <f>SUM(A10:A23)</f>
        <v>#REF!</v>
      </c>
      <c r="B24" s="147" t="e">
        <f t="shared" ref="B24:C24" si="0">SUM(B10:B23)</f>
        <v>#REF!</v>
      </c>
      <c r="C24" s="147" t="e">
        <f t="shared" si="0"/>
        <v>#REF!</v>
      </c>
      <c r="P24" s="141"/>
      <c r="Q24" s="141"/>
      <c r="R24" s="141"/>
      <c r="S24" s="141"/>
      <c r="T24" s="141"/>
      <c r="U24" s="141"/>
      <c r="V24" s="141"/>
      <c r="W24" s="141"/>
      <c r="X24" s="141"/>
      <c r="Y24" s="141"/>
      <c r="Z24" s="141"/>
      <c r="AA24" s="141"/>
      <c r="AB24" s="141"/>
      <c r="AC24" s="141"/>
    </row>
    <row r="25" spans="1:35" ht="16.149999999999999" customHeight="1" x14ac:dyDescent="0.35">
      <c r="P25" s="141"/>
      <c r="Q25" s="141"/>
      <c r="R25" s="141"/>
      <c r="S25" s="141"/>
      <c r="T25" s="141"/>
      <c r="U25" s="141"/>
      <c r="V25" s="141"/>
      <c r="W25" s="141"/>
      <c r="X25" s="141"/>
      <c r="Y25" s="141"/>
      <c r="Z25" s="141"/>
      <c r="AA25" s="141"/>
      <c r="AB25" s="141"/>
      <c r="AC25" s="141"/>
    </row>
    <row r="26" spans="1:35" x14ac:dyDescent="0.35">
      <c r="D26" s="20"/>
      <c r="E26" s="211" t="s">
        <v>452</v>
      </c>
      <c r="F26" s="649" t="str">
        <f>"500 merkkiä ("&amp;TEXT(LEN(E27),"0")&amp;" käytetty)"</f>
        <v>500 merkkiä (0 käytetty)</v>
      </c>
      <c r="G26" s="649"/>
      <c r="H26" s="649"/>
      <c r="I26" s="650"/>
      <c r="P26" s="141"/>
      <c r="Q26" s="141"/>
      <c r="R26" s="141"/>
      <c r="S26" s="141"/>
      <c r="T26" s="141"/>
      <c r="U26" s="141"/>
      <c r="V26" s="141"/>
      <c r="W26" s="141"/>
      <c r="X26" s="141"/>
      <c r="Y26" s="141"/>
      <c r="Z26" s="141"/>
      <c r="AA26" s="141"/>
      <c r="AB26" s="141"/>
      <c r="AC26" s="141"/>
      <c r="AD26" s="141"/>
      <c r="AE26" s="141"/>
      <c r="AF26" s="141"/>
      <c r="AG26" s="141"/>
      <c r="AH26" s="141"/>
      <c r="AI26" s="141"/>
    </row>
    <row r="27" spans="1:35" ht="95.25" customHeight="1" x14ac:dyDescent="0.35">
      <c r="D27" s="20"/>
      <c r="E27" s="511"/>
      <c r="F27" s="512"/>
      <c r="G27" s="512"/>
      <c r="H27" s="512"/>
      <c r="I27" s="513"/>
      <c r="P27" s="141"/>
      <c r="Q27" s="141"/>
      <c r="R27" s="141"/>
      <c r="S27" s="141"/>
      <c r="T27" s="141"/>
      <c r="U27" s="141"/>
      <c r="V27" s="141"/>
      <c r="W27" s="141"/>
      <c r="X27" s="141"/>
      <c r="Y27" s="141"/>
      <c r="Z27" s="141"/>
      <c r="AA27" s="141"/>
      <c r="AB27" s="141"/>
      <c r="AC27" s="141"/>
      <c r="AD27" s="141"/>
      <c r="AE27" s="141"/>
      <c r="AF27" s="141"/>
      <c r="AG27" s="141"/>
      <c r="AH27" s="141"/>
      <c r="AI27" s="141"/>
    </row>
    <row r="28" spans="1:35" x14ac:dyDescent="0.35">
      <c r="P28" s="141"/>
      <c r="Q28" s="141"/>
      <c r="R28" s="141"/>
      <c r="S28" s="141"/>
      <c r="T28" s="141"/>
      <c r="U28" s="141"/>
      <c r="V28" s="141"/>
      <c r="W28" s="141"/>
      <c r="X28" s="141"/>
      <c r="Y28" s="141"/>
      <c r="Z28" s="141"/>
      <c r="AA28" s="141"/>
      <c r="AB28" s="141"/>
      <c r="AC28" s="141"/>
    </row>
    <row r="29" spans="1:35" x14ac:dyDescent="0.35">
      <c r="P29" s="141"/>
      <c r="Q29" s="141"/>
      <c r="R29" s="141"/>
      <c r="S29" s="141"/>
      <c r="T29" s="141"/>
      <c r="U29" s="141"/>
      <c r="V29" s="141"/>
      <c r="W29" s="141"/>
      <c r="X29" s="141"/>
      <c r="Y29" s="141"/>
      <c r="Z29" s="141"/>
      <c r="AA29" s="141"/>
      <c r="AB29" s="141"/>
      <c r="AC29" s="141"/>
    </row>
    <row r="30" spans="1:35" ht="16.149999999999999" customHeight="1" x14ac:dyDescent="0.35">
      <c r="E30" s="651" t="s">
        <v>465</v>
      </c>
      <c r="F30" s="652"/>
      <c r="G30" s="318"/>
      <c r="H30" s="249" t="s">
        <v>457</v>
      </c>
      <c r="I30" s="167">
        <f>SUM(H34:H47)</f>
        <v>0</v>
      </c>
      <c r="P30" s="141"/>
      <c r="Q30" s="141"/>
      <c r="R30" s="141"/>
      <c r="S30" s="141"/>
      <c r="T30" s="141"/>
      <c r="U30" s="141"/>
      <c r="V30" s="141"/>
      <c r="W30" s="141"/>
      <c r="X30" s="141"/>
      <c r="Y30" s="141"/>
      <c r="Z30" s="141"/>
      <c r="AA30" s="141"/>
    </row>
    <row r="31" spans="1:35" ht="16.149999999999999" customHeight="1" x14ac:dyDescent="0.35">
      <c r="P31" s="141"/>
      <c r="Q31" s="141"/>
      <c r="R31" s="141"/>
      <c r="S31" s="141"/>
      <c r="T31" s="141"/>
      <c r="U31" s="141"/>
      <c r="V31" s="141"/>
      <c r="W31" s="141"/>
      <c r="X31" s="141"/>
      <c r="Y31" s="141"/>
      <c r="Z31" s="141"/>
      <c r="AA31" s="141"/>
    </row>
    <row r="32" spans="1:35" ht="16.149999999999999" customHeight="1" x14ac:dyDescent="0.35">
      <c r="G32" s="160"/>
      <c r="P32" s="141"/>
      <c r="Q32" s="141"/>
      <c r="R32" s="141"/>
      <c r="S32" s="141"/>
      <c r="T32" s="141"/>
      <c r="U32" s="141"/>
      <c r="V32" s="141"/>
      <c r="W32" s="141"/>
      <c r="X32" s="141"/>
      <c r="Y32" s="141"/>
      <c r="Z32" s="141"/>
      <c r="AA32" s="141"/>
    </row>
    <row r="33" spans="1:29" ht="16.149999999999999" customHeight="1" x14ac:dyDescent="0.35">
      <c r="A33" s="20" t="s">
        <v>312</v>
      </c>
      <c r="B33" s="20" t="s">
        <v>325</v>
      </c>
      <c r="C33" s="20" t="s">
        <v>335</v>
      </c>
      <c r="E33" s="164" t="s">
        <v>458</v>
      </c>
      <c r="F33" s="164" t="s">
        <v>459</v>
      </c>
      <c r="G33" s="168" t="s">
        <v>463</v>
      </c>
      <c r="H33" s="165" t="s">
        <v>464</v>
      </c>
      <c r="I33" s="160"/>
      <c r="P33" s="141"/>
      <c r="Q33" s="141"/>
      <c r="R33" s="141"/>
      <c r="S33" s="141"/>
      <c r="T33" s="141"/>
      <c r="U33" s="141"/>
      <c r="V33" s="141"/>
      <c r="W33" s="141"/>
      <c r="X33" s="141"/>
      <c r="Y33" s="141"/>
      <c r="Z33" s="141"/>
    </row>
    <row r="34" spans="1:29" ht="35.15" customHeight="1" x14ac:dyDescent="0.35">
      <c r="A34" s="20" t="e">
        <f>IF(#REF!="Toiminto 1",H34,0)</f>
        <v>#REF!</v>
      </c>
      <c r="B34" s="20" t="e">
        <f>IF(#REF!="Toiminto 2",H34,0)</f>
        <v>#REF!</v>
      </c>
      <c r="C34" s="20" t="e">
        <f>IF(#REF!="Toiminto 3",H34,0)</f>
        <v>#REF!</v>
      </c>
      <c r="E34" s="166"/>
      <c r="F34" s="166"/>
      <c r="G34" s="226"/>
      <c r="H34" s="323"/>
      <c r="P34" s="141"/>
      <c r="Q34" s="141"/>
      <c r="R34" s="141"/>
      <c r="S34" s="141"/>
      <c r="T34" s="141"/>
      <c r="U34" s="141"/>
      <c r="V34" s="141"/>
      <c r="W34" s="141"/>
      <c r="X34" s="141"/>
      <c r="Y34" s="141"/>
      <c r="Z34" s="141"/>
    </row>
    <row r="35" spans="1:29" ht="35.15" customHeight="1" x14ac:dyDescent="0.35">
      <c r="A35" s="20" t="e">
        <f>IF(#REF!="Toiminto 1",H35,0)</f>
        <v>#REF!</v>
      </c>
      <c r="B35" s="20" t="e">
        <f>IF(#REF!="Toiminto 2",H35,0)</f>
        <v>#REF!</v>
      </c>
      <c r="C35" s="20" t="e">
        <f>IF(#REF!="Toiminto 3",H35,0)</f>
        <v>#REF!</v>
      </c>
      <c r="E35" s="166"/>
      <c r="F35" s="166"/>
      <c r="G35" s="226"/>
      <c r="H35" s="323"/>
      <c r="P35" s="141"/>
      <c r="Q35" s="141"/>
      <c r="R35" s="141"/>
      <c r="S35" s="141"/>
      <c r="T35" s="141"/>
      <c r="U35" s="141"/>
      <c r="V35" s="141"/>
      <c r="W35" s="141"/>
      <c r="X35" s="141"/>
      <c r="Y35" s="141"/>
      <c r="Z35" s="141"/>
      <c r="AA35" s="141"/>
      <c r="AB35" s="141"/>
    </row>
    <row r="36" spans="1:29" ht="35.15" customHeight="1" x14ac:dyDescent="0.35">
      <c r="A36" s="20" t="e">
        <f>IF(#REF!="Toiminto 1",H36,0)</f>
        <v>#REF!</v>
      </c>
      <c r="B36" s="20" t="e">
        <f>IF(#REF!="Toiminto 2",H36,0)</f>
        <v>#REF!</v>
      </c>
      <c r="C36" s="20" t="e">
        <f>IF(#REF!="Toiminto 3",H36,0)</f>
        <v>#REF!</v>
      </c>
      <c r="E36" s="166"/>
      <c r="F36" s="166"/>
      <c r="G36" s="226"/>
      <c r="H36" s="323"/>
      <c r="P36" s="141"/>
      <c r="Q36" s="141"/>
      <c r="R36" s="141"/>
      <c r="S36" s="141"/>
      <c r="T36" s="141"/>
      <c r="U36" s="141"/>
      <c r="V36" s="141"/>
      <c r="W36" s="141"/>
      <c r="X36" s="141"/>
      <c r="Y36" s="141"/>
      <c r="Z36" s="141"/>
      <c r="AA36" s="141"/>
      <c r="AB36" s="141"/>
    </row>
    <row r="37" spans="1:29" ht="35.15" customHeight="1" x14ac:dyDescent="0.35">
      <c r="A37" s="20" t="e">
        <f>IF(#REF!="Toiminto 1",H37,0)</f>
        <v>#REF!</v>
      </c>
      <c r="B37" s="20" t="e">
        <f>IF(#REF!="Toiminto 2",H37,0)</f>
        <v>#REF!</v>
      </c>
      <c r="C37" s="20" t="e">
        <f>IF(#REF!="Toiminto 3",H37,0)</f>
        <v>#REF!</v>
      </c>
      <c r="E37" s="166"/>
      <c r="F37" s="166"/>
      <c r="G37" s="226"/>
      <c r="H37" s="323"/>
      <c r="P37" s="141"/>
      <c r="Q37" s="141"/>
      <c r="R37" s="141"/>
      <c r="S37" s="141"/>
      <c r="T37" s="141"/>
      <c r="U37" s="141"/>
      <c r="V37" s="141"/>
      <c r="W37" s="141"/>
      <c r="X37" s="141"/>
      <c r="Y37" s="141"/>
      <c r="Z37" s="141"/>
      <c r="AA37" s="141"/>
      <c r="AB37" s="141"/>
    </row>
    <row r="38" spans="1:29" ht="35.15" customHeight="1" x14ac:dyDescent="0.35">
      <c r="A38" s="20" t="e">
        <f>IF(#REF!="Toiminto 1",H38,0)</f>
        <v>#REF!</v>
      </c>
      <c r="B38" s="20" t="e">
        <f>IF(#REF!="Toiminto 2",H38,0)</f>
        <v>#REF!</v>
      </c>
      <c r="C38" s="20" t="e">
        <f>IF(#REF!="Toiminto 3",H38,0)</f>
        <v>#REF!</v>
      </c>
      <c r="E38" s="166"/>
      <c r="F38" s="166"/>
      <c r="G38" s="226"/>
      <c r="H38" s="323"/>
      <c r="P38" s="141"/>
      <c r="Q38" s="141"/>
      <c r="R38" s="141"/>
      <c r="S38" s="141"/>
      <c r="T38" s="141"/>
      <c r="U38" s="141"/>
      <c r="V38" s="141"/>
      <c r="W38" s="141"/>
      <c r="X38" s="141"/>
      <c r="Y38" s="141"/>
      <c r="Z38" s="141"/>
      <c r="AA38" s="141"/>
      <c r="AB38" s="141"/>
    </row>
    <row r="39" spans="1:29" ht="35.15" customHeight="1" x14ac:dyDescent="0.35">
      <c r="A39" s="20" t="e">
        <f>IF(#REF!="Toiminto 1",H39,0)</f>
        <v>#REF!</v>
      </c>
      <c r="B39" s="20" t="e">
        <f>IF(#REF!="Toiminto 2",H39,0)</f>
        <v>#REF!</v>
      </c>
      <c r="C39" s="20" t="e">
        <f>IF(#REF!="Toiminto 3",H39,0)</f>
        <v>#REF!</v>
      </c>
      <c r="E39" s="166"/>
      <c r="F39" s="166"/>
      <c r="G39" s="226"/>
      <c r="H39" s="323"/>
      <c r="P39" s="141"/>
      <c r="Q39" s="141"/>
      <c r="R39" s="141"/>
      <c r="S39" s="141"/>
      <c r="T39" s="141"/>
      <c r="U39" s="141"/>
      <c r="V39" s="141"/>
      <c r="W39" s="141"/>
      <c r="X39" s="141"/>
      <c r="Y39" s="141"/>
      <c r="Z39" s="141"/>
      <c r="AA39" s="141"/>
      <c r="AB39" s="141"/>
    </row>
    <row r="40" spans="1:29" ht="35.15" customHeight="1" x14ac:dyDescent="0.35">
      <c r="A40" s="20" t="e">
        <f>IF(#REF!="Toiminto 1",H40,0)</f>
        <v>#REF!</v>
      </c>
      <c r="B40" s="20" t="e">
        <f>IF(#REF!="Toiminto 2",H40,0)</f>
        <v>#REF!</v>
      </c>
      <c r="C40" s="20" t="e">
        <f>IF(#REF!="Toiminto 3",H40,0)</f>
        <v>#REF!</v>
      </c>
      <c r="E40" s="166"/>
      <c r="F40" s="166"/>
      <c r="G40" s="226"/>
      <c r="H40" s="323"/>
      <c r="P40" s="141"/>
      <c r="Q40" s="141"/>
      <c r="R40" s="141"/>
      <c r="S40" s="141"/>
      <c r="T40" s="141"/>
      <c r="U40" s="141"/>
      <c r="V40" s="141"/>
      <c r="W40" s="141"/>
      <c r="X40" s="141"/>
      <c r="Y40" s="141"/>
      <c r="Z40" s="141"/>
      <c r="AA40" s="141"/>
      <c r="AB40" s="141"/>
    </row>
    <row r="41" spans="1:29" ht="35.15" customHeight="1" x14ac:dyDescent="0.35">
      <c r="A41" s="20" t="e">
        <f>IF(#REF!="Toiminto 1",H41,0)</f>
        <v>#REF!</v>
      </c>
      <c r="B41" s="20" t="e">
        <f>IF(#REF!="Toiminto 2",H41,0)</f>
        <v>#REF!</v>
      </c>
      <c r="C41" s="20" t="e">
        <f>IF(#REF!="Toiminto 3",H41,0)</f>
        <v>#REF!</v>
      </c>
      <c r="E41" s="166"/>
      <c r="F41" s="166"/>
      <c r="G41" s="226"/>
      <c r="H41" s="323"/>
      <c r="P41" s="141"/>
      <c r="Q41" s="141"/>
      <c r="R41" s="141"/>
      <c r="S41" s="141"/>
      <c r="T41" s="141"/>
      <c r="U41" s="141"/>
      <c r="V41" s="141"/>
      <c r="W41" s="141"/>
      <c r="X41" s="141"/>
      <c r="Y41" s="141"/>
      <c r="Z41" s="141"/>
      <c r="AA41" s="141"/>
      <c r="AB41" s="141"/>
    </row>
    <row r="42" spans="1:29" ht="35.15" customHeight="1" x14ac:dyDescent="0.35">
      <c r="A42" s="20" t="e">
        <f>IF(#REF!="Toiminto 1",H42,0)</f>
        <v>#REF!</v>
      </c>
      <c r="B42" s="20" t="e">
        <f>IF(#REF!="Toiminto 2",H42,0)</f>
        <v>#REF!</v>
      </c>
      <c r="C42" s="20" t="e">
        <f>IF(#REF!="Toiminto 3",H42,0)</f>
        <v>#REF!</v>
      </c>
      <c r="E42" s="166"/>
      <c r="F42" s="166"/>
      <c r="G42" s="226"/>
      <c r="H42" s="323"/>
      <c r="P42" s="141"/>
      <c r="Q42" s="141"/>
      <c r="R42" s="141"/>
      <c r="S42" s="141"/>
      <c r="T42" s="141"/>
      <c r="U42" s="141"/>
      <c r="V42" s="141"/>
      <c r="W42" s="141"/>
      <c r="X42" s="141"/>
      <c r="Y42" s="141"/>
      <c r="Z42" s="141"/>
      <c r="AA42" s="141"/>
      <c r="AB42" s="141"/>
    </row>
    <row r="43" spans="1:29" ht="35.15" customHeight="1" x14ac:dyDescent="0.35">
      <c r="A43" s="20" t="e">
        <f>IF(#REF!="Toiminto 1",H43,0)</f>
        <v>#REF!</v>
      </c>
      <c r="B43" s="20" t="e">
        <f>IF(#REF!="Toiminto 2",H43,0)</f>
        <v>#REF!</v>
      </c>
      <c r="C43" s="20" t="e">
        <f>IF(#REF!="Toiminto 3",H43,0)</f>
        <v>#REF!</v>
      </c>
      <c r="E43" s="166"/>
      <c r="F43" s="166"/>
      <c r="G43" s="226"/>
      <c r="H43" s="323"/>
      <c r="P43" s="141"/>
      <c r="Q43" s="141"/>
      <c r="R43" s="141"/>
      <c r="S43" s="141"/>
      <c r="T43" s="141"/>
      <c r="U43" s="141"/>
      <c r="V43" s="141"/>
      <c r="W43" s="141"/>
      <c r="X43" s="141"/>
      <c r="Y43" s="141"/>
      <c r="Z43" s="141"/>
      <c r="AA43" s="141"/>
      <c r="AB43" s="141"/>
    </row>
    <row r="44" spans="1:29" ht="35.15" customHeight="1" x14ac:dyDescent="0.35">
      <c r="A44" s="20" t="e">
        <f>IF(#REF!="Toiminto 1",H44,0)</f>
        <v>#REF!</v>
      </c>
      <c r="B44" s="20" t="e">
        <f>IF(#REF!="Toiminto 2",H44,0)</f>
        <v>#REF!</v>
      </c>
      <c r="C44" s="20" t="e">
        <f>IF(#REF!="Toiminto 3",H44,0)</f>
        <v>#REF!</v>
      </c>
      <c r="E44" s="166"/>
      <c r="F44" s="166"/>
      <c r="G44" s="226"/>
      <c r="H44" s="323"/>
      <c r="P44" s="141"/>
      <c r="Q44" s="141"/>
      <c r="R44" s="141"/>
      <c r="S44" s="141"/>
      <c r="T44" s="141"/>
      <c r="U44" s="141"/>
      <c r="V44" s="141"/>
      <c r="W44" s="141"/>
      <c r="X44" s="141"/>
      <c r="Y44" s="141"/>
      <c r="Z44" s="141"/>
      <c r="AA44" s="141"/>
      <c r="AB44" s="141"/>
    </row>
    <row r="45" spans="1:29" ht="35.15" customHeight="1" x14ac:dyDescent="0.35">
      <c r="A45" s="20" t="e">
        <f>IF(#REF!="Toiminto 1",H45,0)</f>
        <v>#REF!</v>
      </c>
      <c r="B45" s="20" t="e">
        <f>IF(#REF!="Toiminto 2",H45,0)</f>
        <v>#REF!</v>
      </c>
      <c r="C45" s="20" t="e">
        <f>IF(#REF!="Toiminto 3",H45,0)</f>
        <v>#REF!</v>
      </c>
      <c r="E45" s="166"/>
      <c r="F45" s="166"/>
      <c r="G45" s="226"/>
      <c r="H45" s="323"/>
      <c r="P45" s="141"/>
      <c r="Q45" s="141"/>
      <c r="R45" s="141"/>
      <c r="S45" s="141"/>
      <c r="T45" s="141"/>
      <c r="U45" s="141"/>
      <c r="V45" s="141"/>
      <c r="W45" s="141"/>
      <c r="X45" s="141"/>
      <c r="Y45" s="141"/>
      <c r="Z45" s="141"/>
      <c r="AA45" s="141"/>
      <c r="AB45" s="141"/>
    </row>
    <row r="46" spans="1:29" ht="35.15" customHeight="1" x14ac:dyDescent="0.35">
      <c r="A46" s="20" t="e">
        <f>IF(#REF!="Toiminto 1",H46,0)</f>
        <v>#REF!</v>
      </c>
      <c r="B46" s="20" t="e">
        <f>IF(#REF!="Toiminto 2",H46,0)</f>
        <v>#REF!</v>
      </c>
      <c r="C46" s="20" t="e">
        <f>IF(#REF!="Toiminto 3",H46,0)</f>
        <v>#REF!</v>
      </c>
      <c r="E46" s="166"/>
      <c r="F46" s="166"/>
      <c r="G46" s="226"/>
      <c r="H46" s="323"/>
      <c r="P46" s="141"/>
      <c r="Q46" s="141"/>
      <c r="R46" s="141"/>
      <c r="S46" s="141"/>
      <c r="T46" s="141"/>
      <c r="U46" s="141"/>
      <c r="V46" s="141"/>
      <c r="W46" s="141"/>
      <c r="X46" s="141"/>
      <c r="Y46" s="141"/>
      <c r="Z46" s="141"/>
      <c r="AA46" s="141"/>
      <c r="AB46" s="141"/>
    </row>
    <row r="47" spans="1:29" ht="35.15" customHeight="1" x14ac:dyDescent="0.35">
      <c r="A47" s="20" t="e">
        <f>IF(#REF!="Toiminto 1",H47,0)</f>
        <v>#REF!</v>
      </c>
      <c r="B47" s="20" t="e">
        <f>IF(#REF!="Toiminto 2",H47,0)</f>
        <v>#REF!</v>
      </c>
      <c r="C47" s="20" t="e">
        <f>IF(#REF!="Toiminto 3",H47,0)</f>
        <v>#REF!</v>
      </c>
      <c r="E47" s="166"/>
      <c r="F47" s="166"/>
      <c r="G47" s="226"/>
      <c r="H47" s="323"/>
      <c r="P47" s="141"/>
      <c r="Q47" s="141"/>
      <c r="R47" s="141"/>
      <c r="S47" s="141"/>
      <c r="T47" s="141"/>
      <c r="U47" s="141"/>
      <c r="V47" s="141"/>
      <c r="W47" s="141"/>
      <c r="X47" s="141"/>
      <c r="Y47" s="141"/>
      <c r="Z47" s="141"/>
      <c r="AA47" s="141"/>
      <c r="AB47" s="141"/>
    </row>
    <row r="48" spans="1:29" ht="16.149999999999999" customHeight="1" x14ac:dyDescent="0.35">
      <c r="A48" s="147" t="e">
        <f>SUM(A34:A47)</f>
        <v>#REF!</v>
      </c>
      <c r="B48" s="147" t="e">
        <f t="shared" ref="B48:C48" si="1">SUM(B34:B47)</f>
        <v>#REF!</v>
      </c>
      <c r="C48" s="147" t="e">
        <f t="shared" si="1"/>
        <v>#REF!</v>
      </c>
      <c r="P48" s="141"/>
      <c r="Q48" s="141"/>
      <c r="R48" s="141"/>
      <c r="S48" s="141"/>
      <c r="T48" s="141"/>
      <c r="U48" s="141"/>
      <c r="V48" s="141"/>
      <c r="W48" s="141"/>
      <c r="X48" s="141"/>
      <c r="Y48" s="141"/>
      <c r="Z48" s="141"/>
      <c r="AA48" s="141"/>
      <c r="AB48" s="141"/>
      <c r="AC48" s="141"/>
    </row>
    <row r="49" spans="1:35" ht="16.149999999999999" customHeight="1" x14ac:dyDescent="0.35">
      <c r="P49" s="141"/>
      <c r="Q49" s="141"/>
      <c r="R49" s="141"/>
      <c r="S49" s="141"/>
      <c r="T49" s="141"/>
      <c r="U49" s="141"/>
      <c r="V49" s="141"/>
      <c r="W49" s="141"/>
      <c r="X49" s="141"/>
      <c r="Y49" s="141"/>
      <c r="Z49" s="141"/>
      <c r="AA49" s="141"/>
      <c r="AB49" s="141"/>
      <c r="AC49" s="141"/>
    </row>
    <row r="50" spans="1:35" x14ac:dyDescent="0.35">
      <c r="D50" s="20"/>
      <c r="E50" s="211" t="s">
        <v>452</v>
      </c>
      <c r="F50" s="649" t="str">
        <f>"500 merkkiä ("&amp;TEXT(LEN(E51),"0")&amp;" käytetty)"</f>
        <v>500 merkkiä (0 käytetty)</v>
      </c>
      <c r="G50" s="649"/>
      <c r="H50" s="649"/>
      <c r="I50" s="650"/>
      <c r="P50" s="141"/>
      <c r="Q50" s="141"/>
      <c r="R50" s="141"/>
      <c r="S50" s="141"/>
      <c r="T50" s="141"/>
      <c r="U50" s="141"/>
      <c r="V50" s="141"/>
      <c r="W50" s="141"/>
      <c r="X50" s="141"/>
      <c r="Y50" s="141"/>
      <c r="Z50" s="141"/>
      <c r="AA50" s="141"/>
      <c r="AB50" s="141"/>
      <c r="AC50" s="141"/>
      <c r="AD50" s="141"/>
      <c r="AE50" s="141"/>
      <c r="AF50" s="141"/>
      <c r="AG50" s="141"/>
      <c r="AH50" s="141"/>
      <c r="AI50" s="141"/>
    </row>
    <row r="51" spans="1:35" ht="95.25" customHeight="1" x14ac:dyDescent="0.35">
      <c r="D51" s="20"/>
      <c r="E51" s="511"/>
      <c r="F51" s="512"/>
      <c r="G51" s="512"/>
      <c r="H51" s="512"/>
      <c r="I51" s="513"/>
      <c r="P51" s="141"/>
      <c r="Q51" s="141"/>
      <c r="R51" s="141"/>
      <c r="S51" s="141"/>
      <c r="T51" s="141"/>
      <c r="U51" s="141"/>
      <c r="V51" s="141"/>
      <c r="W51" s="141"/>
      <c r="X51" s="141"/>
      <c r="Y51" s="141"/>
      <c r="Z51" s="141"/>
      <c r="AA51" s="141"/>
      <c r="AB51" s="141"/>
      <c r="AC51" s="141"/>
      <c r="AD51" s="141"/>
      <c r="AE51" s="141"/>
      <c r="AF51" s="141"/>
      <c r="AG51" s="141"/>
      <c r="AH51" s="141"/>
      <c r="AI51" s="141"/>
    </row>
    <row r="52" spans="1:35" x14ac:dyDescent="0.35">
      <c r="P52" s="141"/>
      <c r="Q52" s="141"/>
      <c r="R52" s="141"/>
      <c r="S52" s="141"/>
      <c r="T52" s="141"/>
      <c r="U52" s="141"/>
      <c r="V52" s="141"/>
      <c r="W52" s="141"/>
      <c r="X52" s="141"/>
      <c r="Y52" s="141"/>
      <c r="Z52" s="141"/>
      <c r="AA52" s="141"/>
      <c r="AB52" s="141"/>
      <c r="AC52" s="141"/>
    </row>
    <row r="53" spans="1:35" x14ac:dyDescent="0.35">
      <c r="P53" s="141"/>
      <c r="Q53" s="141"/>
      <c r="R53" s="141"/>
      <c r="S53" s="141"/>
      <c r="T53" s="141"/>
      <c r="U53" s="141"/>
      <c r="V53" s="141"/>
      <c r="W53" s="141"/>
      <c r="X53" s="141"/>
      <c r="Y53" s="141"/>
      <c r="Z53" s="141"/>
      <c r="AA53" s="141"/>
      <c r="AB53" s="141"/>
      <c r="AC53" s="141"/>
    </row>
    <row r="54" spans="1:35" ht="16.149999999999999" customHeight="1" x14ac:dyDescent="0.35">
      <c r="E54" s="651" t="s">
        <v>466</v>
      </c>
      <c r="F54" s="652"/>
      <c r="G54" s="318"/>
      <c r="H54" s="249" t="s">
        <v>457</v>
      </c>
      <c r="I54" s="167">
        <f>SUM(H58:H71)</f>
        <v>0</v>
      </c>
      <c r="P54" s="141"/>
      <c r="Q54" s="141"/>
      <c r="R54" s="141"/>
      <c r="S54" s="141"/>
      <c r="T54" s="141"/>
      <c r="U54" s="141"/>
      <c r="V54" s="141"/>
      <c r="W54" s="141"/>
      <c r="X54" s="141"/>
      <c r="Y54" s="141"/>
      <c r="Z54" s="141"/>
      <c r="AA54" s="141"/>
    </row>
    <row r="55" spans="1:35" ht="16.149999999999999" customHeight="1" x14ac:dyDescent="0.35">
      <c r="P55" s="141"/>
      <c r="Q55" s="141"/>
      <c r="R55" s="141"/>
      <c r="S55" s="141"/>
      <c r="T55" s="141"/>
      <c r="U55" s="141"/>
      <c r="V55" s="141"/>
      <c r="W55" s="141"/>
      <c r="X55" s="141"/>
      <c r="Y55" s="141"/>
      <c r="Z55" s="141"/>
      <c r="AA55" s="141"/>
    </row>
    <row r="56" spans="1:35" ht="16.149999999999999" customHeight="1" x14ac:dyDescent="0.35">
      <c r="G56" s="160"/>
      <c r="P56" s="141"/>
      <c r="Q56" s="141"/>
      <c r="R56" s="141"/>
      <c r="S56" s="141"/>
      <c r="T56" s="141"/>
      <c r="U56" s="141"/>
      <c r="V56" s="141"/>
      <c r="W56" s="141"/>
      <c r="X56" s="141"/>
      <c r="Y56" s="141"/>
      <c r="Z56" s="141"/>
      <c r="AA56" s="141"/>
    </row>
    <row r="57" spans="1:35" ht="16.149999999999999" customHeight="1" x14ac:dyDescent="0.35">
      <c r="A57" s="20" t="s">
        <v>312</v>
      </c>
      <c r="B57" s="20" t="s">
        <v>325</v>
      </c>
      <c r="C57" s="20" t="s">
        <v>335</v>
      </c>
      <c r="E57" s="164" t="s">
        <v>458</v>
      </c>
      <c r="F57" s="164" t="s">
        <v>459</v>
      </c>
      <c r="G57" s="168" t="s">
        <v>463</v>
      </c>
      <c r="H57" s="165" t="s">
        <v>464</v>
      </c>
      <c r="I57" s="160"/>
      <c r="P57" s="141"/>
      <c r="Q57" s="141"/>
      <c r="R57" s="141"/>
      <c r="S57" s="141"/>
      <c r="T57" s="141"/>
      <c r="U57" s="141"/>
      <c r="V57" s="141"/>
      <c r="W57" s="141"/>
      <c r="X57" s="141"/>
      <c r="Y57" s="141"/>
      <c r="Z57" s="141"/>
    </row>
    <row r="58" spans="1:35" ht="35.15" customHeight="1" x14ac:dyDescent="0.35">
      <c r="A58" s="20" t="e">
        <f>IF(#REF!="Toiminto 1",H58,0)</f>
        <v>#REF!</v>
      </c>
      <c r="B58" s="20" t="e">
        <f>IF(#REF!="Toiminto 2",H58,0)</f>
        <v>#REF!</v>
      </c>
      <c r="C58" s="20" t="e">
        <f>IF(#REF!="Toiminto 3",H58,0)</f>
        <v>#REF!</v>
      </c>
      <c r="E58" s="166"/>
      <c r="F58" s="166"/>
      <c r="G58" s="226"/>
      <c r="H58" s="323"/>
      <c r="P58" s="141"/>
      <c r="Q58" s="141"/>
      <c r="R58" s="141"/>
      <c r="S58" s="141"/>
      <c r="T58" s="141"/>
      <c r="U58" s="141"/>
      <c r="V58" s="141"/>
      <c r="W58" s="141"/>
      <c r="X58" s="141"/>
      <c r="Y58" s="141"/>
      <c r="Z58" s="141"/>
    </row>
    <row r="59" spans="1:35" ht="35.15" customHeight="1" x14ac:dyDescent="0.35">
      <c r="A59" s="20" t="e">
        <f>IF(#REF!="Toiminto 1",H59,0)</f>
        <v>#REF!</v>
      </c>
      <c r="B59" s="20" t="e">
        <f>IF(#REF!="Toiminto 2",H59,0)</f>
        <v>#REF!</v>
      </c>
      <c r="C59" s="20" t="e">
        <f>IF(#REF!="Toiminto 3",H59,0)</f>
        <v>#REF!</v>
      </c>
      <c r="E59" s="166"/>
      <c r="F59" s="166"/>
      <c r="G59" s="226"/>
      <c r="H59" s="323"/>
      <c r="P59" s="141"/>
      <c r="Q59" s="141"/>
      <c r="R59" s="141"/>
      <c r="S59" s="141"/>
      <c r="T59" s="141"/>
      <c r="U59" s="141"/>
      <c r="V59" s="141"/>
      <c r="W59" s="141"/>
      <c r="X59" s="141"/>
      <c r="Y59" s="141"/>
      <c r="Z59" s="141"/>
      <c r="AA59" s="141"/>
      <c r="AB59" s="141"/>
    </row>
    <row r="60" spans="1:35" ht="35.15" customHeight="1" x14ac:dyDescent="0.35">
      <c r="A60" s="20" t="e">
        <f>IF(#REF!="Toiminto 1",H60,0)</f>
        <v>#REF!</v>
      </c>
      <c r="B60" s="20" t="e">
        <f>IF(#REF!="Toiminto 2",H60,0)</f>
        <v>#REF!</v>
      </c>
      <c r="C60" s="20" t="e">
        <f>IF(#REF!="Toiminto 3",H60,0)</f>
        <v>#REF!</v>
      </c>
      <c r="E60" s="166"/>
      <c r="F60" s="166"/>
      <c r="G60" s="226"/>
      <c r="H60" s="323"/>
      <c r="P60" s="141"/>
      <c r="Q60" s="141"/>
      <c r="R60" s="141"/>
      <c r="S60" s="141"/>
      <c r="T60" s="141"/>
      <c r="U60" s="141"/>
      <c r="V60" s="141"/>
      <c r="W60" s="141"/>
      <c r="X60" s="141"/>
      <c r="Y60" s="141"/>
      <c r="Z60" s="141"/>
      <c r="AA60" s="141"/>
      <c r="AB60" s="141"/>
    </row>
    <row r="61" spans="1:35" ht="35.15" customHeight="1" x14ac:dyDescent="0.35">
      <c r="A61" s="20" t="e">
        <f>IF(#REF!="Toiminto 1",H61,0)</f>
        <v>#REF!</v>
      </c>
      <c r="B61" s="20" t="e">
        <f>IF(#REF!="Toiminto 2",H61,0)</f>
        <v>#REF!</v>
      </c>
      <c r="C61" s="20" t="e">
        <f>IF(#REF!="Toiminto 3",H61,0)</f>
        <v>#REF!</v>
      </c>
      <c r="E61" s="166"/>
      <c r="F61" s="166"/>
      <c r="G61" s="226"/>
      <c r="H61" s="323"/>
      <c r="P61" s="141"/>
      <c r="Q61" s="141"/>
      <c r="R61" s="141"/>
      <c r="S61" s="141"/>
      <c r="T61" s="141"/>
      <c r="U61" s="141"/>
      <c r="V61" s="141"/>
      <c r="W61" s="141"/>
      <c r="X61" s="141"/>
      <c r="Y61" s="141"/>
      <c r="Z61" s="141"/>
      <c r="AA61" s="141"/>
      <c r="AB61" s="141"/>
    </row>
    <row r="62" spans="1:35" ht="35.15" customHeight="1" x14ac:dyDescent="0.35">
      <c r="A62" s="20" t="e">
        <f>IF(#REF!="Toiminto 1",H62,0)</f>
        <v>#REF!</v>
      </c>
      <c r="B62" s="20" t="e">
        <f>IF(#REF!="Toiminto 2",H62,0)</f>
        <v>#REF!</v>
      </c>
      <c r="C62" s="20" t="e">
        <f>IF(#REF!="Toiminto 3",H62,0)</f>
        <v>#REF!</v>
      </c>
      <c r="E62" s="166"/>
      <c r="F62" s="166"/>
      <c r="G62" s="226"/>
      <c r="H62" s="323"/>
      <c r="P62" s="141"/>
      <c r="Q62" s="141"/>
      <c r="R62" s="141"/>
      <c r="S62" s="141"/>
      <c r="T62" s="141"/>
      <c r="U62" s="141"/>
      <c r="V62" s="141"/>
      <c r="W62" s="141"/>
      <c r="X62" s="141"/>
      <c r="Y62" s="141"/>
      <c r="Z62" s="141"/>
      <c r="AA62" s="141"/>
      <c r="AB62" s="141"/>
    </row>
    <row r="63" spans="1:35" ht="35.15" customHeight="1" x14ac:dyDescent="0.35">
      <c r="A63" s="20" t="e">
        <f>IF(#REF!="Toiminto 1",H63,0)</f>
        <v>#REF!</v>
      </c>
      <c r="B63" s="20" t="e">
        <f>IF(#REF!="Toiminto 2",H63,0)</f>
        <v>#REF!</v>
      </c>
      <c r="C63" s="20" t="e">
        <f>IF(#REF!="Toiminto 3",H63,0)</f>
        <v>#REF!</v>
      </c>
      <c r="E63" s="166"/>
      <c r="F63" s="166"/>
      <c r="G63" s="226"/>
      <c r="H63" s="323"/>
      <c r="P63" s="141"/>
      <c r="Q63" s="141"/>
      <c r="R63" s="141"/>
      <c r="S63" s="141"/>
      <c r="T63" s="141"/>
      <c r="U63" s="141"/>
      <c r="V63" s="141"/>
      <c r="W63" s="141"/>
      <c r="X63" s="141"/>
      <c r="Y63" s="141"/>
      <c r="Z63" s="141"/>
      <c r="AA63" s="141"/>
      <c r="AB63" s="141"/>
    </row>
    <row r="64" spans="1:35" ht="35.15" customHeight="1" x14ac:dyDescent="0.35">
      <c r="A64" s="20" t="e">
        <f>IF(#REF!="Toiminto 1",H64,0)</f>
        <v>#REF!</v>
      </c>
      <c r="B64" s="20" t="e">
        <f>IF(#REF!="Toiminto 2",H64,0)</f>
        <v>#REF!</v>
      </c>
      <c r="C64" s="20" t="e">
        <f>IF(#REF!="Toiminto 3",H64,0)</f>
        <v>#REF!</v>
      </c>
      <c r="E64" s="166"/>
      <c r="F64" s="166"/>
      <c r="G64" s="226"/>
      <c r="H64" s="323"/>
      <c r="P64" s="141"/>
      <c r="Q64" s="141"/>
      <c r="R64" s="141"/>
      <c r="S64" s="141"/>
      <c r="T64" s="141"/>
      <c r="U64" s="141"/>
      <c r="V64" s="141"/>
      <c r="W64" s="141"/>
      <c r="X64" s="141"/>
      <c r="Y64" s="141"/>
      <c r="Z64" s="141"/>
      <c r="AA64" s="141"/>
      <c r="AB64" s="141"/>
    </row>
    <row r="65" spans="1:35" ht="35.15" customHeight="1" x14ac:dyDescent="0.35">
      <c r="A65" s="20" t="e">
        <f>IF(#REF!="Toiminto 1",H65,0)</f>
        <v>#REF!</v>
      </c>
      <c r="B65" s="20" t="e">
        <f>IF(#REF!="Toiminto 2",H65,0)</f>
        <v>#REF!</v>
      </c>
      <c r="C65" s="20" t="e">
        <f>IF(#REF!="Toiminto 3",H65,0)</f>
        <v>#REF!</v>
      </c>
      <c r="E65" s="166"/>
      <c r="F65" s="166"/>
      <c r="G65" s="226"/>
      <c r="H65" s="323"/>
      <c r="P65" s="141"/>
      <c r="Q65" s="141"/>
      <c r="R65" s="141"/>
      <c r="S65" s="141"/>
      <c r="T65" s="141"/>
      <c r="U65" s="141"/>
      <c r="V65" s="141"/>
      <c r="W65" s="141"/>
      <c r="X65" s="141"/>
      <c r="Y65" s="141"/>
      <c r="Z65" s="141"/>
      <c r="AA65" s="141"/>
      <c r="AB65" s="141"/>
    </row>
    <row r="66" spans="1:35" ht="35.15" customHeight="1" x14ac:dyDescent="0.35">
      <c r="A66" s="20" t="e">
        <f>IF(#REF!="Toiminto 1",H66,0)</f>
        <v>#REF!</v>
      </c>
      <c r="B66" s="20" t="e">
        <f>IF(#REF!="Toiminto 2",H66,0)</f>
        <v>#REF!</v>
      </c>
      <c r="C66" s="20" t="e">
        <f>IF(#REF!="Toiminto 3",H66,0)</f>
        <v>#REF!</v>
      </c>
      <c r="E66" s="166"/>
      <c r="F66" s="166"/>
      <c r="G66" s="226"/>
      <c r="H66" s="323"/>
      <c r="P66" s="141"/>
      <c r="Q66" s="141"/>
      <c r="R66" s="141"/>
      <c r="S66" s="141"/>
      <c r="T66" s="141"/>
      <c r="U66" s="141"/>
      <c r="V66" s="141"/>
      <c r="W66" s="141"/>
      <c r="X66" s="141"/>
      <c r="Y66" s="141"/>
      <c r="Z66" s="141"/>
      <c r="AA66" s="141"/>
      <c r="AB66" s="141"/>
    </row>
    <row r="67" spans="1:35" ht="35.15" customHeight="1" x14ac:dyDescent="0.35">
      <c r="A67" s="20" t="e">
        <f>IF(#REF!="Toiminto 1",H67,0)</f>
        <v>#REF!</v>
      </c>
      <c r="B67" s="20" t="e">
        <f>IF(#REF!="Toiminto 2",H67,0)</f>
        <v>#REF!</v>
      </c>
      <c r="C67" s="20" t="e">
        <f>IF(#REF!="Toiminto 3",H67,0)</f>
        <v>#REF!</v>
      </c>
      <c r="E67" s="166"/>
      <c r="F67" s="166"/>
      <c r="G67" s="226"/>
      <c r="H67" s="323"/>
      <c r="P67" s="141"/>
      <c r="Q67" s="141"/>
      <c r="R67" s="141"/>
      <c r="S67" s="141"/>
      <c r="T67" s="141"/>
      <c r="U67" s="141"/>
      <c r="V67" s="141"/>
      <c r="W67" s="141"/>
      <c r="X67" s="141"/>
      <c r="Y67" s="141"/>
      <c r="Z67" s="141"/>
      <c r="AA67" s="141"/>
      <c r="AB67" s="141"/>
    </row>
    <row r="68" spans="1:35" ht="35.15" customHeight="1" x14ac:dyDescent="0.35">
      <c r="A68" s="20" t="e">
        <f>IF(#REF!="Toiminto 1",H68,0)</f>
        <v>#REF!</v>
      </c>
      <c r="B68" s="20" t="e">
        <f>IF(#REF!="Toiminto 2",H68,0)</f>
        <v>#REF!</v>
      </c>
      <c r="C68" s="20" t="e">
        <f>IF(#REF!="Toiminto 3",H68,0)</f>
        <v>#REF!</v>
      </c>
      <c r="E68" s="166"/>
      <c r="F68" s="166"/>
      <c r="G68" s="226"/>
      <c r="H68" s="323"/>
      <c r="P68" s="141"/>
      <c r="Q68" s="141"/>
      <c r="R68" s="141"/>
      <c r="S68" s="141"/>
      <c r="T68" s="141"/>
      <c r="U68" s="141"/>
      <c r="V68" s="141"/>
      <c r="W68" s="141"/>
      <c r="X68" s="141"/>
      <c r="Y68" s="141"/>
      <c r="Z68" s="141"/>
      <c r="AA68" s="141"/>
      <c r="AB68" s="141"/>
    </row>
    <row r="69" spans="1:35" ht="35.15" customHeight="1" x14ac:dyDescent="0.35">
      <c r="A69" s="20" t="e">
        <f>IF(#REF!="Toiminto 1",H69,0)</f>
        <v>#REF!</v>
      </c>
      <c r="B69" s="20" t="e">
        <f>IF(#REF!="Toiminto 2",H69,0)</f>
        <v>#REF!</v>
      </c>
      <c r="C69" s="20" t="e">
        <f>IF(#REF!="Toiminto 3",H69,0)</f>
        <v>#REF!</v>
      </c>
      <c r="E69" s="166"/>
      <c r="F69" s="166"/>
      <c r="G69" s="226"/>
      <c r="H69" s="323"/>
      <c r="P69" s="141"/>
      <c r="Q69" s="141"/>
      <c r="R69" s="141"/>
      <c r="S69" s="141"/>
      <c r="T69" s="141"/>
      <c r="U69" s="141"/>
      <c r="V69" s="141"/>
      <c r="W69" s="141"/>
      <c r="X69" s="141"/>
      <c r="Y69" s="141"/>
      <c r="Z69" s="141"/>
      <c r="AA69" s="141"/>
      <c r="AB69" s="141"/>
    </row>
    <row r="70" spans="1:35" ht="35.15" customHeight="1" x14ac:dyDescent="0.35">
      <c r="A70" s="20" t="e">
        <f>IF(#REF!="Toiminto 1",H70,0)</f>
        <v>#REF!</v>
      </c>
      <c r="B70" s="20" t="e">
        <f>IF(#REF!="Toiminto 2",H70,0)</f>
        <v>#REF!</v>
      </c>
      <c r="C70" s="20" t="e">
        <f>IF(#REF!="Toiminto 3",H70,0)</f>
        <v>#REF!</v>
      </c>
      <c r="E70" s="166"/>
      <c r="F70" s="166"/>
      <c r="G70" s="226"/>
      <c r="H70" s="323"/>
      <c r="P70" s="141"/>
      <c r="Q70" s="141"/>
      <c r="R70" s="141"/>
      <c r="S70" s="141"/>
      <c r="T70" s="141"/>
      <c r="U70" s="141"/>
      <c r="V70" s="141"/>
      <c r="W70" s="141"/>
      <c r="X70" s="141"/>
      <c r="Y70" s="141"/>
      <c r="Z70" s="141"/>
      <c r="AA70" s="141"/>
      <c r="AB70" s="141"/>
    </row>
    <row r="71" spans="1:35" ht="35.15" customHeight="1" x14ac:dyDescent="0.35">
      <c r="A71" s="20" t="e">
        <f>IF(#REF!="Toiminto 1",H71,0)</f>
        <v>#REF!</v>
      </c>
      <c r="B71" s="20" t="e">
        <f>IF(#REF!="Toiminto 2",H71,0)</f>
        <v>#REF!</v>
      </c>
      <c r="C71" s="20" t="e">
        <f>IF(#REF!="Toiminto 3",H71,0)</f>
        <v>#REF!</v>
      </c>
      <c r="E71" s="166"/>
      <c r="F71" s="166"/>
      <c r="G71" s="226"/>
      <c r="H71" s="323"/>
      <c r="P71" s="141"/>
      <c r="Q71" s="141"/>
      <c r="R71" s="141"/>
      <c r="S71" s="141"/>
      <c r="T71" s="141"/>
      <c r="U71" s="141"/>
      <c r="V71" s="141"/>
      <c r="W71" s="141"/>
      <c r="X71" s="141"/>
      <c r="Y71" s="141"/>
      <c r="Z71" s="141"/>
      <c r="AA71" s="141"/>
      <c r="AB71" s="141"/>
    </row>
    <row r="72" spans="1:35" ht="16.149999999999999" customHeight="1" x14ac:dyDescent="0.35">
      <c r="A72" s="147" t="e">
        <f>SUM(A58:A71)</f>
        <v>#REF!</v>
      </c>
      <c r="B72" s="147" t="e">
        <f t="shared" ref="B72:C72" si="2">SUM(B58:B71)</f>
        <v>#REF!</v>
      </c>
      <c r="C72" s="147" t="e">
        <f t="shared" si="2"/>
        <v>#REF!</v>
      </c>
      <c r="P72" s="141"/>
      <c r="Q72" s="141"/>
      <c r="R72" s="141"/>
      <c r="S72" s="141"/>
      <c r="T72" s="141"/>
      <c r="U72" s="141"/>
      <c r="V72" s="141"/>
      <c r="W72" s="141"/>
      <c r="X72" s="141"/>
      <c r="Y72" s="141"/>
      <c r="Z72" s="141"/>
      <c r="AA72" s="141"/>
      <c r="AB72" s="141"/>
      <c r="AC72" s="141"/>
    </row>
    <row r="73" spans="1:35" ht="16.149999999999999" customHeight="1" x14ac:dyDescent="0.35">
      <c r="P73" s="141"/>
      <c r="Q73" s="141"/>
      <c r="R73" s="141"/>
      <c r="S73" s="141"/>
      <c r="T73" s="141"/>
      <c r="U73" s="141"/>
      <c r="V73" s="141"/>
      <c r="W73" s="141"/>
      <c r="X73" s="141"/>
      <c r="Y73" s="141"/>
      <c r="Z73" s="141"/>
      <c r="AA73" s="141"/>
      <c r="AB73" s="141"/>
      <c r="AC73" s="141"/>
    </row>
    <row r="74" spans="1:35" x14ac:dyDescent="0.35">
      <c r="D74" s="20"/>
      <c r="E74" s="211" t="s">
        <v>452</v>
      </c>
      <c r="F74" s="649" t="str">
        <f>"500 merkkiä ("&amp;TEXT(LEN(E75),"0")&amp;" käytetty)"</f>
        <v>500 merkkiä (0 käytetty)</v>
      </c>
      <c r="G74" s="649"/>
      <c r="H74" s="649"/>
      <c r="I74" s="650"/>
      <c r="P74" s="141"/>
      <c r="Q74" s="141"/>
      <c r="R74" s="141"/>
      <c r="S74" s="141"/>
      <c r="T74" s="141"/>
      <c r="U74" s="141"/>
      <c r="V74" s="141"/>
      <c r="W74" s="141"/>
      <c r="X74" s="141"/>
      <c r="Y74" s="141"/>
      <c r="Z74" s="141"/>
      <c r="AA74" s="141"/>
      <c r="AB74" s="141"/>
      <c r="AC74" s="141"/>
      <c r="AD74" s="141"/>
      <c r="AE74" s="141"/>
      <c r="AF74" s="141"/>
      <c r="AG74" s="141"/>
      <c r="AH74" s="141"/>
      <c r="AI74" s="141"/>
    </row>
    <row r="75" spans="1:35" ht="95.25" customHeight="1" x14ac:dyDescent="0.35">
      <c r="D75" s="20"/>
      <c r="E75" s="511"/>
      <c r="F75" s="512"/>
      <c r="G75" s="512"/>
      <c r="H75" s="512"/>
      <c r="I75" s="513"/>
      <c r="P75" s="141"/>
      <c r="Q75" s="141"/>
      <c r="R75" s="141"/>
      <c r="S75" s="141"/>
      <c r="T75" s="141"/>
      <c r="U75" s="141"/>
      <c r="V75" s="141"/>
      <c r="W75" s="141"/>
      <c r="X75" s="141"/>
      <c r="Y75" s="141"/>
      <c r="Z75" s="141"/>
      <c r="AA75" s="141"/>
      <c r="AB75" s="141"/>
      <c r="AC75" s="141"/>
      <c r="AD75" s="141"/>
      <c r="AE75" s="141"/>
      <c r="AF75" s="141"/>
      <c r="AG75" s="141"/>
      <c r="AH75" s="141"/>
      <c r="AI75" s="141"/>
    </row>
    <row r="76" spans="1:35" x14ac:dyDescent="0.35">
      <c r="P76" s="141"/>
      <c r="Q76" s="141"/>
      <c r="R76" s="141"/>
      <c r="S76" s="141"/>
      <c r="T76" s="141"/>
      <c r="U76" s="141"/>
      <c r="V76" s="141"/>
      <c r="W76" s="141"/>
      <c r="X76" s="141"/>
      <c r="Y76" s="141"/>
      <c r="Z76" s="141"/>
      <c r="AA76" s="141"/>
      <c r="AB76" s="141"/>
      <c r="AC76" s="141"/>
    </row>
    <row r="77" spans="1:35" x14ac:dyDescent="0.35">
      <c r="P77" s="141"/>
      <c r="Q77" s="141"/>
      <c r="R77" s="141"/>
      <c r="S77" s="141"/>
      <c r="T77" s="141"/>
      <c r="U77" s="141"/>
      <c r="V77" s="141"/>
      <c r="W77" s="141"/>
      <c r="X77" s="141"/>
      <c r="Y77" s="141"/>
      <c r="Z77" s="141"/>
      <c r="AA77" s="141"/>
      <c r="AB77" s="141"/>
      <c r="AC77" s="141"/>
    </row>
    <row r="78" spans="1:35" x14ac:dyDescent="0.35">
      <c r="P78" s="141"/>
      <c r="Q78" s="141"/>
      <c r="R78" s="141"/>
      <c r="S78" s="141"/>
      <c r="T78" s="141"/>
      <c r="U78" s="141"/>
      <c r="V78" s="141"/>
      <c r="W78" s="141"/>
      <c r="X78" s="141"/>
      <c r="Y78" s="141"/>
      <c r="Z78" s="141"/>
      <c r="AA78" s="141"/>
      <c r="AB78" s="141"/>
      <c r="AC78" s="141"/>
    </row>
    <row r="79" spans="1:35" x14ac:dyDescent="0.35">
      <c r="P79" s="141"/>
      <c r="Q79" s="141"/>
      <c r="R79" s="141"/>
      <c r="S79" s="141"/>
      <c r="T79" s="141"/>
      <c r="U79" s="141"/>
      <c r="V79" s="141"/>
      <c r="W79" s="141"/>
      <c r="X79" s="141"/>
      <c r="Y79" s="141"/>
      <c r="Z79" s="141"/>
      <c r="AA79" s="141"/>
      <c r="AB79" s="141"/>
      <c r="AC79" s="141"/>
    </row>
    <row r="80" spans="1:35" x14ac:dyDescent="0.35">
      <c r="P80" s="141"/>
      <c r="Q80" s="141"/>
      <c r="R80" s="141"/>
      <c r="S80" s="141"/>
      <c r="T80" s="141"/>
      <c r="U80" s="141"/>
      <c r="V80" s="141"/>
      <c r="W80" s="141"/>
      <c r="X80" s="141"/>
      <c r="Y80" s="141"/>
      <c r="Z80" s="141"/>
      <c r="AA80" s="141"/>
      <c r="AB80" s="141"/>
      <c r="AC80" s="141"/>
    </row>
    <row r="81" spans="16:29" x14ac:dyDescent="0.35">
      <c r="P81" s="141"/>
      <c r="Q81" s="141"/>
      <c r="R81" s="141"/>
      <c r="S81" s="141"/>
      <c r="T81" s="141"/>
      <c r="U81" s="141"/>
      <c r="V81" s="141"/>
      <c r="W81" s="141"/>
      <c r="X81" s="141"/>
      <c r="Y81" s="141"/>
      <c r="Z81" s="141"/>
      <c r="AA81" s="141"/>
      <c r="AB81" s="141"/>
      <c r="AC81" s="141"/>
    </row>
    <row r="82" spans="16:29" x14ac:dyDescent="0.35">
      <c r="P82" s="141"/>
      <c r="Q82" s="141"/>
      <c r="R82" s="141"/>
      <c r="S82" s="141"/>
      <c r="T82" s="141"/>
      <c r="U82" s="141"/>
      <c r="V82" s="141"/>
      <c r="W82" s="141"/>
      <c r="X82" s="141"/>
      <c r="Y82" s="141"/>
      <c r="Z82" s="141"/>
      <c r="AA82" s="141"/>
      <c r="AB82" s="141"/>
      <c r="AC82" s="141"/>
    </row>
    <row r="83" spans="16:29" x14ac:dyDescent="0.35">
      <c r="P83" s="141"/>
      <c r="Q83" s="141"/>
      <c r="R83" s="141"/>
      <c r="S83" s="141"/>
      <c r="T83" s="141"/>
      <c r="U83" s="141"/>
      <c r="V83" s="141"/>
      <c r="W83" s="141"/>
      <c r="X83" s="141"/>
      <c r="Y83" s="141"/>
      <c r="Z83" s="141"/>
      <c r="AA83" s="141"/>
      <c r="AB83" s="141"/>
      <c r="AC83" s="141"/>
    </row>
    <row r="84" spans="16:29" x14ac:dyDescent="0.35">
      <c r="P84" s="141"/>
      <c r="Q84" s="141"/>
      <c r="R84" s="141"/>
      <c r="S84" s="141"/>
      <c r="T84" s="141"/>
      <c r="U84" s="141"/>
      <c r="V84" s="141"/>
      <c r="W84" s="141"/>
      <c r="X84" s="141"/>
      <c r="Y84" s="141"/>
      <c r="Z84" s="141"/>
      <c r="AA84" s="141"/>
      <c r="AB84" s="141"/>
      <c r="AC84" s="141"/>
    </row>
    <row r="85" spans="16:29" x14ac:dyDescent="0.35">
      <c r="P85" s="141"/>
      <c r="Q85" s="141"/>
      <c r="R85" s="141"/>
      <c r="S85" s="141"/>
      <c r="T85" s="141"/>
      <c r="U85" s="141"/>
      <c r="V85" s="141"/>
      <c r="W85" s="141"/>
      <c r="X85" s="141"/>
      <c r="Y85" s="141"/>
      <c r="Z85" s="141"/>
      <c r="AA85" s="141"/>
      <c r="AB85" s="141"/>
      <c r="AC85" s="141"/>
    </row>
    <row r="86" spans="16:29" x14ac:dyDescent="0.35">
      <c r="P86" s="141"/>
      <c r="Q86" s="141"/>
      <c r="R86" s="141"/>
      <c r="S86" s="141"/>
      <c r="T86" s="141"/>
      <c r="U86" s="141"/>
      <c r="V86" s="141"/>
      <c r="W86" s="141"/>
      <c r="X86" s="141"/>
      <c r="Y86" s="141"/>
      <c r="Z86" s="141"/>
      <c r="AA86" s="141"/>
      <c r="AB86" s="141"/>
      <c r="AC86" s="141"/>
    </row>
    <row r="87" spans="16:29" x14ac:dyDescent="0.35">
      <c r="P87" s="141"/>
      <c r="Q87" s="141"/>
      <c r="R87" s="141"/>
      <c r="S87" s="141"/>
      <c r="T87" s="141"/>
      <c r="U87" s="141"/>
      <c r="V87" s="141"/>
      <c r="W87" s="141"/>
      <c r="X87" s="141"/>
      <c r="Y87" s="141"/>
      <c r="Z87" s="141"/>
      <c r="AA87" s="141"/>
      <c r="AB87" s="141"/>
      <c r="AC87" s="141"/>
    </row>
    <row r="88" spans="16:29" x14ac:dyDescent="0.35">
      <c r="P88" s="141"/>
      <c r="Q88" s="141"/>
      <c r="R88" s="141"/>
      <c r="S88" s="141"/>
      <c r="T88" s="141"/>
      <c r="U88" s="141"/>
      <c r="V88" s="141"/>
      <c r="W88" s="141"/>
      <c r="X88" s="141"/>
      <c r="Y88" s="141"/>
      <c r="Z88" s="141"/>
      <c r="AA88" s="141"/>
      <c r="AB88" s="141"/>
      <c r="AC88" s="141"/>
    </row>
    <row r="89" spans="16:29" x14ac:dyDescent="0.35">
      <c r="P89" s="141"/>
      <c r="Q89" s="141"/>
      <c r="R89" s="141"/>
      <c r="S89" s="141"/>
      <c r="T89" s="141"/>
      <c r="U89" s="141"/>
      <c r="V89" s="141"/>
      <c r="W89" s="141"/>
      <c r="X89" s="141"/>
      <c r="Y89" s="141"/>
      <c r="Z89" s="141"/>
      <c r="AA89" s="141"/>
      <c r="AB89" s="141"/>
      <c r="AC89" s="141"/>
    </row>
    <row r="90" spans="16:29" x14ac:dyDescent="0.35">
      <c r="P90" s="141"/>
      <c r="Q90" s="141"/>
      <c r="R90" s="141"/>
      <c r="S90" s="141"/>
      <c r="T90" s="141"/>
      <c r="U90" s="141"/>
      <c r="V90" s="141"/>
      <c r="W90" s="141"/>
      <c r="X90" s="141"/>
      <c r="Y90" s="141"/>
      <c r="Z90" s="141"/>
      <c r="AA90" s="141"/>
      <c r="AB90" s="141"/>
      <c r="AC90" s="141"/>
    </row>
    <row r="91" spans="16:29" x14ac:dyDescent="0.35">
      <c r="P91" s="141"/>
      <c r="Q91" s="141"/>
      <c r="R91" s="141"/>
      <c r="S91" s="141"/>
      <c r="T91" s="141"/>
      <c r="U91" s="141"/>
      <c r="V91" s="141"/>
      <c r="W91" s="141"/>
      <c r="X91" s="141"/>
      <c r="Y91" s="141"/>
      <c r="Z91" s="141"/>
      <c r="AA91" s="141"/>
      <c r="AB91" s="141"/>
      <c r="AC91" s="141"/>
    </row>
    <row r="92" spans="16:29" x14ac:dyDescent="0.35">
      <c r="P92" s="141"/>
      <c r="Q92" s="141"/>
      <c r="R92" s="141"/>
      <c r="S92" s="141"/>
      <c r="T92" s="141"/>
      <c r="U92" s="141"/>
      <c r="V92" s="141"/>
      <c r="W92" s="141"/>
      <c r="X92" s="141"/>
      <c r="Y92" s="141"/>
      <c r="Z92" s="141"/>
      <c r="AA92" s="141"/>
      <c r="AB92" s="141"/>
      <c r="AC92" s="141"/>
    </row>
    <row r="93" spans="16:29" x14ac:dyDescent="0.35">
      <c r="P93" s="141"/>
      <c r="Q93" s="141"/>
      <c r="R93" s="141"/>
      <c r="S93" s="141"/>
      <c r="T93" s="141"/>
      <c r="U93" s="141"/>
      <c r="V93" s="141"/>
      <c r="W93" s="141"/>
      <c r="X93" s="141"/>
      <c r="Y93" s="141"/>
      <c r="Z93" s="141"/>
      <c r="AA93" s="141"/>
      <c r="AB93" s="141"/>
      <c r="AC93" s="141"/>
    </row>
    <row r="94" spans="16:29" x14ac:dyDescent="0.35">
      <c r="P94" s="141"/>
      <c r="Q94" s="141"/>
      <c r="R94" s="141"/>
      <c r="S94" s="141"/>
      <c r="T94" s="141"/>
      <c r="U94" s="141"/>
      <c r="V94" s="141"/>
      <c r="W94" s="141"/>
      <c r="X94" s="141"/>
      <c r="Y94" s="141"/>
      <c r="Z94" s="141"/>
      <c r="AA94" s="141"/>
      <c r="AB94" s="141"/>
      <c r="AC94" s="141"/>
    </row>
    <row r="95" spans="16:29" x14ac:dyDescent="0.35">
      <c r="P95" s="141"/>
      <c r="Q95" s="141"/>
      <c r="R95" s="141"/>
      <c r="S95" s="141"/>
      <c r="T95" s="141"/>
      <c r="U95" s="141"/>
      <c r="V95" s="141"/>
      <c r="W95" s="141"/>
      <c r="X95" s="141"/>
      <c r="Y95" s="141"/>
      <c r="Z95" s="141"/>
      <c r="AA95" s="141"/>
      <c r="AB95" s="141"/>
      <c r="AC95" s="141"/>
    </row>
    <row r="96" spans="16:29" x14ac:dyDescent="0.35">
      <c r="P96" s="141"/>
      <c r="Q96" s="141"/>
      <c r="R96" s="141"/>
      <c r="S96" s="141"/>
      <c r="T96" s="141"/>
      <c r="U96" s="141"/>
      <c r="V96" s="141"/>
      <c r="W96" s="141"/>
      <c r="X96" s="141"/>
      <c r="Y96" s="141"/>
      <c r="Z96" s="141"/>
      <c r="AA96" s="141"/>
      <c r="AB96" s="141"/>
      <c r="AC96" s="141"/>
    </row>
    <row r="97" spans="16:29" x14ac:dyDescent="0.35">
      <c r="P97" s="141"/>
      <c r="Q97" s="141"/>
      <c r="R97" s="141"/>
      <c r="S97" s="141"/>
      <c r="T97" s="141"/>
      <c r="U97" s="141"/>
      <c r="V97" s="141"/>
      <c r="W97" s="141"/>
      <c r="X97" s="141"/>
      <c r="Y97" s="141"/>
      <c r="Z97" s="141"/>
      <c r="AA97" s="141"/>
      <c r="AB97" s="141"/>
      <c r="AC97" s="141"/>
    </row>
    <row r="98" spans="16:29" x14ac:dyDescent="0.35">
      <c r="P98" s="141"/>
      <c r="Q98" s="141"/>
      <c r="R98" s="141"/>
      <c r="S98" s="141"/>
      <c r="T98" s="141"/>
      <c r="U98" s="141"/>
      <c r="V98" s="141"/>
      <c r="W98" s="141"/>
      <c r="X98" s="141"/>
      <c r="Y98" s="141"/>
      <c r="Z98" s="141"/>
      <c r="AA98" s="141"/>
      <c r="AB98" s="141"/>
      <c r="AC98" s="141"/>
    </row>
    <row r="99" spans="16:29" x14ac:dyDescent="0.35">
      <c r="P99" s="141"/>
      <c r="Q99" s="141"/>
      <c r="R99" s="141"/>
      <c r="S99" s="141"/>
      <c r="T99" s="141"/>
      <c r="U99" s="141"/>
      <c r="V99" s="141"/>
      <c r="W99" s="141"/>
      <c r="X99" s="141"/>
      <c r="Y99" s="141"/>
      <c r="Z99" s="141"/>
      <c r="AA99" s="141"/>
      <c r="AB99" s="141"/>
      <c r="AC99" s="141"/>
    </row>
    <row r="100" spans="16:29" x14ac:dyDescent="0.35">
      <c r="P100" s="141"/>
      <c r="Q100" s="141"/>
      <c r="R100" s="141"/>
      <c r="S100" s="141"/>
      <c r="T100" s="141"/>
      <c r="U100" s="141"/>
      <c r="V100" s="141"/>
      <c r="W100" s="141"/>
      <c r="X100" s="141"/>
      <c r="Y100" s="141"/>
      <c r="Z100" s="141"/>
      <c r="AA100" s="141"/>
      <c r="AB100" s="141"/>
      <c r="AC100" s="141"/>
    </row>
    <row r="101" spans="16:29" x14ac:dyDescent="0.35">
      <c r="P101" s="141"/>
      <c r="Q101" s="141"/>
      <c r="R101" s="141"/>
      <c r="S101" s="141"/>
      <c r="T101" s="141"/>
      <c r="U101" s="141"/>
      <c r="V101" s="141"/>
      <c r="W101" s="141"/>
      <c r="X101" s="141"/>
      <c r="Y101" s="141"/>
      <c r="Z101" s="141"/>
      <c r="AA101" s="141"/>
      <c r="AB101" s="141"/>
      <c r="AC101" s="141"/>
    </row>
    <row r="102" spans="16:29" x14ac:dyDescent="0.35">
      <c r="P102" s="141"/>
      <c r="Q102" s="141"/>
      <c r="R102" s="141"/>
      <c r="S102" s="141"/>
      <c r="T102" s="141"/>
      <c r="U102" s="141"/>
      <c r="V102" s="141"/>
      <c r="W102" s="141"/>
      <c r="X102" s="141"/>
      <c r="Y102" s="141"/>
      <c r="Z102" s="141"/>
      <c r="AA102" s="141"/>
      <c r="AB102" s="141"/>
      <c r="AC102" s="141"/>
    </row>
    <row r="103" spans="16:29" x14ac:dyDescent="0.35">
      <c r="P103" s="141"/>
      <c r="Q103" s="141"/>
      <c r="R103" s="141"/>
      <c r="S103" s="141"/>
      <c r="T103" s="141"/>
      <c r="U103" s="141"/>
      <c r="V103" s="141"/>
      <c r="W103" s="141"/>
      <c r="X103" s="141"/>
      <c r="Y103" s="141"/>
      <c r="Z103" s="141"/>
      <c r="AA103" s="141"/>
      <c r="AB103" s="141"/>
      <c r="AC103" s="141"/>
    </row>
    <row r="104" spans="16:29" x14ac:dyDescent="0.35">
      <c r="P104" s="141"/>
      <c r="Q104" s="141"/>
      <c r="R104" s="141"/>
      <c r="S104" s="141"/>
      <c r="T104" s="141"/>
      <c r="U104" s="141"/>
      <c r="V104" s="141"/>
      <c r="W104" s="141"/>
      <c r="X104" s="141"/>
      <c r="Y104" s="141"/>
      <c r="Z104" s="141"/>
      <c r="AA104" s="141"/>
      <c r="AB104" s="141"/>
      <c r="AC104" s="141"/>
    </row>
    <row r="105" spans="16:29" x14ac:dyDescent="0.35">
      <c r="P105" s="141"/>
      <c r="Q105" s="141"/>
      <c r="R105" s="141"/>
      <c r="S105" s="141"/>
      <c r="T105" s="141"/>
      <c r="U105" s="141"/>
      <c r="V105" s="141"/>
      <c r="W105" s="141"/>
      <c r="X105" s="141"/>
      <c r="Y105" s="141"/>
      <c r="Z105" s="141"/>
      <c r="AA105" s="141"/>
      <c r="AB105" s="141"/>
      <c r="AC105" s="141"/>
    </row>
    <row r="106" spans="16:29" x14ac:dyDescent="0.35">
      <c r="P106" s="141"/>
      <c r="Q106" s="141"/>
      <c r="R106" s="141"/>
      <c r="S106" s="141"/>
      <c r="T106" s="141"/>
      <c r="U106" s="141"/>
      <c r="V106" s="141"/>
      <c r="W106" s="141"/>
      <c r="X106" s="141"/>
      <c r="Y106" s="141"/>
      <c r="Z106" s="141"/>
      <c r="AA106" s="141"/>
      <c r="AB106" s="141"/>
      <c r="AC106" s="141"/>
    </row>
    <row r="107" spans="16:29" x14ac:dyDescent="0.35">
      <c r="P107" s="141"/>
      <c r="Q107" s="141"/>
      <c r="R107" s="141"/>
      <c r="S107" s="141"/>
      <c r="T107" s="141"/>
      <c r="U107" s="141"/>
      <c r="V107" s="141"/>
      <c r="W107" s="141"/>
      <c r="X107" s="141"/>
      <c r="Y107" s="141"/>
      <c r="Z107" s="141"/>
      <c r="AA107" s="141"/>
      <c r="AB107" s="141"/>
      <c r="AC107" s="141"/>
    </row>
    <row r="108" spans="16:29" x14ac:dyDescent="0.35">
      <c r="P108" s="141"/>
      <c r="Q108" s="141"/>
      <c r="R108" s="141"/>
      <c r="S108" s="141"/>
      <c r="T108" s="141"/>
      <c r="U108" s="141"/>
      <c r="V108" s="141"/>
      <c r="W108" s="141"/>
      <c r="X108" s="141"/>
      <c r="Y108" s="141"/>
      <c r="Z108" s="141"/>
      <c r="AA108" s="141"/>
      <c r="AB108" s="141"/>
      <c r="AC108" s="141"/>
    </row>
    <row r="109" spans="16:29" x14ac:dyDescent="0.35">
      <c r="P109" s="141"/>
      <c r="Q109" s="141"/>
      <c r="R109" s="141"/>
      <c r="S109" s="141"/>
      <c r="T109" s="141"/>
      <c r="U109" s="141"/>
      <c r="V109" s="141"/>
      <c r="W109" s="141"/>
      <c r="X109" s="141"/>
      <c r="Y109" s="141"/>
      <c r="Z109" s="141"/>
      <c r="AA109" s="141"/>
      <c r="AB109" s="141"/>
      <c r="AC109" s="141"/>
    </row>
    <row r="110" spans="16:29" x14ac:dyDescent="0.35">
      <c r="P110" s="141"/>
      <c r="Q110" s="141"/>
      <c r="R110" s="141"/>
      <c r="S110" s="141"/>
      <c r="T110" s="141"/>
      <c r="U110" s="141"/>
      <c r="V110" s="141"/>
      <c r="W110" s="141"/>
      <c r="X110" s="141"/>
      <c r="Y110" s="141"/>
      <c r="Z110" s="141"/>
      <c r="AA110" s="141"/>
      <c r="AB110" s="141"/>
      <c r="AC110" s="141"/>
    </row>
    <row r="111" spans="16:29" x14ac:dyDescent="0.35">
      <c r="P111" s="141"/>
      <c r="Q111" s="141"/>
      <c r="R111" s="141"/>
      <c r="S111" s="141"/>
      <c r="T111" s="141"/>
      <c r="U111" s="141"/>
      <c r="V111" s="141"/>
      <c r="W111" s="141"/>
      <c r="X111" s="141"/>
      <c r="Y111" s="141"/>
      <c r="Z111" s="141"/>
      <c r="AA111" s="141"/>
      <c r="AB111" s="141"/>
      <c r="AC111" s="141"/>
    </row>
    <row r="112" spans="16:29" x14ac:dyDescent="0.35">
      <c r="P112" s="141"/>
      <c r="Q112" s="141"/>
      <c r="R112" s="141"/>
      <c r="S112" s="141"/>
      <c r="T112" s="141"/>
      <c r="U112" s="141"/>
      <c r="V112" s="141"/>
      <c r="W112" s="141"/>
      <c r="X112" s="141"/>
      <c r="Y112" s="141"/>
      <c r="Z112" s="141"/>
      <c r="AA112" s="141"/>
      <c r="AB112" s="141"/>
      <c r="AC112" s="141"/>
    </row>
    <row r="113" spans="16:29" x14ac:dyDescent="0.35">
      <c r="P113" s="141"/>
      <c r="Q113" s="141"/>
      <c r="R113" s="141"/>
      <c r="S113" s="141"/>
      <c r="T113" s="141"/>
      <c r="U113" s="141"/>
      <c r="V113" s="141"/>
      <c r="W113" s="141"/>
      <c r="X113" s="141"/>
      <c r="Y113" s="141"/>
      <c r="Z113" s="141"/>
      <c r="AA113" s="141"/>
      <c r="AB113" s="141"/>
      <c r="AC113" s="141"/>
    </row>
    <row r="114" spans="16:29" x14ac:dyDescent="0.35">
      <c r="P114" s="141"/>
      <c r="Q114" s="141"/>
      <c r="R114" s="141"/>
      <c r="S114" s="141"/>
      <c r="T114" s="141"/>
      <c r="U114" s="141"/>
      <c r="V114" s="141"/>
      <c r="W114" s="141"/>
      <c r="X114" s="141"/>
      <c r="Y114" s="141"/>
      <c r="Z114" s="141"/>
      <c r="AA114" s="141"/>
      <c r="AB114" s="141"/>
      <c r="AC114" s="141"/>
    </row>
    <row r="115" spans="16:29" x14ac:dyDescent="0.35">
      <c r="P115" s="141"/>
      <c r="Q115" s="141"/>
      <c r="R115" s="141"/>
      <c r="S115" s="141"/>
      <c r="T115" s="141"/>
      <c r="U115" s="141"/>
      <c r="V115" s="141"/>
      <c r="W115" s="141"/>
      <c r="X115" s="141"/>
      <c r="Y115" s="141"/>
      <c r="Z115" s="141"/>
      <c r="AA115" s="141"/>
      <c r="AB115" s="141"/>
      <c r="AC115" s="141"/>
    </row>
    <row r="116" spans="16:29" x14ac:dyDescent="0.35">
      <c r="P116" s="141"/>
      <c r="Q116" s="141"/>
      <c r="R116" s="141"/>
      <c r="S116" s="141"/>
      <c r="T116" s="141"/>
      <c r="U116" s="141"/>
      <c r="V116" s="141"/>
      <c r="W116" s="141"/>
      <c r="X116" s="141"/>
      <c r="Y116" s="141"/>
      <c r="Z116" s="141"/>
      <c r="AA116" s="141"/>
      <c r="AB116" s="141"/>
      <c r="AC116" s="141"/>
    </row>
    <row r="117" spans="16:29" x14ac:dyDescent="0.35">
      <c r="P117" s="141"/>
      <c r="Q117" s="141"/>
      <c r="R117" s="141"/>
      <c r="S117" s="141"/>
      <c r="T117" s="141"/>
      <c r="U117" s="141"/>
      <c r="V117" s="141"/>
      <c r="W117" s="141"/>
      <c r="X117" s="141"/>
      <c r="Y117" s="141"/>
      <c r="Z117" s="141"/>
      <c r="AA117" s="141"/>
      <c r="AB117" s="141"/>
      <c r="AC117" s="141"/>
    </row>
    <row r="118" spans="16:29" x14ac:dyDescent="0.35">
      <c r="P118" s="141"/>
      <c r="Q118" s="141"/>
      <c r="R118" s="141"/>
      <c r="S118" s="141"/>
      <c r="T118" s="141"/>
      <c r="U118" s="141"/>
      <c r="V118" s="141"/>
      <c r="W118" s="141"/>
      <c r="X118" s="141"/>
      <c r="Y118" s="141"/>
      <c r="Z118" s="141"/>
      <c r="AA118" s="141"/>
      <c r="AB118" s="141"/>
      <c r="AC118" s="141"/>
    </row>
    <row r="119" spans="16:29" x14ac:dyDescent="0.35">
      <c r="P119" s="141"/>
      <c r="Q119" s="141"/>
      <c r="R119" s="141"/>
      <c r="S119" s="141"/>
      <c r="T119" s="141"/>
      <c r="U119" s="141"/>
      <c r="V119" s="141"/>
      <c r="W119" s="141"/>
      <c r="X119" s="141"/>
      <c r="Y119" s="141"/>
      <c r="Z119" s="141"/>
      <c r="AA119" s="141"/>
      <c r="AB119" s="141"/>
      <c r="AC119" s="141"/>
    </row>
    <row r="120" spans="16:29" x14ac:dyDescent="0.35">
      <c r="P120" s="141"/>
      <c r="Q120" s="141"/>
      <c r="R120" s="141"/>
      <c r="S120" s="141"/>
      <c r="T120" s="141"/>
      <c r="U120" s="141"/>
      <c r="V120" s="141"/>
      <c r="W120" s="141"/>
      <c r="X120" s="141"/>
      <c r="Y120" s="141"/>
      <c r="Z120" s="141"/>
      <c r="AA120" s="141"/>
      <c r="AB120" s="141"/>
      <c r="AC120" s="141"/>
    </row>
    <row r="121" spans="16:29" x14ac:dyDescent="0.35">
      <c r="P121" s="141"/>
      <c r="Q121" s="141"/>
      <c r="R121" s="141"/>
      <c r="S121" s="141"/>
      <c r="T121" s="141"/>
      <c r="U121" s="141"/>
      <c r="V121" s="141"/>
      <c r="W121" s="141"/>
      <c r="X121" s="141"/>
      <c r="Y121" s="141"/>
      <c r="Z121" s="141"/>
      <c r="AA121" s="141"/>
      <c r="AB121" s="141"/>
      <c r="AC121" s="141"/>
    </row>
    <row r="122" spans="16:29" x14ac:dyDescent="0.35">
      <c r="P122" s="141"/>
      <c r="Q122" s="141"/>
      <c r="R122" s="141"/>
      <c r="S122" s="141"/>
      <c r="T122" s="141"/>
      <c r="U122" s="141"/>
      <c r="V122" s="141"/>
      <c r="W122" s="141"/>
      <c r="X122" s="141"/>
      <c r="Y122" s="141"/>
      <c r="Z122" s="141"/>
      <c r="AA122" s="141"/>
      <c r="AB122" s="141"/>
      <c r="AC122" s="141"/>
    </row>
    <row r="123" spans="16:29" x14ac:dyDescent="0.35">
      <c r="P123" s="141"/>
      <c r="Q123" s="141"/>
      <c r="R123" s="141"/>
      <c r="S123" s="141"/>
      <c r="T123" s="141"/>
      <c r="U123" s="141"/>
      <c r="V123" s="141"/>
      <c r="W123" s="141"/>
      <c r="X123" s="141"/>
      <c r="Y123" s="141"/>
      <c r="Z123" s="141"/>
      <c r="AA123" s="141"/>
      <c r="AB123" s="141"/>
      <c r="AC123" s="141"/>
    </row>
  </sheetData>
  <sheetProtection sheet="1" selectLockedCells="1"/>
  <mergeCells count="11">
    <mergeCell ref="E75:I75"/>
    <mergeCell ref="E30:F30"/>
    <mergeCell ref="F50:I50"/>
    <mergeCell ref="E51:I51"/>
    <mergeCell ref="E54:F54"/>
    <mergeCell ref="F74:I74"/>
    <mergeCell ref="E27:I27"/>
    <mergeCell ref="F26:I26"/>
    <mergeCell ref="E6:F6"/>
    <mergeCell ref="K5:M5"/>
    <mergeCell ref="E2:G5"/>
  </mergeCells>
  <dataValidations count="5">
    <dataValidation allowBlank="1" showInputMessage="1" showErrorMessage="1" promptTitle="OHJE" prompt="Jos tarkka kustannus ei ole tiedossa, budjetoi kustannus parhaan käytettävissä olevan arvion mukaisesti." sqref="H10:H23 H34:H47 H58:H71" xr:uid="{00000000-0002-0000-1300-000001000000}"/>
    <dataValidation allowBlank="1" showInputMessage="1" showErrorMessage="1" promptTitle="OHJE" prompt="Kuvaa lyhyesti hankittavaa käyttö- ja kiinteää omaisuutta." sqref="F10:F23 F34:F47 F58:F71" xr:uid="{00000000-0002-0000-1300-000002000000}"/>
    <dataValidation allowBlank="1" showInputMessage="1" showErrorMessage="1" promptTitle="OHJE" prompt="Ilmoita käyttö- ja kiinteän omaisuuden kustannus." sqref="E10:E23 E34:E47 E58:E71" xr:uid="{00000000-0002-0000-1300-000003000000}"/>
    <dataValidation allowBlank="1" showInputMessage="1" showErrorMessage="1" promptTitle="OHJE" prompt="Ilmoita prosentteina käyttö- ja kiinteän omaisuuden käyttöaste tähän hankkeeseen." sqref="G10:G23 G34:G47 G58:G71" xr:uid="{00000000-0002-0000-1300-000004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E27 E51 E75" xr:uid="{00000000-0002-0000-1300-000005000000}">
      <formula1>500</formula1>
    </dataValidation>
  </dataValidations>
  <hyperlinks>
    <hyperlink ref="K5:M5" location="'Aloita tästä'!A1" display="PALAA TÄSTÄ KANSISIVULLE" xr:uid="{00000000-0004-0000-1300-000000000000}"/>
  </hyperlinks>
  <pageMargins left="0.39370078740157483" right="0.39370078740157483" top="0.78740157480314965" bottom="0.78740157480314965" header="0.39370078740157483" footer="0.31496062992125984"/>
  <pageSetup paperSize="8" orientation="landscape" r:id="rId1"/>
  <headerFooter>
    <oddHeader>&amp;L&amp;A&amp;R&amp;P(&amp;N)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2DED2-2689-4E97-8855-0F50D0251007}">
  <sheetPr codeName="Taul19"/>
  <dimension ref="A1:AF76"/>
  <sheetViews>
    <sheetView zoomScaleNormal="100" workbookViewId="0">
      <selection activeCell="G1" sqref="G1:I1"/>
    </sheetView>
  </sheetViews>
  <sheetFormatPr defaultColWidth="9.23046875" defaultRowHeight="15.5" x14ac:dyDescent="0.35"/>
  <cols>
    <col min="1" max="1" width="3.765625" style="141" customWidth="1"/>
    <col min="2" max="2" width="35.765625" style="20" customWidth="1"/>
    <col min="3" max="3" width="27.765625" style="20" customWidth="1"/>
    <col min="4" max="5" width="12.765625" style="20" customWidth="1"/>
    <col min="6" max="16384" width="9.23046875" style="20"/>
  </cols>
  <sheetData>
    <row r="1" spans="1:18" ht="16.149999999999999" customHeight="1" x14ac:dyDescent="0.35">
      <c r="A1" s="11" t="s">
        <v>467</v>
      </c>
      <c r="C1" s="141"/>
      <c r="D1" s="141"/>
      <c r="E1" s="141"/>
      <c r="F1" s="141"/>
      <c r="G1" s="646" t="s">
        <v>48</v>
      </c>
      <c r="H1" s="647"/>
      <c r="I1" s="648"/>
      <c r="J1" s="141"/>
      <c r="K1" s="141"/>
      <c r="L1" s="141"/>
      <c r="M1" s="141"/>
      <c r="N1" s="141"/>
      <c r="O1" s="130"/>
      <c r="P1" s="130"/>
      <c r="Q1" s="130"/>
      <c r="R1" s="130"/>
    </row>
    <row r="2" spans="1:18" ht="16.149999999999999" customHeight="1" x14ac:dyDescent="0.35">
      <c r="A2" s="11"/>
      <c r="B2" s="642" t="s">
        <v>432</v>
      </c>
      <c r="C2" s="642"/>
      <c r="D2" s="469"/>
      <c r="E2" s="141"/>
      <c r="F2" s="141"/>
      <c r="G2" s="369"/>
      <c r="H2" s="369"/>
      <c r="I2" s="369"/>
      <c r="J2" s="141"/>
      <c r="K2" s="141"/>
      <c r="L2" s="141"/>
      <c r="M2" s="141"/>
      <c r="N2" s="141"/>
      <c r="O2" s="130"/>
      <c r="P2" s="130"/>
      <c r="Q2" s="130"/>
      <c r="R2" s="130"/>
    </row>
    <row r="3" spans="1:18" ht="16.149999999999999" customHeight="1" x14ac:dyDescent="0.35">
      <c r="A3" s="11"/>
      <c r="B3" s="642"/>
      <c r="C3" s="642"/>
      <c r="D3" s="469"/>
      <c r="E3" s="141"/>
      <c r="F3" s="141"/>
      <c r="G3" s="369"/>
      <c r="H3" s="369"/>
      <c r="I3" s="369"/>
      <c r="J3" s="141"/>
      <c r="K3" s="141"/>
      <c r="L3" s="141"/>
      <c r="M3" s="141"/>
      <c r="N3" s="141"/>
      <c r="O3" s="130"/>
      <c r="P3" s="130"/>
      <c r="Q3" s="130"/>
      <c r="R3" s="130"/>
    </row>
    <row r="4" spans="1:18" ht="16.149999999999999" customHeight="1" x14ac:dyDescent="0.35">
      <c r="A4" s="11"/>
      <c r="B4" s="642"/>
      <c r="C4" s="642"/>
      <c r="D4" s="469"/>
      <c r="E4" s="141"/>
      <c r="F4" s="141"/>
      <c r="G4" s="369"/>
      <c r="H4" s="369"/>
      <c r="I4" s="369"/>
      <c r="J4" s="141"/>
      <c r="K4" s="141"/>
      <c r="L4" s="141"/>
      <c r="M4" s="141"/>
      <c r="N4" s="141"/>
      <c r="O4" s="130"/>
      <c r="P4" s="130"/>
      <c r="Q4" s="130"/>
      <c r="R4" s="130"/>
    </row>
    <row r="5" spans="1:18" ht="16.149999999999999" customHeight="1" x14ac:dyDescent="0.35">
      <c r="A5" s="11"/>
      <c r="B5" s="642"/>
      <c r="C5" s="642"/>
      <c r="D5" s="469"/>
      <c r="E5" s="141"/>
      <c r="F5" s="141"/>
      <c r="G5" s="369"/>
      <c r="H5" s="369"/>
      <c r="I5" s="369"/>
      <c r="J5" s="141"/>
      <c r="K5" s="141"/>
      <c r="L5" s="141"/>
      <c r="M5" s="141"/>
      <c r="N5" s="141"/>
      <c r="O5" s="130"/>
      <c r="P5" s="130"/>
      <c r="Q5" s="130"/>
      <c r="R5" s="130"/>
    </row>
    <row r="6" spans="1:18" ht="16.149999999999999" customHeight="1" x14ac:dyDescent="0.35">
      <c r="A6" s="11"/>
      <c r="C6" s="141"/>
      <c r="D6" s="141"/>
      <c r="E6" s="141"/>
      <c r="F6" s="141"/>
      <c r="G6" s="369"/>
      <c r="H6" s="369"/>
      <c r="I6" s="369"/>
      <c r="J6" s="141"/>
      <c r="K6" s="141"/>
      <c r="L6" s="141"/>
      <c r="M6" s="141"/>
      <c r="N6" s="141"/>
      <c r="O6" s="130"/>
      <c r="P6" s="130"/>
      <c r="Q6" s="130"/>
      <c r="R6" s="130"/>
    </row>
    <row r="7" spans="1:18" ht="18.649999999999999" customHeight="1" x14ac:dyDescent="0.35">
      <c r="B7" s="653" t="s">
        <v>468</v>
      </c>
      <c r="C7" s="654"/>
      <c r="D7" s="470" t="s">
        <v>457</v>
      </c>
      <c r="E7" s="169">
        <f>SUM(D11:D24)</f>
        <v>0</v>
      </c>
      <c r="F7" s="141"/>
      <c r="G7" s="130"/>
      <c r="H7" s="130"/>
      <c r="I7" s="130"/>
      <c r="J7" s="141"/>
      <c r="K7" s="141"/>
      <c r="L7" s="141"/>
      <c r="M7" s="141"/>
      <c r="N7" s="141"/>
      <c r="O7" s="130"/>
      <c r="P7" s="130"/>
      <c r="Q7" s="130"/>
      <c r="R7" s="130"/>
    </row>
    <row r="8" spans="1:18" ht="16.149999999999999" customHeight="1" x14ac:dyDescent="0.35">
      <c r="B8" s="141"/>
      <c r="C8" s="141"/>
      <c r="D8" s="141"/>
      <c r="E8" s="141"/>
      <c r="F8" s="141"/>
      <c r="G8" s="141"/>
      <c r="H8" s="141"/>
      <c r="I8" s="141"/>
      <c r="J8" s="141"/>
      <c r="K8" s="141"/>
      <c r="L8" s="141"/>
      <c r="M8" s="141"/>
      <c r="N8" s="141"/>
      <c r="O8" s="130"/>
      <c r="P8" s="130"/>
      <c r="Q8" s="130"/>
      <c r="R8" s="130"/>
    </row>
    <row r="9" spans="1:18" ht="16.149999999999999" customHeight="1" x14ac:dyDescent="0.35">
      <c r="B9" s="141"/>
      <c r="C9" s="141"/>
      <c r="D9" s="141"/>
      <c r="E9" s="141"/>
      <c r="F9" s="141"/>
      <c r="G9" s="141"/>
      <c r="H9" s="141"/>
      <c r="I9" s="141"/>
      <c r="J9" s="141"/>
      <c r="K9" s="141"/>
      <c r="L9" s="141"/>
      <c r="M9" s="141"/>
      <c r="N9" s="141"/>
      <c r="O9" s="130"/>
      <c r="P9" s="130"/>
      <c r="Q9" s="130"/>
      <c r="R9" s="130"/>
    </row>
    <row r="10" spans="1:18" ht="16.149999999999999" customHeight="1" x14ac:dyDescent="0.35">
      <c r="B10" s="164" t="s">
        <v>458</v>
      </c>
      <c r="C10" s="164" t="s">
        <v>459</v>
      </c>
      <c r="D10" s="165" t="s">
        <v>440</v>
      </c>
      <c r="E10" s="141"/>
      <c r="F10" s="141"/>
      <c r="G10" s="141"/>
      <c r="H10" s="141"/>
      <c r="I10" s="141"/>
      <c r="J10" s="141"/>
      <c r="K10" s="141"/>
      <c r="L10" s="141"/>
      <c r="M10" s="141"/>
      <c r="N10" s="130"/>
      <c r="O10" s="130"/>
      <c r="P10" s="130"/>
      <c r="Q10" s="130"/>
    </row>
    <row r="11" spans="1:18" ht="34.5" customHeight="1" x14ac:dyDescent="0.35">
      <c r="B11" s="166"/>
      <c r="D11" s="323"/>
      <c r="E11" s="141"/>
      <c r="F11" s="141"/>
      <c r="G11" s="141"/>
      <c r="H11" s="141"/>
      <c r="I11" s="141"/>
      <c r="J11" s="141"/>
      <c r="K11" s="141"/>
      <c r="L11" s="141"/>
      <c r="M11" s="141"/>
      <c r="N11" s="130"/>
      <c r="O11" s="130"/>
      <c r="P11" s="130"/>
      <c r="Q11" s="130"/>
    </row>
    <row r="12" spans="1:18" ht="35.15" customHeight="1" x14ac:dyDescent="0.35">
      <c r="B12" s="166"/>
      <c r="C12" s="166"/>
      <c r="D12" s="323"/>
      <c r="E12" s="141"/>
      <c r="F12" s="141"/>
      <c r="G12" s="141"/>
      <c r="H12" s="141"/>
      <c r="I12" s="141"/>
      <c r="J12" s="141"/>
      <c r="K12" s="141"/>
      <c r="L12" s="141"/>
      <c r="M12" s="141"/>
      <c r="N12" s="130"/>
      <c r="O12" s="130"/>
      <c r="P12" s="130"/>
      <c r="Q12" s="130"/>
    </row>
    <row r="13" spans="1:18" ht="35.15" customHeight="1" x14ac:dyDescent="0.35">
      <c r="B13" s="166"/>
      <c r="C13" s="166"/>
      <c r="D13" s="323"/>
      <c r="E13" s="141"/>
      <c r="F13" s="141"/>
      <c r="G13" s="141"/>
      <c r="H13" s="141"/>
      <c r="I13" s="141"/>
      <c r="J13" s="141"/>
      <c r="K13" s="141"/>
      <c r="L13" s="141"/>
      <c r="M13" s="141"/>
      <c r="N13" s="130"/>
      <c r="O13" s="130"/>
      <c r="P13" s="130"/>
      <c r="Q13" s="130"/>
    </row>
    <row r="14" spans="1:18" ht="35.15" customHeight="1" x14ac:dyDescent="0.35">
      <c r="B14" s="166"/>
      <c r="C14" s="166"/>
      <c r="D14" s="323"/>
      <c r="E14" s="141"/>
      <c r="F14" s="141"/>
      <c r="G14" s="141"/>
      <c r="H14" s="141"/>
      <c r="I14" s="141"/>
      <c r="J14" s="141"/>
      <c r="K14" s="141"/>
      <c r="L14" s="141"/>
      <c r="M14" s="141"/>
      <c r="N14" s="130"/>
      <c r="O14" s="130"/>
      <c r="P14" s="130"/>
      <c r="Q14" s="130"/>
    </row>
    <row r="15" spans="1:18" ht="35.15" customHeight="1" x14ac:dyDescent="0.35">
      <c r="B15" s="166"/>
      <c r="C15" s="166"/>
      <c r="D15" s="323"/>
      <c r="E15" s="141"/>
      <c r="F15" s="141"/>
      <c r="G15" s="141"/>
      <c r="H15" s="141"/>
      <c r="I15" s="141"/>
      <c r="J15" s="141"/>
      <c r="K15" s="141"/>
      <c r="L15" s="141"/>
      <c r="M15" s="141"/>
      <c r="N15" s="130"/>
      <c r="O15" s="130"/>
      <c r="P15" s="130"/>
      <c r="Q15" s="130"/>
    </row>
    <row r="16" spans="1:18" ht="35.15" customHeight="1" x14ac:dyDescent="0.35">
      <c r="B16" s="166"/>
      <c r="C16" s="166"/>
      <c r="D16" s="323"/>
      <c r="E16" s="141"/>
      <c r="F16" s="141"/>
      <c r="G16" s="141"/>
      <c r="H16" s="141"/>
      <c r="I16" s="141"/>
      <c r="J16" s="141"/>
      <c r="K16" s="141"/>
      <c r="L16" s="141"/>
      <c r="M16" s="141"/>
      <c r="N16" s="130"/>
      <c r="O16" s="130"/>
      <c r="P16" s="130"/>
      <c r="Q16" s="130"/>
    </row>
    <row r="17" spans="1:32" ht="35.15" customHeight="1" x14ac:dyDescent="0.35">
      <c r="B17" s="166"/>
      <c r="C17" s="166"/>
      <c r="D17" s="323"/>
      <c r="E17" s="141"/>
      <c r="F17" s="141"/>
      <c r="G17" s="141"/>
      <c r="H17" s="141"/>
      <c r="I17" s="141"/>
      <c r="J17" s="141"/>
      <c r="K17" s="141"/>
      <c r="L17" s="141"/>
      <c r="M17" s="141"/>
      <c r="N17" s="130"/>
      <c r="O17" s="130"/>
      <c r="P17" s="130"/>
      <c r="Q17" s="130"/>
    </row>
    <row r="18" spans="1:32" ht="35.15" customHeight="1" x14ac:dyDescent="0.35">
      <c r="B18" s="166"/>
      <c r="C18" s="166"/>
      <c r="D18" s="323"/>
      <c r="E18" s="141"/>
      <c r="F18" s="141"/>
      <c r="G18" s="141"/>
      <c r="H18" s="141"/>
      <c r="I18" s="141"/>
      <c r="J18" s="141"/>
      <c r="K18" s="141"/>
      <c r="L18" s="141"/>
      <c r="M18" s="141"/>
      <c r="N18" s="130"/>
      <c r="O18" s="130"/>
      <c r="P18" s="130"/>
      <c r="Q18" s="130"/>
    </row>
    <row r="19" spans="1:32" ht="35.15" customHeight="1" x14ac:dyDescent="0.35">
      <c r="B19" s="166"/>
      <c r="C19" s="166"/>
      <c r="D19" s="323"/>
      <c r="E19" s="141"/>
      <c r="F19" s="141"/>
      <c r="G19" s="141"/>
      <c r="H19" s="141"/>
      <c r="I19" s="141"/>
      <c r="J19" s="141"/>
      <c r="K19" s="141"/>
      <c r="L19" s="141"/>
      <c r="M19" s="141"/>
      <c r="N19" s="130"/>
      <c r="O19" s="130"/>
      <c r="P19" s="130"/>
      <c r="Q19" s="130"/>
    </row>
    <row r="20" spans="1:32" ht="35.15" customHeight="1" x14ac:dyDescent="0.35">
      <c r="B20" s="166"/>
      <c r="C20" s="166"/>
      <c r="D20" s="323"/>
      <c r="E20" s="141"/>
      <c r="F20" s="141"/>
      <c r="G20" s="141"/>
      <c r="H20" s="141"/>
      <c r="I20" s="141"/>
      <c r="J20" s="141"/>
      <c r="K20" s="141"/>
      <c r="L20" s="141"/>
      <c r="M20" s="141"/>
      <c r="N20" s="130"/>
      <c r="O20" s="130"/>
      <c r="P20" s="130"/>
      <c r="Q20" s="130"/>
    </row>
    <row r="21" spans="1:32" ht="35.15" customHeight="1" x14ac:dyDescent="0.35">
      <c r="B21" s="166"/>
      <c r="C21" s="166"/>
      <c r="D21" s="323"/>
      <c r="E21" s="141"/>
      <c r="F21" s="141"/>
      <c r="G21" s="141"/>
      <c r="H21" s="141"/>
      <c r="I21" s="141"/>
      <c r="J21" s="141"/>
      <c r="K21" s="141"/>
      <c r="L21" s="141"/>
      <c r="M21" s="141"/>
      <c r="N21" s="130"/>
      <c r="O21" s="130"/>
      <c r="P21" s="130"/>
      <c r="Q21" s="130"/>
    </row>
    <row r="22" spans="1:32" ht="35.15" customHeight="1" x14ac:dyDescent="0.35">
      <c r="B22" s="166"/>
      <c r="C22" s="166"/>
      <c r="D22" s="323"/>
      <c r="E22" s="141"/>
      <c r="F22" s="141"/>
      <c r="G22" s="141"/>
      <c r="H22" s="141"/>
      <c r="I22" s="141"/>
      <c r="J22" s="141"/>
      <c r="K22" s="141"/>
      <c r="L22" s="141"/>
      <c r="M22" s="141"/>
      <c r="N22" s="130"/>
      <c r="O22" s="130"/>
      <c r="P22" s="130"/>
      <c r="Q22" s="130"/>
    </row>
    <row r="23" spans="1:32" ht="35.15" customHeight="1" x14ac:dyDescent="0.35">
      <c r="B23" s="166"/>
      <c r="C23" s="166"/>
      <c r="D23" s="323"/>
      <c r="E23" s="141"/>
      <c r="F23" s="141"/>
      <c r="G23" s="141"/>
      <c r="H23" s="141"/>
      <c r="I23" s="141"/>
      <c r="J23" s="141"/>
      <c r="K23" s="141"/>
      <c r="L23" s="141"/>
      <c r="M23" s="141"/>
      <c r="N23" s="130"/>
      <c r="O23" s="130"/>
      <c r="P23" s="130"/>
      <c r="Q23" s="130"/>
    </row>
    <row r="24" spans="1:32" ht="35.15" customHeight="1" x14ac:dyDescent="0.35">
      <c r="B24" s="166"/>
      <c r="C24" s="166"/>
      <c r="D24" s="323"/>
      <c r="E24" s="141"/>
      <c r="F24" s="141"/>
      <c r="G24" s="141"/>
      <c r="H24" s="141"/>
      <c r="I24" s="141"/>
      <c r="J24" s="141"/>
      <c r="K24" s="141"/>
      <c r="L24" s="141"/>
      <c r="M24" s="141"/>
      <c r="N24" s="130"/>
      <c r="O24" s="130"/>
      <c r="P24" s="130"/>
      <c r="Q24" s="130"/>
    </row>
    <row r="25" spans="1:32" ht="16.149999999999999" customHeight="1" x14ac:dyDescent="0.35">
      <c r="B25" s="141"/>
      <c r="C25" s="141"/>
      <c r="D25" s="141"/>
      <c r="E25" s="141"/>
      <c r="F25" s="141"/>
      <c r="G25" s="141"/>
      <c r="H25" s="141"/>
      <c r="I25" s="141"/>
      <c r="J25" s="141"/>
      <c r="K25" s="141"/>
      <c r="L25" s="141"/>
      <c r="M25" s="141"/>
      <c r="N25" s="141"/>
      <c r="O25" s="130"/>
      <c r="P25" s="130"/>
      <c r="Q25" s="130"/>
      <c r="R25" s="130"/>
    </row>
    <row r="26" spans="1:32" ht="16.149999999999999" customHeight="1" x14ac:dyDescent="0.35">
      <c r="B26" s="141"/>
      <c r="C26" s="141"/>
      <c r="D26" s="141"/>
      <c r="E26" s="141"/>
      <c r="F26" s="141"/>
      <c r="G26" s="141"/>
      <c r="H26" s="141"/>
      <c r="I26" s="141"/>
      <c r="J26" s="141"/>
      <c r="K26" s="141"/>
      <c r="L26" s="141"/>
      <c r="M26" s="141"/>
      <c r="N26" s="141"/>
      <c r="O26" s="130"/>
      <c r="P26" s="130"/>
      <c r="Q26" s="130"/>
      <c r="R26" s="130"/>
    </row>
    <row r="27" spans="1:32" x14ac:dyDescent="0.35">
      <c r="A27" s="20"/>
      <c r="B27" s="211" t="s">
        <v>452</v>
      </c>
      <c r="C27" s="212" t="str">
        <f>"500 merkkiä ("&amp;TEXT(LEN(B28),"0")&amp;" käytetty)"</f>
        <v>500 merkkiä (0 käytetty)</v>
      </c>
      <c r="D27" s="212"/>
      <c r="E27" s="213"/>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row>
    <row r="28" spans="1:32" ht="113.15" customHeight="1" x14ac:dyDescent="0.35">
      <c r="A28" s="20"/>
      <c r="B28" s="511"/>
      <c r="C28" s="512"/>
      <c r="D28" s="512"/>
      <c r="E28" s="513"/>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row>
    <row r="29" spans="1:32" ht="16.149999999999999" customHeight="1" x14ac:dyDescent="0.35">
      <c r="B29" s="141"/>
      <c r="C29" s="141"/>
      <c r="D29" s="141"/>
      <c r="E29" s="141"/>
      <c r="F29" s="141"/>
      <c r="G29" s="141"/>
      <c r="H29" s="141"/>
      <c r="I29" s="141"/>
      <c r="J29" s="141"/>
      <c r="K29" s="141"/>
      <c r="L29" s="141"/>
      <c r="M29" s="141"/>
      <c r="N29" s="141"/>
      <c r="O29" s="130"/>
      <c r="P29" s="130"/>
      <c r="Q29" s="130"/>
      <c r="R29" s="130"/>
    </row>
    <row r="30" spans="1:32" ht="16.149999999999999" customHeight="1" x14ac:dyDescent="0.35">
      <c r="B30" s="141"/>
      <c r="C30" s="141"/>
      <c r="D30" s="141"/>
      <c r="E30" s="141"/>
      <c r="F30" s="141"/>
      <c r="G30" s="141"/>
      <c r="H30" s="141"/>
      <c r="I30" s="141"/>
      <c r="J30" s="141"/>
      <c r="K30" s="141"/>
      <c r="L30" s="141"/>
      <c r="M30" s="141"/>
      <c r="N30" s="141"/>
      <c r="O30" s="130"/>
      <c r="P30" s="130"/>
      <c r="Q30" s="130"/>
      <c r="R30" s="130"/>
    </row>
    <row r="31" spans="1:32" ht="18.649999999999999" customHeight="1" x14ac:dyDescent="0.35">
      <c r="B31" s="653" t="s">
        <v>469</v>
      </c>
      <c r="C31" s="654"/>
      <c r="D31" s="470" t="s">
        <v>457</v>
      </c>
      <c r="E31" s="169">
        <f>SUM(D35:D48)</f>
        <v>0</v>
      </c>
      <c r="F31" s="141"/>
      <c r="G31" s="141"/>
      <c r="H31" s="141"/>
      <c r="I31" s="141"/>
      <c r="J31" s="141"/>
      <c r="K31" s="141"/>
      <c r="L31" s="141"/>
      <c r="M31" s="141"/>
      <c r="N31" s="141"/>
      <c r="O31" s="130"/>
      <c r="P31" s="130"/>
      <c r="Q31" s="130"/>
      <c r="R31" s="130"/>
    </row>
    <row r="32" spans="1:32" ht="16.149999999999999" customHeight="1" x14ac:dyDescent="0.35">
      <c r="B32" s="141"/>
      <c r="C32" s="141"/>
      <c r="D32" s="141"/>
      <c r="E32" s="141"/>
      <c r="F32" s="141"/>
      <c r="G32" s="141"/>
      <c r="H32" s="141"/>
      <c r="I32" s="141"/>
      <c r="J32" s="141"/>
      <c r="K32" s="141"/>
      <c r="L32" s="141"/>
      <c r="M32" s="141"/>
      <c r="N32" s="141"/>
      <c r="O32" s="130"/>
      <c r="P32" s="130"/>
      <c r="Q32" s="130"/>
      <c r="R32" s="130"/>
    </row>
    <row r="33" spans="2:18" ht="16.149999999999999" customHeight="1" x14ac:dyDescent="0.35">
      <c r="B33" s="141"/>
      <c r="C33" s="141"/>
      <c r="D33" s="141"/>
      <c r="E33" s="141"/>
      <c r="F33" s="141"/>
      <c r="G33" s="141"/>
      <c r="H33" s="141"/>
      <c r="I33" s="141"/>
      <c r="J33" s="141"/>
      <c r="K33" s="141"/>
      <c r="L33" s="141"/>
      <c r="M33" s="141"/>
      <c r="N33" s="141"/>
      <c r="O33" s="130"/>
      <c r="P33" s="130"/>
      <c r="Q33" s="130"/>
      <c r="R33" s="130"/>
    </row>
    <row r="34" spans="2:18" ht="16.149999999999999" customHeight="1" x14ac:dyDescent="0.35">
      <c r="B34" s="164" t="s">
        <v>458</v>
      </c>
      <c r="C34" s="164" t="s">
        <v>459</v>
      </c>
      <c r="D34" s="165" t="s">
        <v>440</v>
      </c>
      <c r="E34" s="141"/>
      <c r="F34" s="141"/>
      <c r="G34" s="141"/>
      <c r="H34" s="141"/>
      <c r="I34" s="141"/>
      <c r="J34" s="141"/>
      <c r="K34" s="141"/>
      <c r="L34" s="141"/>
      <c r="M34" s="141"/>
      <c r="N34" s="130"/>
      <c r="O34" s="130"/>
      <c r="P34" s="130"/>
      <c r="Q34" s="130"/>
    </row>
    <row r="35" spans="2:18" ht="34.5" customHeight="1" x14ac:dyDescent="0.35">
      <c r="B35" s="166"/>
      <c r="D35" s="323"/>
      <c r="E35" s="141"/>
      <c r="F35" s="141"/>
      <c r="G35" s="141"/>
      <c r="H35" s="141"/>
      <c r="I35" s="141"/>
      <c r="J35" s="141"/>
      <c r="K35" s="141"/>
      <c r="L35" s="141"/>
      <c r="M35" s="141"/>
      <c r="N35" s="130"/>
      <c r="O35" s="130"/>
      <c r="P35" s="130"/>
      <c r="Q35" s="130"/>
    </row>
    <row r="36" spans="2:18" ht="35.15" customHeight="1" x14ac:dyDescent="0.35">
      <c r="B36" s="166"/>
      <c r="C36" s="166"/>
      <c r="D36" s="323"/>
      <c r="E36" s="141"/>
      <c r="F36" s="141"/>
      <c r="G36" s="141"/>
      <c r="H36" s="141"/>
      <c r="I36" s="141"/>
      <c r="J36" s="141"/>
      <c r="K36" s="141"/>
      <c r="L36" s="141"/>
      <c r="M36" s="141"/>
      <c r="N36" s="130"/>
      <c r="O36" s="130"/>
      <c r="P36" s="130"/>
      <c r="Q36" s="130"/>
    </row>
    <row r="37" spans="2:18" ht="35.15" customHeight="1" x14ac:dyDescent="0.35">
      <c r="B37" s="166"/>
      <c r="C37" s="166"/>
      <c r="D37" s="323"/>
      <c r="E37" s="141"/>
      <c r="F37" s="141"/>
      <c r="G37" s="141"/>
      <c r="H37" s="141"/>
      <c r="I37" s="141"/>
      <c r="J37" s="141"/>
      <c r="K37" s="141"/>
      <c r="L37" s="141"/>
      <c r="M37" s="141"/>
      <c r="N37" s="130"/>
      <c r="O37" s="130"/>
      <c r="P37" s="130"/>
      <c r="Q37" s="130"/>
    </row>
    <row r="38" spans="2:18" ht="35.15" customHeight="1" x14ac:dyDescent="0.35">
      <c r="B38" s="166"/>
      <c r="C38" s="166"/>
      <c r="D38" s="323"/>
      <c r="E38" s="141"/>
      <c r="F38" s="141"/>
      <c r="G38" s="141"/>
      <c r="H38" s="141"/>
      <c r="I38" s="141"/>
      <c r="J38" s="141"/>
      <c r="K38" s="141"/>
      <c r="L38" s="141"/>
      <c r="M38" s="141"/>
      <c r="N38" s="130"/>
      <c r="O38" s="130"/>
      <c r="P38" s="130"/>
      <c r="Q38" s="130"/>
    </row>
    <row r="39" spans="2:18" ht="35.15" customHeight="1" x14ac:dyDescent="0.35">
      <c r="B39" s="166"/>
      <c r="C39" s="166"/>
      <c r="D39" s="323"/>
      <c r="E39" s="141"/>
      <c r="F39" s="141"/>
      <c r="G39" s="141"/>
      <c r="H39" s="141"/>
      <c r="I39" s="141"/>
      <c r="J39" s="141"/>
      <c r="K39" s="141"/>
      <c r="L39" s="141"/>
      <c r="M39" s="141"/>
      <c r="N39" s="130"/>
      <c r="O39" s="130"/>
      <c r="P39" s="130"/>
      <c r="Q39" s="130"/>
    </row>
    <row r="40" spans="2:18" ht="35.15" customHeight="1" x14ac:dyDescent="0.35">
      <c r="B40" s="166"/>
      <c r="C40" s="166"/>
      <c r="D40" s="323"/>
      <c r="E40" s="141"/>
      <c r="F40" s="141"/>
      <c r="G40" s="141"/>
      <c r="H40" s="141"/>
      <c r="I40" s="141"/>
      <c r="J40" s="141"/>
      <c r="K40" s="141"/>
      <c r="L40" s="141"/>
      <c r="M40" s="141"/>
      <c r="N40" s="130"/>
      <c r="O40" s="130"/>
      <c r="P40" s="130"/>
      <c r="Q40" s="130"/>
    </row>
    <row r="41" spans="2:18" ht="35.15" customHeight="1" x14ac:dyDescent="0.35">
      <c r="B41" s="166"/>
      <c r="C41" s="166"/>
      <c r="D41" s="323"/>
      <c r="E41" s="141"/>
      <c r="F41" s="141"/>
      <c r="G41" s="141"/>
      <c r="H41" s="141"/>
      <c r="I41" s="141"/>
      <c r="J41" s="141"/>
      <c r="K41" s="141"/>
      <c r="L41" s="141"/>
      <c r="M41" s="141"/>
      <c r="N41" s="130"/>
      <c r="O41" s="130"/>
      <c r="P41" s="130"/>
      <c r="Q41" s="130"/>
    </row>
    <row r="42" spans="2:18" ht="35.15" customHeight="1" x14ac:dyDescent="0.35">
      <c r="B42" s="166"/>
      <c r="C42" s="166"/>
      <c r="D42" s="323"/>
      <c r="E42" s="141"/>
      <c r="F42" s="141"/>
      <c r="G42" s="141"/>
      <c r="H42" s="141"/>
      <c r="I42" s="141"/>
      <c r="J42" s="141"/>
      <c r="K42" s="141"/>
      <c r="L42" s="141"/>
      <c r="M42" s="141"/>
      <c r="N42" s="130"/>
      <c r="O42" s="130"/>
      <c r="P42" s="130"/>
      <c r="Q42" s="130"/>
    </row>
    <row r="43" spans="2:18" ht="35.15" customHeight="1" x14ac:dyDescent="0.35">
      <c r="B43" s="166"/>
      <c r="C43" s="166"/>
      <c r="D43" s="323"/>
      <c r="E43" s="141"/>
      <c r="F43" s="141"/>
      <c r="G43" s="141"/>
      <c r="H43" s="141"/>
      <c r="I43" s="141"/>
      <c r="J43" s="141"/>
      <c r="K43" s="141"/>
      <c r="L43" s="141"/>
      <c r="M43" s="141"/>
      <c r="N43" s="130"/>
      <c r="O43" s="130"/>
      <c r="P43" s="130"/>
      <c r="Q43" s="130"/>
    </row>
    <row r="44" spans="2:18" ht="35.15" customHeight="1" x14ac:dyDescent="0.35">
      <c r="B44" s="166"/>
      <c r="C44" s="166"/>
      <c r="D44" s="323"/>
      <c r="E44" s="141"/>
      <c r="F44" s="141"/>
      <c r="G44" s="141"/>
      <c r="H44" s="141"/>
      <c r="I44" s="141"/>
      <c r="J44" s="141"/>
      <c r="K44" s="141"/>
      <c r="L44" s="141"/>
      <c r="M44" s="141"/>
      <c r="N44" s="130"/>
      <c r="O44" s="130"/>
      <c r="P44" s="130"/>
      <c r="Q44" s="130"/>
    </row>
    <row r="45" spans="2:18" ht="35.15" customHeight="1" x14ac:dyDescent="0.35">
      <c r="B45" s="166"/>
      <c r="C45" s="166"/>
      <c r="D45" s="323"/>
      <c r="E45" s="141"/>
      <c r="F45" s="141"/>
      <c r="G45" s="141"/>
      <c r="H45" s="141"/>
      <c r="I45" s="141"/>
      <c r="J45" s="141"/>
      <c r="K45" s="141"/>
      <c r="L45" s="141"/>
      <c r="M45" s="141"/>
      <c r="N45" s="130"/>
      <c r="O45" s="130"/>
      <c r="P45" s="130"/>
      <c r="Q45" s="130"/>
    </row>
    <row r="46" spans="2:18" ht="35.15" customHeight="1" x14ac:dyDescent="0.35">
      <c r="B46" s="166"/>
      <c r="C46" s="166"/>
      <c r="D46" s="323"/>
      <c r="E46" s="141"/>
      <c r="F46" s="141"/>
      <c r="G46" s="141"/>
      <c r="H46" s="141"/>
      <c r="I46" s="141"/>
      <c r="J46" s="141"/>
      <c r="K46" s="141"/>
      <c r="L46" s="141"/>
      <c r="M46" s="141"/>
      <c r="N46" s="130"/>
      <c r="O46" s="130"/>
      <c r="P46" s="130"/>
      <c r="Q46" s="130"/>
    </row>
    <row r="47" spans="2:18" ht="35.15" customHeight="1" x14ac:dyDescent="0.35">
      <c r="B47" s="166"/>
      <c r="C47" s="166"/>
      <c r="D47" s="323"/>
      <c r="E47" s="141"/>
      <c r="F47" s="141"/>
      <c r="G47" s="141"/>
      <c r="H47" s="141"/>
      <c r="I47" s="141"/>
      <c r="J47" s="141"/>
      <c r="K47" s="141"/>
      <c r="L47" s="141"/>
      <c r="M47" s="141"/>
      <c r="N47" s="130"/>
      <c r="O47" s="130"/>
      <c r="P47" s="130"/>
      <c r="Q47" s="130"/>
    </row>
    <row r="48" spans="2:18" ht="35.15" customHeight="1" x14ac:dyDescent="0.35">
      <c r="B48" s="166"/>
      <c r="C48" s="166"/>
      <c r="D48" s="323"/>
      <c r="E48" s="141"/>
      <c r="F48" s="141"/>
      <c r="G48" s="141"/>
      <c r="H48" s="141"/>
      <c r="I48" s="141"/>
      <c r="J48" s="141"/>
      <c r="K48" s="141"/>
      <c r="L48" s="141"/>
      <c r="M48" s="141"/>
      <c r="N48" s="130"/>
      <c r="O48" s="130"/>
      <c r="P48" s="130"/>
      <c r="Q48" s="130"/>
    </row>
    <row r="49" spans="1:32" ht="16.149999999999999" customHeight="1" x14ac:dyDescent="0.35">
      <c r="B49" s="141"/>
      <c r="C49" s="141"/>
      <c r="D49" s="141"/>
      <c r="E49" s="141"/>
      <c r="F49" s="141"/>
      <c r="G49" s="141"/>
      <c r="H49" s="141"/>
      <c r="I49" s="141"/>
      <c r="J49" s="141"/>
      <c r="K49" s="141"/>
      <c r="L49" s="141"/>
      <c r="M49" s="141"/>
      <c r="N49" s="141"/>
      <c r="O49" s="130"/>
      <c r="P49" s="130"/>
      <c r="Q49" s="130"/>
      <c r="R49" s="130"/>
    </row>
    <row r="50" spans="1:32" ht="16.149999999999999" customHeight="1" x14ac:dyDescent="0.35">
      <c r="B50" s="141"/>
      <c r="C50" s="141"/>
      <c r="D50" s="141"/>
      <c r="E50" s="141"/>
      <c r="F50" s="141"/>
      <c r="G50" s="141"/>
      <c r="H50" s="141"/>
      <c r="I50" s="141"/>
      <c r="J50" s="141"/>
      <c r="K50" s="141"/>
      <c r="L50" s="141"/>
      <c r="M50" s="141"/>
      <c r="N50" s="141"/>
      <c r="O50" s="130"/>
      <c r="P50" s="130"/>
      <c r="Q50" s="130"/>
      <c r="R50" s="130"/>
    </row>
    <row r="51" spans="1:32" x14ac:dyDescent="0.35">
      <c r="A51" s="20"/>
      <c r="B51" s="211" t="s">
        <v>452</v>
      </c>
      <c r="C51" s="212" t="str">
        <f>"500 merkkiä ("&amp;TEXT(LEN(B52),"0")&amp;" käytetty)"</f>
        <v>500 merkkiä (0 käytetty)</v>
      </c>
      <c r="D51" s="212"/>
      <c r="E51" s="213"/>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row>
    <row r="52" spans="1:32" ht="113.15" customHeight="1" x14ac:dyDescent="0.35">
      <c r="A52" s="20"/>
      <c r="B52" s="511"/>
      <c r="C52" s="512"/>
      <c r="D52" s="512"/>
      <c r="E52" s="513"/>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row>
    <row r="53" spans="1:32" ht="16.149999999999999" customHeight="1" x14ac:dyDescent="0.35">
      <c r="B53" s="141"/>
      <c r="C53" s="141"/>
      <c r="D53" s="141"/>
      <c r="E53" s="141"/>
      <c r="F53" s="141"/>
      <c r="G53" s="141"/>
      <c r="H53" s="141"/>
      <c r="I53" s="141"/>
      <c r="J53" s="141"/>
      <c r="K53" s="141"/>
      <c r="L53" s="141"/>
      <c r="M53" s="141"/>
      <c r="N53" s="141"/>
      <c r="O53" s="130"/>
      <c r="P53" s="130"/>
      <c r="Q53" s="130"/>
      <c r="R53" s="130"/>
    </row>
    <row r="54" spans="1:32" ht="16.149999999999999" customHeight="1" x14ac:dyDescent="0.35">
      <c r="B54" s="141"/>
      <c r="C54" s="141"/>
      <c r="D54" s="141"/>
      <c r="E54" s="141"/>
      <c r="F54" s="141"/>
      <c r="G54" s="141"/>
      <c r="H54" s="141"/>
      <c r="I54" s="141"/>
      <c r="J54" s="141"/>
      <c r="K54" s="141"/>
      <c r="L54" s="141"/>
      <c r="M54" s="141"/>
      <c r="N54" s="141"/>
      <c r="O54" s="130"/>
      <c r="P54" s="130"/>
      <c r="Q54" s="130"/>
      <c r="R54" s="130"/>
    </row>
    <row r="55" spans="1:32" ht="18.649999999999999" customHeight="1" x14ac:dyDescent="0.35">
      <c r="B55" s="653" t="s">
        <v>470</v>
      </c>
      <c r="C55" s="654"/>
      <c r="D55" s="470" t="s">
        <v>457</v>
      </c>
      <c r="E55" s="169">
        <f>SUM(D59:D72)</f>
        <v>0</v>
      </c>
      <c r="F55" s="141"/>
      <c r="G55" s="141"/>
      <c r="H55" s="141"/>
      <c r="I55" s="141"/>
      <c r="J55" s="141"/>
      <c r="K55" s="141"/>
      <c r="L55" s="141"/>
      <c r="M55" s="141"/>
      <c r="N55" s="141"/>
      <c r="O55" s="130"/>
      <c r="P55" s="130"/>
      <c r="Q55" s="130"/>
      <c r="R55" s="130"/>
    </row>
    <row r="56" spans="1:32" ht="16.149999999999999" customHeight="1" x14ac:dyDescent="0.35">
      <c r="B56" s="141"/>
      <c r="C56" s="141"/>
      <c r="D56" s="141"/>
      <c r="E56" s="141"/>
      <c r="F56" s="141"/>
      <c r="G56" s="141"/>
      <c r="H56" s="141"/>
      <c r="I56" s="141"/>
      <c r="J56" s="141"/>
      <c r="K56" s="141"/>
      <c r="L56" s="141"/>
      <c r="M56" s="141"/>
      <c r="N56" s="141"/>
      <c r="O56" s="130"/>
      <c r="P56" s="130"/>
      <c r="Q56" s="130"/>
      <c r="R56" s="130"/>
    </row>
    <row r="57" spans="1:32" ht="16.149999999999999" customHeight="1" x14ac:dyDescent="0.35">
      <c r="B57" s="141"/>
      <c r="C57" s="141"/>
      <c r="D57" s="141"/>
      <c r="E57" s="141"/>
      <c r="F57" s="141"/>
      <c r="G57" s="141"/>
      <c r="H57" s="141"/>
      <c r="I57" s="141"/>
      <c r="J57" s="141"/>
      <c r="K57" s="141"/>
      <c r="L57" s="141"/>
      <c r="M57" s="141"/>
      <c r="N57" s="141"/>
      <c r="O57" s="130"/>
      <c r="P57" s="130"/>
      <c r="Q57" s="130"/>
      <c r="R57" s="130"/>
    </row>
    <row r="58" spans="1:32" ht="16.149999999999999" customHeight="1" x14ac:dyDescent="0.35">
      <c r="B58" s="164" t="s">
        <v>458</v>
      </c>
      <c r="C58" s="164" t="s">
        <v>459</v>
      </c>
      <c r="D58" s="165" t="s">
        <v>440</v>
      </c>
      <c r="E58" s="141"/>
      <c r="F58" s="141"/>
      <c r="G58" s="141"/>
      <c r="H58" s="141"/>
      <c r="I58" s="141"/>
      <c r="J58" s="141"/>
      <c r="K58" s="141"/>
      <c r="L58" s="141"/>
      <c r="M58" s="141"/>
      <c r="N58" s="130"/>
      <c r="O58" s="130"/>
      <c r="P58" s="130"/>
      <c r="Q58" s="130"/>
    </row>
    <row r="59" spans="1:32" ht="34.5" customHeight="1" x14ac:dyDescent="0.35">
      <c r="B59" s="166"/>
      <c r="D59" s="323"/>
      <c r="E59" s="141"/>
      <c r="F59" s="141"/>
      <c r="G59" s="141"/>
      <c r="H59" s="141"/>
      <c r="I59" s="141"/>
      <c r="J59" s="141"/>
      <c r="K59" s="141"/>
      <c r="L59" s="141"/>
      <c r="M59" s="141"/>
      <c r="N59" s="130"/>
      <c r="O59" s="130"/>
      <c r="P59" s="130"/>
      <c r="Q59" s="130"/>
    </row>
    <row r="60" spans="1:32" ht="35.15" customHeight="1" x14ac:dyDescent="0.35">
      <c r="B60" s="166"/>
      <c r="C60" s="166"/>
      <c r="D60" s="323"/>
      <c r="E60" s="141"/>
      <c r="F60" s="141"/>
      <c r="G60" s="141"/>
      <c r="H60" s="141"/>
      <c r="I60" s="141"/>
      <c r="J60" s="141"/>
      <c r="K60" s="141"/>
      <c r="L60" s="141"/>
      <c r="M60" s="141"/>
      <c r="N60" s="130"/>
      <c r="O60" s="130"/>
      <c r="P60" s="130"/>
      <c r="Q60" s="130"/>
    </row>
    <row r="61" spans="1:32" ht="35.15" customHeight="1" x14ac:dyDescent="0.35">
      <c r="B61" s="166"/>
      <c r="C61" s="166"/>
      <c r="D61" s="323"/>
      <c r="E61" s="141"/>
      <c r="F61" s="141"/>
      <c r="G61" s="141"/>
      <c r="H61" s="141"/>
      <c r="I61" s="141"/>
      <c r="J61" s="141"/>
      <c r="K61" s="141"/>
      <c r="L61" s="141"/>
      <c r="M61" s="141"/>
      <c r="N61" s="130"/>
      <c r="O61" s="130"/>
      <c r="P61" s="130"/>
      <c r="Q61" s="130"/>
    </row>
    <row r="62" spans="1:32" ht="35.15" customHeight="1" x14ac:dyDescent="0.35">
      <c r="B62" s="166"/>
      <c r="C62" s="166"/>
      <c r="D62" s="323"/>
      <c r="E62" s="141"/>
      <c r="F62" s="141"/>
      <c r="G62" s="141"/>
      <c r="H62" s="141"/>
      <c r="I62" s="141"/>
      <c r="J62" s="141"/>
      <c r="K62" s="141"/>
      <c r="L62" s="141"/>
      <c r="M62" s="141"/>
      <c r="N62" s="130"/>
      <c r="O62" s="130"/>
      <c r="P62" s="130"/>
      <c r="Q62" s="130"/>
    </row>
    <row r="63" spans="1:32" ht="35.15" customHeight="1" x14ac:dyDescent="0.35">
      <c r="B63" s="166"/>
      <c r="C63" s="166"/>
      <c r="D63" s="323"/>
      <c r="E63" s="141"/>
      <c r="F63" s="141"/>
      <c r="G63" s="141"/>
      <c r="H63" s="141"/>
      <c r="I63" s="141"/>
      <c r="J63" s="141"/>
      <c r="K63" s="141"/>
      <c r="L63" s="141"/>
      <c r="M63" s="141"/>
      <c r="N63" s="130"/>
      <c r="O63" s="130"/>
      <c r="P63" s="130"/>
      <c r="Q63" s="130"/>
    </row>
    <row r="64" spans="1:32" ht="35.15" customHeight="1" x14ac:dyDescent="0.35">
      <c r="B64" s="166"/>
      <c r="C64" s="166"/>
      <c r="D64" s="323"/>
      <c r="E64" s="141"/>
      <c r="F64" s="141"/>
      <c r="G64" s="141"/>
      <c r="H64" s="141"/>
      <c r="I64" s="141"/>
      <c r="J64" s="141"/>
      <c r="K64" s="141"/>
      <c r="L64" s="141"/>
      <c r="M64" s="141"/>
      <c r="N64" s="130"/>
      <c r="O64" s="130"/>
      <c r="P64" s="130"/>
      <c r="Q64" s="130"/>
    </row>
    <row r="65" spans="1:32" ht="35.15" customHeight="1" x14ac:dyDescent="0.35">
      <c r="B65" s="166"/>
      <c r="C65" s="166"/>
      <c r="D65" s="323"/>
      <c r="E65" s="141"/>
      <c r="F65" s="141"/>
      <c r="G65" s="141"/>
      <c r="H65" s="141"/>
      <c r="I65" s="141"/>
      <c r="J65" s="141"/>
      <c r="K65" s="141"/>
      <c r="L65" s="141"/>
      <c r="M65" s="141"/>
      <c r="N65" s="130"/>
      <c r="O65" s="130"/>
      <c r="P65" s="130"/>
      <c r="Q65" s="130"/>
    </row>
    <row r="66" spans="1:32" ht="35.15" customHeight="1" x14ac:dyDescent="0.35">
      <c r="B66" s="166"/>
      <c r="C66" s="166"/>
      <c r="D66" s="323"/>
      <c r="E66" s="141"/>
      <c r="F66" s="141"/>
      <c r="G66" s="141"/>
      <c r="H66" s="141"/>
      <c r="I66" s="141"/>
      <c r="J66" s="141"/>
      <c r="K66" s="141"/>
      <c r="L66" s="141"/>
      <c r="M66" s="141"/>
      <c r="N66" s="130"/>
      <c r="O66" s="130"/>
      <c r="P66" s="130"/>
      <c r="Q66" s="130"/>
    </row>
    <row r="67" spans="1:32" ht="35.15" customHeight="1" x14ac:dyDescent="0.35">
      <c r="B67" s="166"/>
      <c r="C67" s="166"/>
      <c r="D67" s="323"/>
      <c r="E67" s="141"/>
      <c r="F67" s="141"/>
      <c r="G67" s="141"/>
      <c r="H67" s="141"/>
      <c r="I67" s="141"/>
      <c r="J67" s="141"/>
      <c r="K67" s="141"/>
      <c r="L67" s="141"/>
      <c r="M67" s="141"/>
      <c r="N67" s="130"/>
      <c r="O67" s="130"/>
      <c r="P67" s="130"/>
      <c r="Q67" s="130"/>
    </row>
    <row r="68" spans="1:32" ht="35.15" customHeight="1" x14ac:dyDescent="0.35">
      <c r="B68" s="166"/>
      <c r="C68" s="166"/>
      <c r="D68" s="323"/>
      <c r="E68" s="141"/>
      <c r="F68" s="141"/>
      <c r="G68" s="141"/>
      <c r="H68" s="141"/>
      <c r="I68" s="141"/>
      <c r="J68" s="141"/>
      <c r="K68" s="141"/>
      <c r="L68" s="141"/>
      <c r="M68" s="141"/>
      <c r="N68" s="130"/>
      <c r="O68" s="130"/>
      <c r="P68" s="130"/>
      <c r="Q68" s="130"/>
    </row>
    <row r="69" spans="1:32" ht="35.15" customHeight="1" x14ac:dyDescent="0.35">
      <c r="B69" s="166"/>
      <c r="C69" s="166"/>
      <c r="D69" s="323"/>
      <c r="E69" s="141"/>
      <c r="F69" s="141"/>
      <c r="G69" s="141"/>
      <c r="H69" s="141"/>
      <c r="I69" s="141"/>
      <c r="J69" s="141"/>
      <c r="K69" s="141"/>
      <c r="L69" s="141"/>
      <c r="M69" s="141"/>
      <c r="N69" s="130"/>
      <c r="O69" s="130"/>
      <c r="P69" s="130"/>
      <c r="Q69" s="130"/>
    </row>
    <row r="70" spans="1:32" ht="35.15" customHeight="1" x14ac:dyDescent="0.35">
      <c r="B70" s="166"/>
      <c r="C70" s="166"/>
      <c r="D70" s="323"/>
      <c r="E70" s="141"/>
      <c r="F70" s="141"/>
      <c r="G70" s="141"/>
      <c r="H70" s="141"/>
      <c r="I70" s="141"/>
      <c r="J70" s="141"/>
      <c r="K70" s="141"/>
      <c r="L70" s="141"/>
      <c r="M70" s="141"/>
      <c r="N70" s="130"/>
      <c r="O70" s="130"/>
      <c r="P70" s="130"/>
      <c r="Q70" s="130"/>
    </row>
    <row r="71" spans="1:32" ht="35.15" customHeight="1" x14ac:dyDescent="0.35">
      <c r="B71" s="166"/>
      <c r="C71" s="166"/>
      <c r="D71" s="323"/>
      <c r="E71" s="141"/>
      <c r="F71" s="141"/>
      <c r="G71" s="141"/>
      <c r="H71" s="141"/>
      <c r="I71" s="141"/>
      <c r="J71" s="141"/>
      <c r="K71" s="141"/>
      <c r="L71" s="141"/>
      <c r="M71" s="141"/>
      <c r="N71" s="130"/>
      <c r="O71" s="130"/>
      <c r="P71" s="130"/>
      <c r="Q71" s="130"/>
    </row>
    <row r="72" spans="1:32" ht="35.15" customHeight="1" x14ac:dyDescent="0.35">
      <c r="B72" s="166"/>
      <c r="C72" s="166"/>
      <c r="D72" s="323"/>
      <c r="E72" s="141"/>
      <c r="F72" s="141"/>
      <c r="G72" s="141"/>
      <c r="H72" s="141"/>
      <c r="I72" s="141"/>
      <c r="J72" s="141"/>
      <c r="K72" s="141"/>
      <c r="L72" s="141"/>
      <c r="M72" s="141"/>
      <c r="N72" s="130"/>
      <c r="O72" s="130"/>
      <c r="P72" s="130"/>
      <c r="Q72" s="130"/>
    </row>
    <row r="73" spans="1:32" ht="16.149999999999999" customHeight="1" x14ac:dyDescent="0.35">
      <c r="B73" s="141"/>
      <c r="C73" s="141"/>
      <c r="D73" s="141"/>
      <c r="E73" s="141"/>
      <c r="F73" s="141"/>
      <c r="G73" s="141"/>
      <c r="H73" s="141"/>
      <c r="I73" s="141"/>
      <c r="J73" s="141"/>
      <c r="K73" s="141"/>
      <c r="L73" s="141"/>
      <c r="M73" s="141"/>
      <c r="N73" s="141"/>
      <c r="O73" s="130"/>
      <c r="P73" s="130"/>
      <c r="Q73" s="130"/>
      <c r="R73" s="130"/>
    </row>
    <row r="74" spans="1:32" ht="16.149999999999999" customHeight="1" x14ac:dyDescent="0.35">
      <c r="B74" s="141"/>
      <c r="C74" s="141"/>
      <c r="D74" s="141"/>
      <c r="E74" s="141"/>
      <c r="F74" s="141"/>
      <c r="G74" s="141"/>
      <c r="H74" s="141"/>
      <c r="I74" s="141"/>
      <c r="J74" s="141"/>
      <c r="K74" s="141"/>
      <c r="L74" s="141"/>
      <c r="M74" s="141"/>
      <c r="N74" s="141"/>
      <c r="O74" s="130"/>
      <c r="P74" s="130"/>
      <c r="Q74" s="130"/>
      <c r="R74" s="130"/>
    </row>
    <row r="75" spans="1:32" x14ac:dyDescent="0.35">
      <c r="A75" s="20"/>
      <c r="B75" s="211" t="s">
        <v>452</v>
      </c>
      <c r="C75" s="212" t="str">
        <f>"500 merkkiä ("&amp;TEXT(LEN(B76),"0")&amp;" käytetty)"</f>
        <v>500 merkkiä (0 käytetty)</v>
      </c>
      <c r="D75" s="212"/>
      <c r="E75" s="213"/>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row>
    <row r="76" spans="1:32" ht="113.15" customHeight="1" x14ac:dyDescent="0.35">
      <c r="A76" s="20"/>
      <c r="B76" s="511"/>
      <c r="C76" s="512"/>
      <c r="D76" s="512"/>
      <c r="E76" s="513"/>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row>
  </sheetData>
  <sheetProtection sheet="1" selectLockedCells="1"/>
  <mergeCells count="8">
    <mergeCell ref="B55:C55"/>
    <mergeCell ref="B76:E76"/>
    <mergeCell ref="G1:I1"/>
    <mergeCell ref="B7:C7"/>
    <mergeCell ref="B28:E28"/>
    <mergeCell ref="B2:C5"/>
    <mergeCell ref="B31:C31"/>
    <mergeCell ref="B52:E52"/>
  </mergeCells>
  <dataValidations count="4">
    <dataValidation allowBlank="1" showInputMessage="1" showErrorMessage="1" promptTitle="OHJE" prompt="Kuvaa lyhyesti mistä matkakustannus aiheutuu" sqref="C11:C24 C35:C48 C59:C72" xr:uid="{BA2F1745-F41D-4D1D-8385-FE14BE75B10C}"/>
    <dataValidation allowBlank="1" showInputMessage="1" showErrorMessage="1" promptTitle="OHJE" prompt="Kerro mikä matkakustannus on kyseessä." sqref="B11:B24 B35:B48 B59:B72" xr:uid="{7B1FC8AB-2C16-4B2E-A23E-C83CC620415C}"/>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8 B52 B76" xr:uid="{8662EBA8-28DF-42E5-A129-B0A1F632CCEA}">
      <formula1>500</formula1>
    </dataValidation>
    <dataValidation allowBlank="1" showInputMessage="1" showErrorMessage="1" promptTitle="OHJE" prompt="Jos tarkka kustannus ei ole tiedossa, budjetoi kustannus parhaan käytettävissä olevan arvion mukaisesti." sqref="D11:D24 D35:D48 D59:D72" xr:uid="{9E8B6701-A65D-4184-977D-0480EB96005D}"/>
  </dataValidations>
  <hyperlinks>
    <hyperlink ref="G1:I1" location="'Aloita tästä'!A1" display="PALAA TÄSTÄ KANSISIVULLE" xr:uid="{C8A516E0-9604-4B26-9A0C-6B2C09A701C5}"/>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B03EB-D829-400E-88E8-E0493CEDDEDE}">
  <sheetPr codeName="Taul5"/>
  <dimension ref="A1:T123"/>
  <sheetViews>
    <sheetView showGridLines="0" zoomScaleNormal="100" workbookViewId="0">
      <selection activeCell="M2" sqref="M2:O2"/>
    </sheetView>
  </sheetViews>
  <sheetFormatPr defaultColWidth="9.23046875" defaultRowHeight="16.149999999999999" customHeight="1" x14ac:dyDescent="0.35"/>
  <cols>
    <col min="1" max="1" width="3.765625" style="20" customWidth="1"/>
    <col min="2" max="2" width="10.765625" style="20" customWidth="1"/>
    <col min="3" max="3" width="13.23046875" style="20" customWidth="1"/>
    <col min="4" max="4" width="6.765625" style="20" customWidth="1"/>
    <col min="5" max="5" width="4.765625" style="20" customWidth="1"/>
    <col min="6" max="6" width="7.23046875" style="20" customWidth="1"/>
    <col min="7" max="7" width="9.23046875" style="20"/>
    <col min="8" max="8" width="8.765625" style="20" customWidth="1"/>
    <col min="9" max="9" width="10.765625" style="20" customWidth="1"/>
    <col min="10" max="11" width="3.53515625" style="20" customWidth="1"/>
    <col min="12" max="12" width="1.23046875" style="20" customWidth="1"/>
    <col min="13" max="17" width="9.23046875" style="20"/>
    <col min="18" max="18" width="15.765625" style="20" customWidth="1"/>
    <col min="19" max="16384" width="9.23046875" style="20"/>
  </cols>
  <sheetData>
    <row r="1" spans="1:18" ht="65.5" customHeight="1" x14ac:dyDescent="0.35">
      <c r="A1" s="9" t="s">
        <v>46</v>
      </c>
      <c r="B1" s="22"/>
      <c r="C1" s="22"/>
      <c r="D1" s="22"/>
      <c r="E1" s="22"/>
      <c r="F1" s="22"/>
      <c r="G1" s="22"/>
      <c r="H1" s="22"/>
      <c r="I1" s="22"/>
      <c r="J1" s="22"/>
      <c r="K1" s="22"/>
    </row>
    <row r="2" spans="1:18" ht="21" customHeight="1" x14ac:dyDescent="0.4">
      <c r="B2" s="483" t="s">
        <v>47</v>
      </c>
      <c r="C2" s="484"/>
      <c r="D2" s="484"/>
      <c r="E2" s="484"/>
      <c r="F2" s="484"/>
      <c r="G2" s="484"/>
      <c r="H2" s="484"/>
      <c r="I2" s="484"/>
      <c r="J2" s="485"/>
      <c r="M2" s="486" t="s">
        <v>48</v>
      </c>
      <c r="N2" s="487"/>
      <c r="O2" s="488"/>
    </row>
    <row r="3" spans="1:18" ht="16.149999999999999" customHeight="1" x14ac:dyDescent="0.35">
      <c r="B3" s="489" t="s">
        <v>3</v>
      </c>
      <c r="C3" s="490"/>
      <c r="D3" s="490"/>
      <c r="E3" s="490"/>
      <c r="F3" s="490"/>
      <c r="G3" s="490"/>
      <c r="H3" s="490"/>
      <c r="I3" s="490"/>
      <c r="J3" s="491"/>
    </row>
    <row r="4" spans="1:18" ht="16.149999999999999" customHeight="1" x14ac:dyDescent="0.35">
      <c r="B4" s="489" t="s">
        <v>49</v>
      </c>
      <c r="C4" s="490"/>
      <c r="D4" s="490"/>
      <c r="E4" s="490"/>
      <c r="F4" s="490"/>
      <c r="G4" s="490"/>
      <c r="H4" s="490"/>
      <c r="I4" s="490"/>
      <c r="J4" s="491"/>
      <c r="M4" s="21"/>
    </row>
    <row r="5" spans="1:18" ht="16.149999999999999" customHeight="1" x14ac:dyDescent="0.35">
      <c r="B5" s="220"/>
      <c r="C5" s="221"/>
      <c r="D5" s="222"/>
      <c r="E5" s="222"/>
      <c r="F5" s="222"/>
      <c r="G5" s="222"/>
      <c r="H5" s="223"/>
      <c r="I5" s="223"/>
      <c r="J5" s="224"/>
    </row>
    <row r="6" spans="1:18" ht="16.149999999999999" customHeight="1" x14ac:dyDescent="0.35">
      <c r="B6" s="18" t="s">
        <v>50</v>
      </c>
      <c r="C6" s="19"/>
      <c r="D6" s="492"/>
      <c r="E6" s="492"/>
      <c r="F6" s="19" t="s">
        <v>51</v>
      </c>
      <c r="G6" s="19"/>
      <c r="H6" s="19"/>
      <c r="I6" s="23"/>
      <c r="J6" s="24"/>
    </row>
    <row r="7" spans="1:18" ht="16.149999999999999" customHeight="1" x14ac:dyDescent="0.35">
      <c r="B7" s="25"/>
      <c r="C7" s="26"/>
      <c r="D7" s="26"/>
      <c r="E7" s="26"/>
      <c r="F7" s="26"/>
      <c r="G7" s="26"/>
      <c r="H7" s="26"/>
      <c r="I7" s="26"/>
      <c r="J7" s="27"/>
    </row>
    <row r="8" spans="1:18" ht="16.149999999999999" customHeight="1" x14ac:dyDescent="0.35">
      <c r="B8" s="25"/>
      <c r="C8" s="26"/>
      <c r="D8" s="26"/>
      <c r="E8" s="26"/>
      <c r="F8" s="26"/>
      <c r="G8" s="26"/>
      <c r="H8" s="26"/>
      <c r="I8" s="26"/>
      <c r="J8" s="27"/>
    </row>
    <row r="9" spans="1:18" ht="16.149999999999999" customHeight="1" x14ac:dyDescent="0.35">
      <c r="B9" s="493" t="s">
        <v>52</v>
      </c>
      <c r="C9" s="494"/>
      <c r="D9" s="494"/>
      <c r="E9" s="494"/>
      <c r="F9" s="494"/>
      <c r="G9" s="494"/>
      <c r="H9" s="494"/>
      <c r="I9" s="494"/>
      <c r="J9" s="495"/>
      <c r="L9" s="496" t="s">
        <v>53</v>
      </c>
      <c r="M9" s="496"/>
      <c r="N9" s="496"/>
      <c r="O9" s="496"/>
      <c r="P9" s="496"/>
      <c r="Q9" s="496"/>
      <c r="R9" s="496"/>
    </row>
    <row r="10" spans="1:18" ht="16.149999999999999" customHeight="1" x14ac:dyDescent="0.35">
      <c r="B10" s="438"/>
      <c r="C10" s="439"/>
      <c r="D10" s="439"/>
      <c r="E10" s="439"/>
      <c r="F10" s="439"/>
      <c r="G10" s="439"/>
      <c r="H10" s="439"/>
      <c r="I10" s="439"/>
      <c r="J10" s="440"/>
      <c r="L10" s="496"/>
      <c r="M10" s="496"/>
      <c r="N10" s="496"/>
      <c r="O10" s="496"/>
      <c r="P10" s="496"/>
      <c r="Q10" s="496"/>
      <c r="R10" s="496"/>
    </row>
    <row r="11" spans="1:18" ht="16.149999999999999" customHeight="1" x14ac:dyDescent="0.35">
      <c r="B11" s="497" t="s">
        <v>54</v>
      </c>
      <c r="C11" s="498"/>
      <c r="D11" s="498"/>
      <c r="E11" s="498"/>
      <c r="F11" s="498"/>
      <c r="G11" s="498"/>
      <c r="H11" s="498"/>
      <c r="I11" s="498"/>
      <c r="J11" s="499"/>
      <c r="L11" s="496"/>
      <c r="M11" s="496"/>
      <c r="N11" s="496"/>
      <c r="O11" s="496"/>
      <c r="P11" s="496"/>
      <c r="Q11" s="496"/>
      <c r="R11" s="496"/>
    </row>
    <row r="12" spans="1:18" ht="16.149999999999999" customHeight="1" x14ac:dyDescent="0.35">
      <c r="B12" s="30"/>
      <c r="C12" s="31"/>
      <c r="D12" s="31"/>
      <c r="E12" s="31"/>
      <c r="F12" s="31"/>
      <c r="G12" s="31"/>
      <c r="H12" s="31"/>
      <c r="I12" s="31"/>
      <c r="J12" s="32"/>
      <c r="L12" s="496"/>
      <c r="M12" s="496"/>
      <c r="N12" s="496"/>
      <c r="O12" s="496"/>
      <c r="P12" s="496"/>
      <c r="Q12" s="496"/>
      <c r="R12" s="496"/>
    </row>
    <row r="13" spans="1:18" ht="16.149999999999999" customHeight="1" x14ac:dyDescent="0.35">
      <c r="B13" s="33" t="s">
        <v>55</v>
      </c>
      <c r="C13" s="31"/>
      <c r="D13" s="31"/>
      <c r="E13" s="34" t="s">
        <v>56</v>
      </c>
      <c r="F13" s="31"/>
      <c r="G13" s="31"/>
      <c r="H13" s="31"/>
      <c r="I13" s="31"/>
      <c r="J13" s="32"/>
    </row>
    <row r="14" spans="1:18" ht="16.149999999999999" customHeight="1" x14ac:dyDescent="0.35">
      <c r="B14" s="33"/>
      <c r="C14" s="31"/>
      <c r="D14" s="31"/>
      <c r="E14" s="34"/>
      <c r="F14" s="31"/>
      <c r="G14" s="31"/>
      <c r="H14" s="31"/>
      <c r="I14" s="31"/>
      <c r="J14" s="32"/>
    </row>
    <row r="15" spans="1:18" ht="16.149999999999999" customHeight="1" x14ac:dyDescent="0.35">
      <c r="B15" s="33" t="s">
        <v>57</v>
      </c>
      <c r="C15" s="34"/>
      <c r="D15" s="31"/>
      <c r="E15" s="31"/>
      <c r="F15" s="31"/>
      <c r="G15" s="31"/>
      <c r="H15" s="31"/>
      <c r="I15" s="31"/>
      <c r="J15" s="32"/>
    </row>
    <row r="16" spans="1:18" ht="16.149999999999999" customHeight="1" x14ac:dyDescent="0.35">
      <c r="B16" s="33"/>
      <c r="C16" s="34"/>
      <c r="D16" s="31"/>
      <c r="E16" s="31"/>
      <c r="F16" s="31"/>
      <c r="G16" s="31"/>
      <c r="H16" s="31"/>
      <c r="I16" s="31"/>
      <c r="J16" s="32"/>
    </row>
    <row r="17" spans="2:18" ht="16.149999999999999" customHeight="1" x14ac:dyDescent="0.35">
      <c r="B17" s="33" t="s">
        <v>58</v>
      </c>
      <c r="C17" s="34"/>
      <c r="D17" s="31"/>
      <c r="E17" s="500"/>
      <c r="F17" s="501"/>
      <c r="G17" s="501"/>
      <c r="H17" s="501"/>
      <c r="I17" s="502"/>
      <c r="J17" s="35"/>
    </row>
    <row r="18" spans="2:18" ht="16.149999999999999" customHeight="1" x14ac:dyDescent="0.35">
      <c r="B18" s="33" t="s">
        <v>59</v>
      </c>
      <c r="C18" s="34"/>
      <c r="D18" s="31"/>
      <c r="E18" s="503"/>
      <c r="F18" s="504"/>
      <c r="G18" s="504"/>
      <c r="H18" s="504"/>
      <c r="I18" s="505"/>
      <c r="J18" s="35"/>
    </row>
    <row r="19" spans="2:18" ht="16.149999999999999" customHeight="1" x14ac:dyDescent="0.35">
      <c r="B19" s="33" t="s">
        <v>60</v>
      </c>
      <c r="C19" s="34"/>
      <c r="D19" s="31"/>
      <c r="E19" s="506"/>
      <c r="F19" s="507"/>
      <c r="G19" s="507"/>
      <c r="H19" s="507"/>
      <c r="I19" s="508"/>
      <c r="J19" s="32"/>
    </row>
    <row r="20" spans="2:18" ht="16.149999999999999" customHeight="1" x14ac:dyDescent="0.35">
      <c r="B20" s="33"/>
      <c r="C20" s="34"/>
      <c r="D20" s="31"/>
      <c r="E20" s="36"/>
      <c r="F20" s="31"/>
      <c r="G20" s="31"/>
      <c r="H20" s="31"/>
      <c r="I20" s="31"/>
      <c r="J20" s="32"/>
    </row>
    <row r="21" spans="2:18" ht="16.149999999999999" customHeight="1" x14ac:dyDescent="0.35">
      <c r="B21" s="33" t="s">
        <v>58</v>
      </c>
      <c r="C21" s="34"/>
      <c r="D21" s="31"/>
      <c r="E21" s="509"/>
      <c r="F21" s="509"/>
      <c r="G21" s="509"/>
      <c r="H21" s="509"/>
      <c r="I21" s="509"/>
      <c r="J21" s="32"/>
    </row>
    <row r="22" spans="2:18" ht="16.149999999999999" customHeight="1" x14ac:dyDescent="0.35">
      <c r="B22" s="33" t="s">
        <v>59</v>
      </c>
      <c r="C22" s="34"/>
      <c r="D22" s="31"/>
      <c r="E22" s="510"/>
      <c r="F22" s="510"/>
      <c r="G22" s="510"/>
      <c r="H22" s="510"/>
      <c r="I22" s="510"/>
      <c r="J22" s="32"/>
    </row>
    <row r="23" spans="2:18" ht="16.149999999999999" customHeight="1" x14ac:dyDescent="0.35">
      <c r="B23" s="33" t="s">
        <v>60</v>
      </c>
      <c r="C23" s="34"/>
      <c r="D23" s="31"/>
      <c r="E23" s="482"/>
      <c r="F23" s="482"/>
      <c r="G23" s="482"/>
      <c r="H23" s="482"/>
      <c r="I23" s="482"/>
      <c r="J23" s="32"/>
    </row>
    <row r="24" spans="2:18" ht="16.149999999999999" customHeight="1" x14ac:dyDescent="0.35">
      <c r="B24" s="33"/>
      <c r="C24" s="31"/>
      <c r="D24" s="31"/>
      <c r="E24" s="34"/>
      <c r="F24" s="31"/>
      <c r="G24" s="31"/>
      <c r="H24" s="31"/>
      <c r="I24" s="31"/>
      <c r="J24" s="32"/>
    </row>
    <row r="25" spans="2:18" ht="16.149999999999999" customHeight="1" x14ac:dyDescent="0.35">
      <c r="B25" s="33" t="s">
        <v>61</v>
      </c>
      <c r="C25" s="34"/>
      <c r="D25" s="31"/>
      <c r="E25" s="31"/>
      <c r="F25" s="31"/>
      <c r="G25" s="31"/>
      <c r="H25" s="31"/>
      <c r="I25" s="31"/>
      <c r="J25" s="32"/>
      <c r="L25" s="516" t="s">
        <v>62</v>
      </c>
      <c r="M25" s="516"/>
      <c r="N25" s="516"/>
      <c r="O25" s="516"/>
      <c r="P25" s="516"/>
      <c r="Q25" s="516"/>
      <c r="R25" s="516"/>
    </row>
    <row r="26" spans="2:18" ht="16.149999999999999" customHeight="1" x14ac:dyDescent="0.35">
      <c r="B26" s="33"/>
      <c r="C26" s="34"/>
      <c r="D26" s="31"/>
      <c r="E26" s="31"/>
      <c r="F26" s="31"/>
      <c r="G26" s="31"/>
      <c r="H26" s="31"/>
      <c r="I26" s="31"/>
      <c r="J26" s="32"/>
      <c r="L26" s="516"/>
      <c r="M26" s="516"/>
      <c r="N26" s="516"/>
      <c r="O26" s="516"/>
      <c r="P26" s="516"/>
      <c r="Q26" s="516"/>
      <c r="R26" s="516"/>
    </row>
    <row r="27" spans="2:18" ht="16.149999999999999" customHeight="1" x14ac:dyDescent="0.35">
      <c r="B27" s="33" t="s">
        <v>55</v>
      </c>
      <c r="C27" s="34"/>
      <c r="D27" s="31"/>
      <c r="E27" s="34" t="s">
        <v>56</v>
      </c>
      <c r="F27" s="31"/>
      <c r="G27" s="31"/>
      <c r="H27" s="31"/>
      <c r="I27" s="31"/>
      <c r="J27" s="32"/>
      <c r="L27" s="516"/>
      <c r="M27" s="516"/>
      <c r="N27" s="516"/>
      <c r="O27" s="516"/>
      <c r="P27" s="516"/>
      <c r="Q27" s="516"/>
      <c r="R27" s="516"/>
    </row>
    <row r="28" spans="2:18" ht="16.149999999999999" customHeight="1" x14ac:dyDescent="0.35">
      <c r="B28" s="33"/>
      <c r="C28" s="34"/>
      <c r="D28" s="31"/>
      <c r="E28" s="31"/>
      <c r="F28" s="31"/>
      <c r="G28" s="31"/>
      <c r="H28" s="31"/>
      <c r="I28" s="31"/>
      <c r="J28" s="32"/>
      <c r="L28" s="516"/>
      <c r="M28" s="516"/>
      <c r="N28" s="516"/>
      <c r="O28" s="516"/>
      <c r="P28" s="516"/>
      <c r="Q28" s="516"/>
      <c r="R28" s="516"/>
    </row>
    <row r="29" spans="2:18" ht="16.149999999999999" customHeight="1" x14ac:dyDescent="0.35">
      <c r="B29" s="33" t="s">
        <v>63</v>
      </c>
      <c r="C29" s="34"/>
      <c r="D29" s="31"/>
      <c r="E29" s="31"/>
      <c r="F29" s="31"/>
      <c r="G29" s="31"/>
      <c r="H29" s="31"/>
      <c r="I29" s="31"/>
      <c r="J29" s="32"/>
      <c r="L29" s="516"/>
      <c r="M29" s="516"/>
      <c r="N29" s="516"/>
      <c r="O29" s="516"/>
      <c r="P29" s="516"/>
      <c r="Q29" s="516"/>
      <c r="R29" s="516"/>
    </row>
    <row r="30" spans="2:18" ht="16.149999999999999" customHeight="1" x14ac:dyDescent="0.35">
      <c r="B30" s="33"/>
      <c r="C30" s="34"/>
      <c r="D30" s="31"/>
      <c r="E30" s="31"/>
      <c r="F30" s="31"/>
      <c r="G30" s="31"/>
      <c r="H30" s="31"/>
      <c r="I30" s="31"/>
      <c r="J30" s="32"/>
    </row>
    <row r="31" spans="2:18" ht="16.149999999999999" customHeight="1" x14ac:dyDescent="0.35">
      <c r="B31" s="33" t="s">
        <v>64</v>
      </c>
      <c r="C31" s="34"/>
      <c r="D31" s="31"/>
      <c r="E31" s="500"/>
      <c r="F31" s="501"/>
      <c r="G31" s="501"/>
      <c r="H31" s="501"/>
      <c r="I31" s="502"/>
      <c r="J31" s="35"/>
    </row>
    <row r="32" spans="2:18" ht="16.149999999999999" customHeight="1" x14ac:dyDescent="0.35">
      <c r="B32" s="33" t="s">
        <v>59</v>
      </c>
      <c r="C32" s="34"/>
      <c r="D32" s="31"/>
      <c r="E32" s="503"/>
      <c r="F32" s="504"/>
      <c r="G32" s="504"/>
      <c r="H32" s="504"/>
      <c r="I32" s="505"/>
      <c r="J32" s="35"/>
    </row>
    <row r="33" spans="2:18" ht="16.149999999999999" customHeight="1" x14ac:dyDescent="0.35">
      <c r="B33" s="33" t="s">
        <v>60</v>
      </c>
      <c r="C33" s="34"/>
      <c r="D33" s="31"/>
      <c r="E33" s="517"/>
      <c r="F33" s="518"/>
      <c r="G33" s="518"/>
      <c r="H33" s="518"/>
      <c r="I33" s="519"/>
      <c r="J33" s="32"/>
    </row>
    <row r="34" spans="2:18" ht="16.149999999999999" customHeight="1" x14ac:dyDescent="0.35">
      <c r="B34" s="33"/>
      <c r="C34" s="34"/>
      <c r="D34" s="31"/>
      <c r="E34" s="36"/>
      <c r="F34" s="31"/>
      <c r="G34" s="31"/>
      <c r="H34" s="31"/>
      <c r="I34" s="31"/>
      <c r="J34" s="32"/>
    </row>
    <row r="35" spans="2:18" ht="16.149999999999999" customHeight="1" x14ac:dyDescent="0.35">
      <c r="B35" s="33" t="s">
        <v>64</v>
      </c>
      <c r="C35" s="34"/>
      <c r="D35" s="31"/>
      <c r="E35" s="509"/>
      <c r="F35" s="509"/>
      <c r="G35" s="509"/>
      <c r="H35" s="509"/>
      <c r="I35" s="509"/>
      <c r="J35" s="32"/>
    </row>
    <row r="36" spans="2:18" ht="16.149999999999999" customHeight="1" x14ac:dyDescent="0.35">
      <c r="B36" s="33" t="s">
        <v>59</v>
      </c>
      <c r="C36" s="34"/>
      <c r="D36" s="31"/>
      <c r="E36" s="510"/>
      <c r="F36" s="510"/>
      <c r="G36" s="510"/>
      <c r="H36" s="510"/>
      <c r="I36" s="510"/>
      <c r="J36" s="32"/>
    </row>
    <row r="37" spans="2:18" ht="16.149999999999999" customHeight="1" x14ac:dyDescent="0.35">
      <c r="B37" s="33" t="s">
        <v>60</v>
      </c>
      <c r="C37" s="34"/>
      <c r="D37" s="31"/>
      <c r="E37" s="482"/>
      <c r="F37" s="482"/>
      <c r="G37" s="482"/>
      <c r="H37" s="482"/>
      <c r="I37" s="482"/>
      <c r="J37" s="32"/>
    </row>
    <row r="38" spans="2:18" ht="16.149999999999999" customHeight="1" x14ac:dyDescent="0.35">
      <c r="B38" s="90"/>
      <c r="C38" s="91"/>
      <c r="D38" s="91"/>
      <c r="E38" s="91"/>
      <c r="F38" s="91"/>
      <c r="G38" s="91"/>
      <c r="H38" s="91"/>
      <c r="I38" s="91"/>
      <c r="J38" s="92"/>
    </row>
    <row r="39" spans="2:18" ht="16.149999999999999" customHeight="1" x14ac:dyDescent="0.35">
      <c r="B39" s="33" t="s">
        <v>65</v>
      </c>
      <c r="C39" s="34"/>
      <c r="D39" s="31"/>
      <c r="E39" s="31"/>
      <c r="F39" s="31"/>
      <c r="G39" s="37"/>
      <c r="H39" s="31"/>
      <c r="I39" s="31"/>
      <c r="J39" s="32"/>
    </row>
    <row r="40" spans="2:18" ht="300" customHeight="1" x14ac:dyDescent="0.35">
      <c r="B40" s="520"/>
      <c r="C40" s="521"/>
      <c r="D40" s="521"/>
      <c r="E40" s="521"/>
      <c r="F40" s="521"/>
      <c r="G40" s="521"/>
      <c r="H40" s="521"/>
      <c r="I40" s="522"/>
      <c r="J40" s="89"/>
    </row>
    <row r="41" spans="2:18" ht="16.149999999999999" customHeight="1" x14ac:dyDescent="0.35">
      <c r="B41" s="76" t="str">
        <f>"Enintään 1500 merkkiä ("&amp;TEXT(LEN(N_EUrahoitustieto),"0")&amp;" käytetty)"</f>
        <v>Enintään 1500 merkkiä (0 käytetty)</v>
      </c>
      <c r="C41" s="36"/>
      <c r="D41" s="36"/>
      <c r="E41" s="36"/>
      <c r="F41" s="36"/>
      <c r="G41" s="36"/>
      <c r="H41" s="36"/>
      <c r="I41" s="36"/>
      <c r="J41" s="35"/>
    </row>
    <row r="42" spans="2:18" ht="16.149999999999999" customHeight="1" x14ac:dyDescent="0.35">
      <c r="B42" s="78"/>
      <c r="C42" s="83"/>
      <c r="D42" s="83"/>
      <c r="E42" s="83"/>
      <c r="F42" s="83"/>
      <c r="G42" s="83"/>
      <c r="H42" s="83"/>
      <c r="I42" s="83"/>
      <c r="J42" s="84"/>
    </row>
    <row r="43" spans="2:18" ht="15" customHeight="1" x14ac:dyDescent="0.35">
      <c r="B43" s="85" t="s">
        <v>66</v>
      </c>
      <c r="C43" s="86"/>
      <c r="D43" s="87"/>
      <c r="E43" s="87"/>
      <c r="F43" s="87"/>
      <c r="G43" s="87"/>
      <c r="H43" s="87"/>
      <c r="I43" s="87"/>
      <c r="J43" s="88"/>
    </row>
    <row r="44" spans="2:18" ht="15.5" x14ac:dyDescent="0.35">
      <c r="B44" s="523" t="s">
        <v>67</v>
      </c>
      <c r="C44" s="524"/>
      <c r="D44" s="524"/>
      <c r="E44" s="524"/>
      <c r="F44" s="524"/>
      <c r="G44" s="524"/>
      <c r="H44" s="524"/>
      <c r="I44" s="524"/>
      <c r="J44" s="525"/>
      <c r="L44" s="496" t="s">
        <v>68</v>
      </c>
      <c r="M44" s="496"/>
      <c r="N44" s="496"/>
      <c r="O44" s="496"/>
      <c r="P44" s="496"/>
      <c r="Q44" s="496"/>
      <c r="R44" s="496"/>
    </row>
    <row r="45" spans="2:18" ht="15.5" x14ac:dyDescent="0.35">
      <c r="B45" s="523"/>
      <c r="C45" s="524"/>
      <c r="D45" s="524"/>
      <c r="E45" s="524"/>
      <c r="F45" s="524"/>
      <c r="G45" s="524"/>
      <c r="H45" s="524"/>
      <c r="I45" s="524"/>
      <c r="J45" s="525"/>
      <c r="L45" s="496"/>
      <c r="M45" s="496"/>
      <c r="N45" s="496"/>
      <c r="O45" s="496"/>
      <c r="P45" s="496"/>
      <c r="Q45" s="496"/>
      <c r="R45" s="496"/>
    </row>
    <row r="46" spans="2:18" ht="16.149999999999999" customHeight="1" x14ac:dyDescent="0.35">
      <c r="B46" s="33"/>
      <c r="C46" s="34"/>
      <c r="D46" s="31"/>
      <c r="E46" s="31"/>
      <c r="F46" s="31"/>
      <c r="G46" s="31"/>
      <c r="H46" s="31"/>
      <c r="I46" s="31"/>
      <c r="J46" s="32"/>
      <c r="L46" s="496"/>
      <c r="M46" s="496"/>
      <c r="N46" s="496"/>
      <c r="O46" s="496"/>
      <c r="P46" s="496"/>
      <c r="Q46" s="496"/>
      <c r="R46" s="496"/>
    </row>
    <row r="47" spans="2:18" ht="16.149999999999999" customHeight="1" x14ac:dyDescent="0.35">
      <c r="B47" s="33" t="s">
        <v>55</v>
      </c>
      <c r="C47" s="31"/>
      <c r="D47" s="31"/>
      <c r="E47" s="34" t="s">
        <v>56</v>
      </c>
      <c r="F47" s="31"/>
      <c r="G47" s="31"/>
      <c r="H47" s="31"/>
      <c r="I47" s="31"/>
      <c r="J47" s="32"/>
    </row>
    <row r="48" spans="2:18" ht="16.149999999999999" customHeight="1" x14ac:dyDescent="0.35">
      <c r="B48" s="33"/>
      <c r="C48" s="34"/>
      <c r="D48" s="31"/>
      <c r="E48" s="34"/>
      <c r="F48" s="31"/>
      <c r="G48" s="31"/>
      <c r="H48" s="31"/>
      <c r="I48" s="31"/>
      <c r="J48" s="32"/>
    </row>
    <row r="49" spans="2:18" ht="16.149999999999999" customHeight="1" x14ac:dyDescent="0.35">
      <c r="B49" s="39" t="s">
        <v>69</v>
      </c>
      <c r="C49" s="40"/>
      <c r="D49" s="40"/>
      <c r="E49" s="40"/>
      <c r="F49" s="40"/>
      <c r="G49" s="40"/>
      <c r="H49" s="40"/>
      <c r="I49" s="40"/>
      <c r="J49" s="41"/>
      <c r="L49" s="42"/>
    </row>
    <row r="50" spans="2:18" ht="16.149999999999999" customHeight="1" x14ac:dyDescent="0.35">
      <c r="B50" s="43" t="s">
        <v>70</v>
      </c>
      <c r="C50" s="44"/>
      <c r="D50" s="44"/>
      <c r="E50" s="44"/>
      <c r="F50" s="44"/>
      <c r="G50" s="44"/>
      <c r="H50" s="44"/>
      <c r="I50" s="44"/>
      <c r="J50" s="45"/>
    </row>
    <row r="51" spans="2:18" ht="16.149999999999999" customHeight="1" x14ac:dyDescent="0.35">
      <c r="B51" s="511"/>
      <c r="C51" s="512"/>
      <c r="D51" s="512"/>
      <c r="E51" s="512"/>
      <c r="F51" s="512"/>
      <c r="G51" s="512"/>
      <c r="H51" s="512"/>
      <c r="I51" s="513"/>
      <c r="J51" s="46"/>
    </row>
    <row r="52" spans="2:18" ht="16.149999999999999" customHeight="1" x14ac:dyDescent="0.35">
      <c r="B52" s="47" t="s">
        <v>71</v>
      </c>
      <c r="C52" s="36"/>
      <c r="D52" s="36"/>
      <c r="E52" s="36"/>
      <c r="F52" s="36"/>
      <c r="G52" s="36"/>
      <c r="H52" s="36"/>
      <c r="I52" s="36"/>
      <c r="J52" s="46"/>
    </row>
    <row r="53" spans="2:18" ht="16.149999999999999" customHeight="1" x14ac:dyDescent="0.35">
      <c r="B53" s="511"/>
      <c r="C53" s="512"/>
      <c r="D53" s="512"/>
      <c r="E53" s="512"/>
      <c r="F53" s="512"/>
      <c r="G53" s="512"/>
      <c r="H53" s="512"/>
      <c r="I53" s="513"/>
      <c r="J53" s="46"/>
      <c r="M53" s="514" t="s">
        <v>72</v>
      </c>
      <c r="N53" s="514"/>
      <c r="O53" s="514"/>
      <c r="P53" s="514"/>
      <c r="Q53" s="514"/>
      <c r="R53" s="514"/>
    </row>
    <row r="54" spans="2:18" ht="16.149999999999999" customHeight="1" x14ac:dyDescent="0.35">
      <c r="B54" s="435" t="s">
        <v>73</v>
      </c>
      <c r="C54" s="34"/>
      <c r="D54" s="34"/>
      <c r="E54" s="34"/>
      <c r="F54" s="34"/>
      <c r="G54" s="34"/>
      <c r="H54" s="34"/>
      <c r="I54" s="34"/>
      <c r="J54" s="46"/>
      <c r="M54" s="514"/>
      <c r="N54" s="514"/>
      <c r="O54" s="514"/>
      <c r="P54" s="514"/>
      <c r="Q54" s="514"/>
      <c r="R54" s="514"/>
    </row>
    <row r="55" spans="2:18" ht="16.149999999999999" customHeight="1" x14ac:dyDescent="0.35">
      <c r="B55" s="515"/>
      <c r="C55" s="512"/>
      <c r="D55" s="512"/>
      <c r="E55" s="512"/>
      <c r="F55" s="512"/>
      <c r="G55" s="512"/>
      <c r="H55" s="512"/>
      <c r="I55" s="513"/>
      <c r="J55" s="46"/>
      <c r="M55" s="514"/>
      <c r="N55" s="514"/>
      <c r="O55" s="514"/>
      <c r="P55" s="514"/>
      <c r="Q55" s="514"/>
      <c r="R55" s="514"/>
    </row>
    <row r="56" spans="2:18" ht="16.149999999999999" customHeight="1" x14ac:dyDescent="0.35">
      <c r="B56" s="436" t="s">
        <v>74</v>
      </c>
      <c r="C56" s="48"/>
      <c r="D56" s="48"/>
      <c r="E56" s="49"/>
      <c r="F56" s="49"/>
      <c r="G56" s="50"/>
      <c r="H56" s="50"/>
      <c r="I56" s="48"/>
      <c r="J56" s="46"/>
      <c r="M56" s="514"/>
      <c r="N56" s="514"/>
      <c r="O56" s="514"/>
      <c r="P56" s="514"/>
      <c r="Q56" s="514"/>
      <c r="R56" s="514"/>
    </row>
    <row r="57" spans="2:18" ht="16.149999999999999" customHeight="1" x14ac:dyDescent="0.35">
      <c r="B57" s="526"/>
      <c r="C57" s="527"/>
      <c r="D57" s="527"/>
      <c r="E57" s="527"/>
      <c r="F57" s="527"/>
      <c r="G57" s="527"/>
      <c r="H57" s="527"/>
      <c r="I57" s="528"/>
      <c r="J57" s="46"/>
      <c r="M57" s="356"/>
    </row>
    <row r="58" spans="2:18" ht="16.149999999999999" customHeight="1" x14ac:dyDescent="0.35">
      <c r="B58" s="47" t="s">
        <v>75</v>
      </c>
      <c r="C58" s="48"/>
      <c r="D58" s="48"/>
      <c r="E58" s="49"/>
      <c r="F58" s="49"/>
      <c r="G58" s="50"/>
      <c r="H58" s="50"/>
      <c r="I58" s="48"/>
      <c r="J58" s="46"/>
    </row>
    <row r="59" spans="2:18" ht="16.149999999999999" customHeight="1" x14ac:dyDescent="0.35">
      <c r="B59" s="511"/>
      <c r="C59" s="512"/>
      <c r="D59" s="512"/>
      <c r="E59" s="512"/>
      <c r="F59" s="512"/>
      <c r="G59" s="512"/>
      <c r="H59" s="512"/>
      <c r="I59" s="513"/>
      <c r="J59" s="46"/>
    </row>
    <row r="60" spans="2:18" ht="16.149999999999999" customHeight="1" x14ac:dyDescent="0.35">
      <c r="B60" s="47" t="s">
        <v>76</v>
      </c>
      <c r="C60" s="48"/>
      <c r="D60" s="48"/>
      <c r="E60" s="49"/>
      <c r="F60" s="49"/>
      <c r="G60" s="50"/>
      <c r="H60" s="50"/>
      <c r="I60" s="48"/>
      <c r="J60" s="46"/>
    </row>
    <row r="61" spans="2:18" ht="16.149999999999999" customHeight="1" x14ac:dyDescent="0.35">
      <c r="B61" s="509"/>
      <c r="C61" s="509"/>
      <c r="D61" s="509"/>
      <c r="E61" s="509"/>
      <c r="F61" s="49"/>
      <c r="G61" s="50"/>
      <c r="H61" s="50"/>
      <c r="I61" s="48"/>
      <c r="J61" s="46"/>
    </row>
    <row r="62" spans="2:18" ht="16.149999999999999" customHeight="1" x14ac:dyDescent="0.35">
      <c r="B62" s="47" t="s">
        <v>77</v>
      </c>
      <c r="C62" s="48"/>
      <c r="D62" s="48"/>
      <c r="E62" s="49"/>
      <c r="F62" s="49"/>
      <c r="G62" s="49" t="s">
        <v>78</v>
      </c>
      <c r="H62" s="50"/>
      <c r="I62" s="48"/>
      <c r="J62" s="46"/>
    </row>
    <row r="63" spans="2:18" ht="16.149999999999999" customHeight="1" x14ac:dyDescent="0.35">
      <c r="B63" s="529"/>
      <c r="C63" s="530"/>
      <c r="D63" s="530"/>
      <c r="E63" s="531"/>
      <c r="F63" s="36"/>
      <c r="G63" s="511"/>
      <c r="H63" s="512"/>
      <c r="I63" s="513"/>
      <c r="J63" s="46"/>
    </row>
    <row r="64" spans="2:18" ht="16.149999999999999" customHeight="1" x14ac:dyDescent="0.35">
      <c r="B64" s="47" t="s">
        <v>79</v>
      </c>
      <c r="C64" s="48"/>
      <c r="D64" s="48"/>
      <c r="E64" s="49"/>
      <c r="F64" s="49"/>
      <c r="G64" s="51" t="s">
        <v>80</v>
      </c>
      <c r="H64" s="50"/>
      <c r="I64" s="48"/>
      <c r="J64" s="46"/>
    </row>
    <row r="65" spans="2:18" ht="16.149999999999999" customHeight="1" x14ac:dyDescent="0.35">
      <c r="B65" s="540"/>
      <c r="C65" s="541"/>
      <c r="D65" s="541"/>
      <c r="E65" s="542"/>
      <c r="F65" s="36"/>
      <c r="G65" s="520"/>
      <c r="H65" s="521"/>
      <c r="I65" s="522"/>
      <c r="J65" s="46"/>
      <c r="L65" s="532" t="s">
        <v>81</v>
      </c>
      <c r="M65" s="532"/>
      <c r="N65" s="532"/>
      <c r="O65" s="532"/>
      <c r="P65" s="532"/>
      <c r="Q65" s="532"/>
      <c r="R65" s="532"/>
    </row>
    <row r="66" spans="2:18" ht="16.149999999999999" customHeight="1" x14ac:dyDescent="0.35">
      <c r="B66" s="52" t="s">
        <v>82</v>
      </c>
      <c r="C66" s="53"/>
      <c r="D66" s="53"/>
      <c r="E66" s="53"/>
      <c r="F66" s="36"/>
      <c r="G66" s="36"/>
      <c r="H66" s="36"/>
      <c r="I66" s="36"/>
      <c r="J66" s="46"/>
      <c r="L66" s="532"/>
      <c r="M66" s="532"/>
      <c r="N66" s="532"/>
      <c r="O66" s="532"/>
      <c r="P66" s="532"/>
      <c r="Q66" s="532"/>
      <c r="R66" s="532"/>
    </row>
    <row r="67" spans="2:18" ht="16.149999999999999" customHeight="1" x14ac:dyDescent="0.35">
      <c r="B67" s="533"/>
      <c r="C67" s="534"/>
      <c r="D67" s="534"/>
      <c r="E67" s="535"/>
      <c r="F67" s="36"/>
      <c r="G67" s="36"/>
      <c r="H67" s="36"/>
      <c r="I67" s="36"/>
      <c r="J67" s="46"/>
      <c r="L67" s="532"/>
      <c r="M67" s="532"/>
      <c r="N67" s="532"/>
      <c r="O67" s="532"/>
      <c r="P67" s="532"/>
      <c r="Q67" s="532"/>
      <c r="R67" s="532"/>
    </row>
    <row r="68" spans="2:18" ht="16.149999999999999" customHeight="1" x14ac:dyDescent="0.35">
      <c r="B68" s="47" t="s">
        <v>83</v>
      </c>
      <c r="C68" s="48"/>
      <c r="D68" s="48"/>
      <c r="E68" s="49"/>
      <c r="F68" s="49"/>
      <c r="G68" s="50"/>
      <c r="H68" s="50"/>
      <c r="I68" s="48"/>
      <c r="J68" s="46"/>
      <c r="L68" s="532"/>
      <c r="M68" s="532"/>
      <c r="N68" s="532"/>
      <c r="O68" s="532"/>
      <c r="P68" s="532"/>
      <c r="Q68" s="532"/>
      <c r="R68" s="532"/>
    </row>
    <row r="69" spans="2:18" s="22" customFormat="1" ht="16.149999999999999" customHeight="1" x14ac:dyDescent="0.35">
      <c r="B69" s="511"/>
      <c r="C69" s="512"/>
      <c r="D69" s="512"/>
      <c r="E69" s="512"/>
      <c r="F69" s="512"/>
      <c r="G69" s="512"/>
      <c r="H69" s="512"/>
      <c r="I69" s="513"/>
      <c r="J69" s="46"/>
      <c r="L69" s="536" t="s">
        <v>84</v>
      </c>
      <c r="M69" s="536"/>
      <c r="N69" s="536"/>
      <c r="O69" s="536"/>
      <c r="P69" s="536"/>
      <c r="Q69" s="536"/>
      <c r="R69" s="536"/>
    </row>
    <row r="70" spans="2:18" s="22" customFormat="1" ht="16.149999999999999" customHeight="1" x14ac:dyDescent="0.35">
      <c r="B70" s="47" t="s">
        <v>85</v>
      </c>
      <c r="C70" s="48"/>
      <c r="D70" s="48"/>
      <c r="E70" s="49"/>
      <c r="F70" s="49" t="s">
        <v>86</v>
      </c>
      <c r="G70" s="50"/>
      <c r="H70" s="50"/>
      <c r="I70" s="48"/>
      <c r="J70" s="46"/>
      <c r="L70" s="536"/>
      <c r="M70" s="536"/>
      <c r="N70" s="536"/>
      <c r="O70" s="536"/>
      <c r="P70" s="536"/>
      <c r="Q70" s="536"/>
      <c r="R70" s="536"/>
    </row>
    <row r="71" spans="2:18" s="22" customFormat="1" ht="16.149999999999999" customHeight="1" x14ac:dyDescent="0.35">
      <c r="B71" s="529"/>
      <c r="C71" s="530"/>
      <c r="D71" s="531"/>
      <c r="E71" s="49"/>
      <c r="F71" s="537"/>
      <c r="G71" s="538"/>
      <c r="H71" s="538"/>
      <c r="I71" s="539"/>
      <c r="J71" s="46"/>
      <c r="L71" s="536"/>
      <c r="M71" s="536"/>
      <c r="N71" s="536"/>
      <c r="O71" s="536"/>
      <c r="P71" s="536"/>
      <c r="Q71" s="536"/>
      <c r="R71" s="536"/>
    </row>
    <row r="72" spans="2:18" s="22" customFormat="1" ht="16.149999999999999" customHeight="1" x14ac:dyDescent="0.35">
      <c r="B72" s="47"/>
      <c r="C72" s="48"/>
      <c r="D72" s="48"/>
      <c r="E72" s="49"/>
      <c r="F72" s="49"/>
      <c r="G72" s="50"/>
      <c r="H72" s="50"/>
      <c r="I72" s="48"/>
      <c r="J72" s="46"/>
      <c r="L72" s="536"/>
      <c r="M72" s="536"/>
      <c r="N72" s="536"/>
      <c r="O72" s="536"/>
      <c r="P72" s="536"/>
      <c r="Q72" s="536"/>
      <c r="R72" s="536"/>
    </row>
    <row r="73" spans="2:18" s="22" customFormat="1" ht="34.15" customHeight="1" x14ac:dyDescent="0.35">
      <c r="B73" s="47" t="s">
        <v>87</v>
      </c>
      <c r="C73" s="48"/>
      <c r="D73" s="48"/>
      <c r="E73" s="49"/>
      <c r="F73" s="49"/>
      <c r="G73" s="50"/>
      <c r="H73" s="50"/>
      <c r="I73" s="48"/>
      <c r="J73" s="46"/>
      <c r="L73" s="536"/>
      <c r="M73" s="536"/>
      <c r="N73" s="536"/>
      <c r="O73" s="536"/>
      <c r="P73" s="536"/>
      <c r="Q73" s="536"/>
      <c r="R73" s="536"/>
    </row>
    <row r="74" spans="2:18" s="22" customFormat="1" ht="16.149999999999999" customHeight="1" x14ac:dyDescent="0.35">
      <c r="B74" s="47"/>
      <c r="C74" s="48"/>
      <c r="D74" s="48"/>
      <c r="E74" s="49"/>
      <c r="F74" s="49"/>
      <c r="G74" s="50"/>
      <c r="H74" s="50"/>
      <c r="I74" s="48"/>
      <c r="J74" s="46"/>
      <c r="L74" s="251" t="s">
        <v>88</v>
      </c>
      <c r="M74" s="251"/>
      <c r="N74" s="251"/>
      <c r="O74" s="251"/>
      <c r="P74" s="251"/>
      <c r="Q74" s="251"/>
      <c r="R74" s="251"/>
    </row>
    <row r="75" spans="2:18" s="22" customFormat="1" ht="16.149999999999999" customHeight="1" x14ac:dyDescent="0.35">
      <c r="B75" s="33" t="s">
        <v>55</v>
      </c>
      <c r="C75" s="48"/>
      <c r="D75" s="48"/>
      <c r="E75" s="50" t="s">
        <v>56</v>
      </c>
      <c r="F75" s="49"/>
      <c r="G75" s="50"/>
      <c r="H75" s="50"/>
      <c r="I75" s="48"/>
      <c r="J75" s="46"/>
      <c r="L75" s="251"/>
      <c r="M75" s="251"/>
      <c r="N75" s="251"/>
      <c r="O75" s="251"/>
      <c r="P75" s="251"/>
      <c r="Q75" s="251"/>
      <c r="R75" s="251"/>
    </row>
    <row r="76" spans="2:18" s="22" customFormat="1" ht="30" customHeight="1" x14ac:dyDescent="0.35">
      <c r="B76" s="33"/>
      <c r="C76" s="48"/>
      <c r="D76" s="48"/>
      <c r="E76" s="34"/>
      <c r="F76" s="49"/>
      <c r="G76" s="50"/>
      <c r="H76" s="50"/>
      <c r="I76" s="48"/>
      <c r="J76" s="46"/>
      <c r="L76" s="251"/>
      <c r="M76" s="251"/>
      <c r="N76" s="251"/>
      <c r="O76" s="251"/>
      <c r="P76" s="251"/>
      <c r="Q76" s="251"/>
      <c r="R76" s="251"/>
    </row>
    <row r="77" spans="2:18" s="22" customFormat="1" ht="16.149999999999999" customHeight="1" x14ac:dyDescent="0.35">
      <c r="B77" s="33" t="s">
        <v>89</v>
      </c>
      <c r="C77" s="48"/>
      <c r="D77" s="48"/>
      <c r="E77" s="34"/>
      <c r="F77" s="49"/>
      <c r="G77" s="50"/>
      <c r="H77" s="50"/>
      <c r="I77" s="48"/>
      <c r="J77" s="46"/>
      <c r="L77" s="532" t="s">
        <v>90</v>
      </c>
      <c r="M77" s="532"/>
      <c r="N77" s="532"/>
      <c r="O77" s="532"/>
      <c r="P77" s="532"/>
      <c r="Q77" s="532"/>
      <c r="R77" s="532"/>
    </row>
    <row r="78" spans="2:18" s="22" customFormat="1" ht="16.149999999999999" customHeight="1" x14ac:dyDescent="0.35">
      <c r="B78" s="511"/>
      <c r="C78" s="512"/>
      <c r="D78" s="512"/>
      <c r="E78" s="512"/>
      <c r="F78" s="512"/>
      <c r="G78" s="512"/>
      <c r="H78" s="512"/>
      <c r="I78" s="513"/>
      <c r="J78" s="46"/>
      <c r="L78" s="532"/>
      <c r="M78" s="532"/>
      <c r="N78" s="532"/>
      <c r="O78" s="532"/>
      <c r="P78" s="532"/>
      <c r="Q78" s="532"/>
      <c r="R78" s="532"/>
    </row>
    <row r="79" spans="2:18" s="22" customFormat="1" ht="16.149999999999999" customHeight="1" x14ac:dyDescent="0.35">
      <c r="B79" s="33" t="s">
        <v>91</v>
      </c>
      <c r="C79" s="48"/>
      <c r="D79" s="48"/>
      <c r="E79" s="34"/>
      <c r="F79" s="49" t="s">
        <v>92</v>
      </c>
      <c r="G79" s="50"/>
      <c r="H79" s="50"/>
      <c r="I79" s="48"/>
      <c r="J79" s="46"/>
      <c r="L79" s="532"/>
      <c r="M79" s="532"/>
      <c r="N79" s="532"/>
      <c r="O79" s="532"/>
      <c r="P79" s="532"/>
      <c r="Q79" s="532"/>
      <c r="R79" s="532"/>
    </row>
    <row r="80" spans="2:18" s="55" customFormat="1" ht="16.149999999999999" customHeight="1" x14ac:dyDescent="0.35">
      <c r="B80" s="529"/>
      <c r="C80" s="530"/>
      <c r="D80" s="531"/>
      <c r="E80" s="34"/>
      <c r="F80" s="537"/>
      <c r="G80" s="538"/>
      <c r="H80" s="538"/>
      <c r="I80" s="539"/>
      <c r="J80" s="56"/>
      <c r="K80" s="357"/>
      <c r="L80" s="532"/>
      <c r="M80" s="532"/>
      <c r="N80" s="532"/>
      <c r="O80" s="532"/>
      <c r="P80" s="532"/>
      <c r="Q80" s="532"/>
      <c r="R80" s="532"/>
    </row>
    <row r="81" spans="2:20" ht="16.149999999999999" customHeight="1" x14ac:dyDescent="0.35">
      <c r="B81" s="33"/>
      <c r="C81" s="48"/>
      <c r="D81" s="48"/>
      <c r="E81" s="34"/>
      <c r="F81" s="49"/>
      <c r="G81" s="50"/>
      <c r="H81" s="50"/>
      <c r="I81" s="48"/>
      <c r="J81" s="46"/>
      <c r="K81" s="130"/>
      <c r="L81" s="532"/>
      <c r="M81" s="532"/>
      <c r="N81" s="532"/>
      <c r="O81" s="532"/>
      <c r="P81" s="532"/>
      <c r="Q81" s="532"/>
      <c r="R81" s="532"/>
    </row>
    <row r="82" spans="2:20" ht="16.149999999999999" customHeight="1" x14ac:dyDescent="0.35">
      <c r="B82" s="33" t="s">
        <v>87</v>
      </c>
      <c r="C82" s="48"/>
      <c r="D82" s="48"/>
      <c r="E82" s="34"/>
      <c r="F82" s="49"/>
      <c r="G82" s="50"/>
      <c r="H82" s="50"/>
      <c r="I82" s="48"/>
      <c r="J82" s="443"/>
      <c r="K82" s="130"/>
      <c r="L82" s="532"/>
      <c r="M82" s="532"/>
      <c r="N82" s="532"/>
      <c r="O82" s="532"/>
      <c r="P82" s="532"/>
      <c r="Q82" s="532"/>
      <c r="R82" s="532"/>
    </row>
    <row r="83" spans="2:20" ht="16.149999999999999" customHeight="1" x14ac:dyDescent="0.35">
      <c r="B83" s="33"/>
      <c r="C83" s="48"/>
      <c r="D83" s="48"/>
      <c r="E83" s="34"/>
      <c r="F83" s="49"/>
      <c r="G83" s="50"/>
      <c r="H83" s="50"/>
      <c r="I83" s="48"/>
      <c r="J83" s="443"/>
      <c r="K83" s="130"/>
      <c r="L83" s="532"/>
      <c r="M83" s="532"/>
      <c r="N83" s="532"/>
      <c r="O83" s="532"/>
      <c r="P83" s="532"/>
      <c r="Q83" s="532"/>
      <c r="R83" s="532"/>
    </row>
    <row r="84" spans="2:20" ht="16.149999999999999" customHeight="1" x14ac:dyDescent="0.35">
      <c r="B84" s="33" t="s">
        <v>55</v>
      </c>
      <c r="C84" s="48"/>
      <c r="D84" s="48"/>
      <c r="E84" s="50" t="s">
        <v>56</v>
      </c>
      <c r="F84" s="57"/>
      <c r="G84" s="50"/>
      <c r="H84" s="50"/>
      <c r="I84" s="48"/>
      <c r="J84" s="443"/>
      <c r="K84" s="130"/>
      <c r="L84" s="532"/>
      <c r="M84" s="532"/>
      <c r="N84" s="532"/>
      <c r="O84" s="532"/>
      <c r="P84" s="532"/>
      <c r="Q84" s="532"/>
      <c r="R84" s="532"/>
    </row>
    <row r="85" spans="2:20" ht="16.149999999999999" customHeight="1" x14ac:dyDescent="0.35">
      <c r="B85" s="58"/>
      <c r="C85" s="59"/>
      <c r="D85" s="59"/>
      <c r="E85" s="60"/>
      <c r="F85" s="60"/>
      <c r="G85" s="61"/>
      <c r="H85" s="61"/>
      <c r="I85" s="59"/>
      <c r="J85" s="62"/>
    </row>
    <row r="86" spans="2:20" ht="16.149999999999999" customHeight="1" x14ac:dyDescent="0.35">
      <c r="B86" s="63" t="s">
        <v>93</v>
      </c>
      <c r="C86" s="64"/>
      <c r="D86" s="65"/>
      <c r="E86" s="65"/>
      <c r="F86" s="65"/>
      <c r="G86" s="65"/>
      <c r="H86" s="65"/>
      <c r="I86" s="65"/>
      <c r="J86" s="66"/>
      <c r="L86" s="546"/>
      <c r="M86" s="547"/>
      <c r="N86" s="547"/>
      <c r="O86" s="547"/>
      <c r="P86" s="547"/>
      <c r="Q86" s="547"/>
      <c r="R86" s="547"/>
      <c r="S86" s="130"/>
      <c r="T86" s="130"/>
    </row>
    <row r="87" spans="2:20" ht="16.149999999999999" customHeight="1" x14ac:dyDescent="0.35">
      <c r="B87" s="548" t="s">
        <v>94</v>
      </c>
      <c r="C87" s="549"/>
      <c r="D87" s="549"/>
      <c r="E87" s="549"/>
      <c r="F87" s="549"/>
      <c r="G87" s="549"/>
      <c r="H87" s="549"/>
      <c r="I87" s="549"/>
      <c r="J87" s="550"/>
      <c r="L87" s="547"/>
      <c r="M87" s="547"/>
      <c r="N87" s="547"/>
      <c r="O87" s="547"/>
      <c r="P87" s="547"/>
      <c r="Q87" s="547"/>
      <c r="R87" s="547"/>
      <c r="S87" s="358"/>
      <c r="T87" s="130"/>
    </row>
    <row r="88" spans="2:20" ht="16.149999999999999" customHeight="1" x14ac:dyDescent="0.35">
      <c r="B88" s="548"/>
      <c r="C88" s="549"/>
      <c r="D88" s="549"/>
      <c r="E88" s="549"/>
      <c r="F88" s="549"/>
      <c r="G88" s="549"/>
      <c r="H88" s="549"/>
      <c r="I88" s="549"/>
      <c r="J88" s="550"/>
      <c r="L88" s="547"/>
      <c r="M88" s="547"/>
      <c r="N88" s="547"/>
      <c r="O88" s="547"/>
      <c r="P88" s="547"/>
      <c r="Q88" s="547"/>
      <c r="R88" s="547"/>
      <c r="S88" s="358"/>
      <c r="T88" s="130"/>
    </row>
    <row r="89" spans="2:20" ht="16.149999999999999" customHeight="1" x14ac:dyDescent="0.35">
      <c r="B89" s="441"/>
      <c r="C89" s="442"/>
      <c r="D89" s="442"/>
      <c r="E89" s="442"/>
      <c r="F89" s="442"/>
      <c r="G89" s="442"/>
      <c r="H89" s="442"/>
      <c r="I89" s="442"/>
      <c r="J89" s="443"/>
      <c r="L89" s="547"/>
      <c r="M89" s="547"/>
      <c r="N89" s="547"/>
      <c r="O89" s="547"/>
      <c r="P89" s="547"/>
      <c r="Q89" s="547"/>
      <c r="R89" s="547"/>
      <c r="S89" s="358"/>
      <c r="T89" s="130"/>
    </row>
    <row r="90" spans="2:20" ht="16.149999999999999" customHeight="1" x14ac:dyDescent="0.35">
      <c r="B90" s="33" t="s">
        <v>55</v>
      </c>
      <c r="C90" s="48"/>
      <c r="D90" s="48"/>
      <c r="E90" s="50" t="s">
        <v>56</v>
      </c>
      <c r="F90" s="57"/>
      <c r="G90" s="50"/>
      <c r="H90" s="68"/>
      <c r="I90" s="48"/>
      <c r="J90" s="443"/>
      <c r="L90" s="547"/>
      <c r="M90" s="547"/>
      <c r="N90" s="547"/>
      <c r="O90" s="547"/>
      <c r="P90" s="547"/>
      <c r="Q90" s="547"/>
      <c r="R90" s="547"/>
      <c r="S90" s="358"/>
      <c r="T90" s="130"/>
    </row>
    <row r="91" spans="2:20" ht="16.149999999999999" customHeight="1" x14ac:dyDescent="0.35">
      <c r="B91" s="33"/>
      <c r="C91" s="48"/>
      <c r="D91" s="48"/>
      <c r="E91" s="34"/>
      <c r="F91" s="57"/>
      <c r="G91" s="50"/>
      <c r="H91" s="50"/>
      <c r="I91" s="48"/>
      <c r="J91" s="443"/>
      <c r="L91" s="547"/>
      <c r="M91" s="547"/>
      <c r="N91" s="547"/>
      <c r="O91" s="547"/>
      <c r="P91" s="547"/>
      <c r="Q91" s="547"/>
      <c r="R91" s="547"/>
      <c r="S91" s="358"/>
      <c r="T91" s="130"/>
    </row>
    <row r="92" spans="2:20" ht="16.149999999999999" customHeight="1" x14ac:dyDescent="0.35">
      <c r="B92" s="551" t="s">
        <v>95</v>
      </c>
      <c r="C92" s="552"/>
      <c r="D92" s="552"/>
      <c r="E92" s="552"/>
      <c r="F92" s="552"/>
      <c r="G92" s="552"/>
      <c r="H92" s="552"/>
      <c r="I92" s="552"/>
      <c r="J92" s="553"/>
      <c r="L92" s="358"/>
      <c r="M92" s="358"/>
      <c r="N92" s="358"/>
      <c r="O92" s="358"/>
      <c r="P92" s="358"/>
      <c r="Q92" s="358"/>
      <c r="R92" s="358"/>
      <c r="S92" s="358"/>
      <c r="T92" s="130"/>
    </row>
    <row r="93" spans="2:20" ht="16.149999999999999" customHeight="1" x14ac:dyDescent="0.35">
      <c r="B93" s="554" t="s">
        <v>96</v>
      </c>
      <c r="C93" s="555"/>
      <c r="D93" s="555"/>
      <c r="E93" s="555"/>
      <c r="F93" s="555"/>
      <c r="G93" s="555"/>
      <c r="H93" s="555"/>
      <c r="I93" s="555"/>
      <c r="J93" s="556"/>
      <c r="L93" s="557" t="s">
        <v>97</v>
      </c>
      <c r="M93" s="557"/>
      <c r="N93" s="557"/>
      <c r="O93" s="557"/>
      <c r="P93" s="557"/>
      <c r="Q93" s="557"/>
      <c r="R93" s="557"/>
      <c r="S93" s="358"/>
      <c r="T93" s="130"/>
    </row>
    <row r="94" spans="2:20" ht="16.149999999999999" customHeight="1" x14ac:dyDescent="0.35">
      <c r="B94" s="554"/>
      <c r="C94" s="555"/>
      <c r="D94" s="555"/>
      <c r="E94" s="555"/>
      <c r="F94" s="555"/>
      <c r="G94" s="555"/>
      <c r="H94" s="555"/>
      <c r="I94" s="555"/>
      <c r="J94" s="556"/>
      <c r="L94" s="557"/>
      <c r="M94" s="557"/>
      <c r="N94" s="557"/>
      <c r="O94" s="557"/>
      <c r="P94" s="557"/>
      <c r="Q94" s="557"/>
      <c r="R94" s="557"/>
      <c r="S94" s="358"/>
      <c r="T94" s="130"/>
    </row>
    <row r="95" spans="2:20" ht="16.149999999999999" customHeight="1" x14ac:dyDescent="0.35">
      <c r="B95" s="554"/>
      <c r="C95" s="555"/>
      <c r="D95" s="555"/>
      <c r="E95" s="555"/>
      <c r="F95" s="555"/>
      <c r="G95" s="555"/>
      <c r="H95" s="555"/>
      <c r="I95" s="555"/>
      <c r="J95" s="556"/>
      <c r="L95" s="557"/>
      <c r="M95" s="557"/>
      <c r="N95" s="557"/>
      <c r="O95" s="557"/>
      <c r="P95" s="557"/>
      <c r="Q95" s="557"/>
      <c r="R95" s="557"/>
      <c r="S95" s="358"/>
      <c r="T95" s="130"/>
    </row>
    <row r="96" spans="2:20" ht="16.149999999999999" customHeight="1" x14ac:dyDescent="0.35">
      <c r="B96" s="554"/>
      <c r="C96" s="555"/>
      <c r="D96" s="555"/>
      <c r="E96" s="555"/>
      <c r="F96" s="555"/>
      <c r="G96" s="555"/>
      <c r="H96" s="555"/>
      <c r="I96" s="555"/>
      <c r="J96" s="556"/>
      <c r="L96" s="557"/>
      <c r="M96" s="557"/>
      <c r="N96" s="557"/>
      <c r="O96" s="557"/>
      <c r="P96" s="557"/>
      <c r="Q96" s="557"/>
      <c r="R96" s="557"/>
      <c r="S96" s="358"/>
      <c r="T96" s="130"/>
    </row>
    <row r="97" spans="2:20" ht="45.65" customHeight="1" x14ac:dyDescent="0.35">
      <c r="B97" s="331"/>
      <c r="C97" s="332"/>
      <c r="D97" s="332"/>
      <c r="E97" s="332"/>
      <c r="F97" s="332"/>
      <c r="G97" s="332"/>
      <c r="H97" s="332"/>
      <c r="I97" s="332"/>
      <c r="J97" s="333"/>
      <c r="L97" s="557"/>
      <c r="M97" s="557"/>
      <c r="N97" s="557"/>
      <c r="O97" s="557"/>
      <c r="P97" s="557"/>
      <c r="Q97" s="557"/>
      <c r="R97" s="557"/>
      <c r="S97" s="358"/>
      <c r="T97" s="130"/>
    </row>
    <row r="98" spans="2:20" ht="16.149999999999999" customHeight="1" x14ac:dyDescent="0.35">
      <c r="B98" s="331" t="s">
        <v>98</v>
      </c>
      <c r="C98" s="332"/>
      <c r="D98" s="332"/>
      <c r="E98" s="332"/>
      <c r="F98" s="332"/>
      <c r="G98" s="332"/>
      <c r="H98" s="332"/>
      <c r="I98" s="332"/>
      <c r="J98" s="333"/>
      <c r="L98" s="557"/>
      <c r="M98" s="557"/>
      <c r="N98" s="557"/>
      <c r="O98" s="557"/>
      <c r="P98" s="557"/>
      <c r="Q98" s="557"/>
      <c r="R98" s="557"/>
      <c r="S98" s="358"/>
      <c r="T98" s="130"/>
    </row>
    <row r="99" spans="2:20" ht="16.149999999999999" customHeight="1" x14ac:dyDescent="0.35">
      <c r="B99" s="543"/>
      <c r="C99" s="544"/>
      <c r="D99" s="544"/>
      <c r="E99" s="544"/>
      <c r="F99" s="544"/>
      <c r="G99" s="544"/>
      <c r="H99" s="544"/>
      <c r="I99" s="545"/>
      <c r="J99" s="443"/>
      <c r="L99" s="557"/>
      <c r="M99" s="557"/>
      <c r="N99" s="557"/>
      <c r="O99" s="557"/>
      <c r="P99" s="557"/>
      <c r="Q99" s="557"/>
      <c r="R99" s="557"/>
      <c r="T99" s="130"/>
    </row>
    <row r="100" spans="2:20" ht="16.149999999999999" customHeight="1" x14ac:dyDescent="0.35">
      <c r="B100" s="80" t="s">
        <v>99</v>
      </c>
      <c r="C100" s="281"/>
      <c r="D100" s="281"/>
      <c r="E100" s="281"/>
      <c r="F100" s="281"/>
      <c r="G100" s="281"/>
      <c r="H100" s="281"/>
      <c r="I100" s="281"/>
      <c r="J100" s="69"/>
      <c r="T100" s="130"/>
    </row>
    <row r="101" spans="2:20" ht="16.149999999999999" customHeight="1" x14ac:dyDescent="0.35">
      <c r="B101" s="543"/>
      <c r="C101" s="544"/>
      <c r="D101" s="545"/>
      <c r="E101" s="281"/>
      <c r="F101" s="281"/>
      <c r="G101" s="281"/>
      <c r="H101" s="281"/>
      <c r="I101" s="281"/>
      <c r="J101" s="443"/>
      <c r="T101" s="130"/>
    </row>
    <row r="102" spans="2:20" ht="16.149999999999999" customHeight="1" x14ac:dyDescent="0.35">
      <c r="B102" s="331" t="s">
        <v>98</v>
      </c>
      <c r="C102" s="450"/>
      <c r="D102" s="450"/>
      <c r="E102" s="450"/>
      <c r="F102" s="450"/>
      <c r="G102" s="450"/>
      <c r="H102" s="450"/>
      <c r="I102" s="450"/>
      <c r="J102" s="443"/>
      <c r="T102" s="130"/>
    </row>
    <row r="103" spans="2:20" ht="16.149999999999999" customHeight="1" x14ac:dyDescent="0.35">
      <c r="B103" s="543"/>
      <c r="C103" s="544"/>
      <c r="D103" s="544"/>
      <c r="E103" s="544"/>
      <c r="F103" s="544"/>
      <c r="G103" s="544"/>
      <c r="H103" s="544"/>
      <c r="I103" s="545"/>
      <c r="J103" s="443"/>
      <c r="T103" s="130"/>
    </row>
    <row r="104" spans="2:20" ht="16.149999999999999" customHeight="1" x14ac:dyDescent="0.35">
      <c r="B104" s="80" t="s">
        <v>99</v>
      </c>
      <c r="C104" s="281"/>
      <c r="D104" s="281"/>
      <c r="E104" s="281"/>
      <c r="F104" s="281"/>
      <c r="G104" s="281"/>
      <c r="H104" s="281"/>
      <c r="I104" s="281"/>
      <c r="J104" s="443"/>
      <c r="T104" s="130"/>
    </row>
    <row r="105" spans="2:20" ht="16.149999999999999" customHeight="1" x14ac:dyDescent="0.35">
      <c r="B105" s="543"/>
      <c r="C105" s="544"/>
      <c r="D105" s="545"/>
      <c r="E105" s="281"/>
      <c r="F105" s="281"/>
      <c r="G105" s="281"/>
      <c r="H105" s="281"/>
      <c r="I105" s="281"/>
      <c r="J105" s="443"/>
      <c r="T105" s="130"/>
    </row>
    <row r="106" spans="2:20" ht="16.149999999999999" customHeight="1" x14ac:dyDescent="0.35">
      <c r="B106" s="331" t="s">
        <v>98</v>
      </c>
      <c r="C106" s="450"/>
      <c r="D106" s="450"/>
      <c r="E106" s="450"/>
      <c r="F106" s="450"/>
      <c r="G106" s="450"/>
      <c r="H106" s="450"/>
      <c r="I106" s="450"/>
      <c r="J106" s="443"/>
      <c r="T106" s="130"/>
    </row>
    <row r="107" spans="2:20" ht="16.149999999999999" customHeight="1" x14ac:dyDescent="0.35">
      <c r="B107" s="543"/>
      <c r="C107" s="544"/>
      <c r="D107" s="544"/>
      <c r="E107" s="544"/>
      <c r="F107" s="544"/>
      <c r="G107" s="544"/>
      <c r="H107" s="544"/>
      <c r="I107" s="545"/>
      <c r="J107" s="443"/>
      <c r="T107" s="130"/>
    </row>
    <row r="108" spans="2:20" ht="16.149999999999999" customHeight="1" x14ac:dyDescent="0.35">
      <c r="B108" s="80" t="s">
        <v>99</v>
      </c>
      <c r="C108" s="281"/>
      <c r="D108" s="281"/>
      <c r="E108" s="281"/>
      <c r="F108" s="281"/>
      <c r="G108" s="281"/>
      <c r="H108" s="281"/>
      <c r="I108" s="281"/>
      <c r="J108" s="443"/>
      <c r="T108" s="130"/>
    </row>
    <row r="109" spans="2:20" ht="16.149999999999999" customHeight="1" x14ac:dyDescent="0.35">
      <c r="B109" s="543"/>
      <c r="C109" s="544"/>
      <c r="D109" s="545"/>
      <c r="E109" s="281"/>
      <c r="F109" s="281"/>
      <c r="G109" s="281"/>
      <c r="H109" s="281"/>
      <c r="I109" s="281"/>
      <c r="J109" s="443"/>
      <c r="T109" s="130"/>
    </row>
    <row r="110" spans="2:20" ht="16.149999999999999" customHeight="1" x14ac:dyDescent="0.35">
      <c r="B110" s="70"/>
      <c r="C110" s="71"/>
      <c r="D110" s="71"/>
      <c r="E110" s="71"/>
      <c r="F110" s="71"/>
      <c r="G110" s="71"/>
      <c r="H110" s="71"/>
      <c r="I110" s="72"/>
      <c r="J110" s="62"/>
      <c r="T110" s="130"/>
    </row>
    <row r="111" spans="2:20" ht="16.149999999999999" customHeight="1" x14ac:dyDescent="0.35">
      <c r="B111" s="63" t="s">
        <v>10</v>
      </c>
      <c r="C111" s="65"/>
      <c r="D111" s="65"/>
      <c r="E111" s="65"/>
      <c r="F111" s="65"/>
      <c r="G111" s="65"/>
      <c r="H111" s="65"/>
      <c r="I111" s="65"/>
      <c r="J111" s="73"/>
      <c r="L111" s="74"/>
    </row>
    <row r="112" spans="2:20" ht="16.149999999999999" customHeight="1" x14ac:dyDescent="0.35">
      <c r="B112" s="75"/>
      <c r="C112" s="442"/>
      <c r="D112" s="442"/>
      <c r="E112" s="442"/>
      <c r="F112" s="442"/>
      <c r="G112" s="442"/>
      <c r="H112" s="442"/>
      <c r="I112" s="442"/>
      <c r="J112" s="443"/>
    </row>
    <row r="113" spans="2:18" ht="16.149999999999999" customHeight="1" x14ac:dyDescent="0.35">
      <c r="B113" s="441" t="s">
        <v>100</v>
      </c>
      <c r="C113" s="442"/>
      <c r="D113" s="442"/>
      <c r="E113" s="442"/>
      <c r="F113" s="67"/>
      <c r="G113" s="442"/>
      <c r="H113" s="442"/>
      <c r="I113" s="442"/>
      <c r="J113" s="443"/>
      <c r="L113" s="28" t="s">
        <v>101</v>
      </c>
      <c r="M113" s="28"/>
      <c r="N113" s="28"/>
      <c r="O113" s="28"/>
      <c r="P113" s="28"/>
      <c r="Q113" s="28"/>
      <c r="R113" s="28"/>
    </row>
    <row r="114" spans="2:18" ht="16.149999999999999" customHeight="1" x14ac:dyDescent="0.35">
      <c r="B114" s="441" t="s">
        <v>102</v>
      </c>
      <c r="C114" s="442"/>
      <c r="D114" s="442"/>
      <c r="E114" s="442"/>
      <c r="F114" s="442"/>
      <c r="G114" s="442"/>
      <c r="H114" s="68"/>
      <c r="I114" s="442"/>
      <c r="J114" s="443"/>
      <c r="L114" s="558" t="s">
        <v>103</v>
      </c>
      <c r="M114" s="558"/>
      <c r="N114" s="558"/>
      <c r="O114" s="558"/>
      <c r="P114" s="558"/>
      <c r="Q114" s="558"/>
      <c r="R114" s="558"/>
    </row>
    <row r="115" spans="2:18" ht="16.149999999999999" customHeight="1" x14ac:dyDescent="0.35">
      <c r="B115" s="33" t="s">
        <v>55</v>
      </c>
      <c r="C115" s="48"/>
      <c r="D115" s="48"/>
      <c r="E115" s="50" t="s">
        <v>56</v>
      </c>
      <c r="F115" s="57"/>
      <c r="G115" s="442"/>
      <c r="H115" s="68"/>
      <c r="I115" s="442"/>
      <c r="J115" s="443"/>
      <c r="L115" s="558"/>
      <c r="M115" s="558"/>
      <c r="N115" s="558"/>
      <c r="O115" s="558"/>
      <c r="P115" s="558"/>
      <c r="Q115" s="558"/>
      <c r="R115" s="558"/>
    </row>
    <row r="116" spans="2:18" ht="16.149999999999999" customHeight="1" x14ac:dyDescent="0.35">
      <c r="B116" s="441"/>
      <c r="C116" s="442"/>
      <c r="D116" s="442"/>
      <c r="E116" s="442"/>
      <c r="F116" s="442"/>
      <c r="G116" s="442"/>
      <c r="H116" s="442"/>
      <c r="I116" s="442"/>
      <c r="J116" s="443"/>
      <c r="L116" s="28" t="s">
        <v>104</v>
      </c>
      <c r="M116" s="28"/>
      <c r="N116" s="28"/>
      <c r="O116" s="28"/>
      <c r="P116" s="28"/>
      <c r="Q116" s="28"/>
      <c r="R116" s="28"/>
    </row>
    <row r="117" spans="2:18" ht="16.149999999999999" customHeight="1" x14ac:dyDescent="0.35">
      <c r="B117" s="441"/>
      <c r="C117" s="442"/>
      <c r="D117" s="442"/>
      <c r="E117" s="442"/>
      <c r="F117" s="442"/>
      <c r="G117" s="442"/>
      <c r="H117" s="442"/>
      <c r="I117" s="442"/>
      <c r="J117" s="443"/>
      <c r="L117" s="28" t="s">
        <v>105</v>
      </c>
      <c r="M117" s="28"/>
      <c r="N117" s="28"/>
      <c r="O117" s="28"/>
      <c r="P117" s="28"/>
      <c r="Q117" s="28"/>
      <c r="R117" s="28"/>
    </row>
    <row r="118" spans="2:18" ht="16.149999999999999" customHeight="1" x14ac:dyDescent="0.35">
      <c r="B118" s="76"/>
      <c r="C118" s="49"/>
      <c r="D118" s="49"/>
      <c r="E118" s="49"/>
      <c r="F118" s="49"/>
      <c r="G118" s="49"/>
      <c r="H118" s="49"/>
      <c r="I118" s="49"/>
      <c r="J118" s="46"/>
      <c r="L118" s="359" t="s">
        <v>106</v>
      </c>
      <c r="M118" s="28"/>
      <c r="N118" s="28"/>
      <c r="O118" s="28"/>
      <c r="P118" s="28"/>
      <c r="Q118" s="28"/>
      <c r="R118" s="28"/>
    </row>
    <row r="119" spans="2:18" ht="16.149999999999999" customHeight="1" x14ac:dyDescent="0.35">
      <c r="B119" s="77" t="s">
        <v>107</v>
      </c>
      <c r="C119" s="49"/>
      <c r="D119" s="49"/>
      <c r="E119" s="49"/>
      <c r="F119" s="49"/>
      <c r="G119" s="49"/>
      <c r="H119" s="49"/>
      <c r="I119" s="49"/>
      <c r="J119" s="46"/>
    </row>
    <row r="120" spans="2:18" ht="16.149999999999999" customHeight="1" x14ac:dyDescent="0.35">
      <c r="B120" s="77"/>
      <c r="C120" s="49"/>
      <c r="D120" s="49"/>
      <c r="E120" s="49"/>
      <c r="F120" s="49"/>
      <c r="G120" s="49"/>
      <c r="H120" s="49"/>
      <c r="I120" s="49"/>
      <c r="J120" s="46"/>
    </row>
    <row r="121" spans="2:18" ht="16.149999999999999" customHeight="1" x14ac:dyDescent="0.35">
      <c r="B121" s="76" t="s">
        <v>108</v>
      </c>
      <c r="C121" s="49"/>
      <c r="D121" s="49"/>
      <c r="E121" s="49"/>
      <c r="F121" s="49"/>
      <c r="G121" s="49"/>
      <c r="H121" s="49"/>
      <c r="I121" s="49"/>
      <c r="J121" s="46"/>
      <c r="L121" s="496" t="s">
        <v>109</v>
      </c>
      <c r="M121" s="496"/>
      <c r="N121" s="496"/>
      <c r="O121" s="496"/>
      <c r="P121" s="496"/>
      <c r="Q121" s="496"/>
      <c r="R121" s="496"/>
    </row>
    <row r="122" spans="2:18" ht="300" customHeight="1" x14ac:dyDescent="0.35">
      <c r="B122" s="520"/>
      <c r="C122" s="521"/>
      <c r="D122" s="521"/>
      <c r="E122" s="521"/>
      <c r="F122" s="521"/>
      <c r="G122" s="521"/>
      <c r="H122" s="521"/>
      <c r="I122" s="522"/>
      <c r="J122" s="448"/>
      <c r="L122" s="496"/>
      <c r="M122" s="496"/>
      <c r="N122" s="496"/>
      <c r="O122" s="496"/>
      <c r="P122" s="496"/>
      <c r="Q122" s="496"/>
      <c r="R122" s="496"/>
    </row>
    <row r="123" spans="2:18" ht="16.149999999999999" customHeight="1" x14ac:dyDescent="0.35">
      <c r="B123" s="78" t="str">
        <f>"1500 merkkiä ("&amp;TEXT(LEN(B122),"0")&amp;" käytetty)"</f>
        <v>1500 merkkiä (0 käytetty)</v>
      </c>
      <c r="C123" s="60"/>
      <c r="D123" s="60"/>
      <c r="E123" s="60"/>
      <c r="F123" s="60"/>
      <c r="G123" s="60"/>
      <c r="H123" s="60"/>
      <c r="I123" s="60"/>
      <c r="J123" s="79"/>
    </row>
  </sheetData>
  <sheetProtection sheet="1" selectLockedCells="1"/>
  <mergeCells count="59">
    <mergeCell ref="B105:D105"/>
    <mergeCell ref="B107:I107"/>
    <mergeCell ref="B109:D109"/>
    <mergeCell ref="L114:R115"/>
    <mergeCell ref="L121:R122"/>
    <mergeCell ref="B122:I122"/>
    <mergeCell ref="B103:I103"/>
    <mergeCell ref="L77:R84"/>
    <mergeCell ref="B78:I78"/>
    <mergeCell ref="B80:D80"/>
    <mergeCell ref="F80:I80"/>
    <mergeCell ref="L86:R91"/>
    <mergeCell ref="B87:J88"/>
    <mergeCell ref="B92:J92"/>
    <mergeCell ref="B93:J96"/>
    <mergeCell ref="L93:R99"/>
    <mergeCell ref="B99:I99"/>
    <mergeCell ref="B101:D101"/>
    <mergeCell ref="L65:R68"/>
    <mergeCell ref="B67:E67"/>
    <mergeCell ref="B69:I69"/>
    <mergeCell ref="L69:R73"/>
    <mergeCell ref="B71:D71"/>
    <mergeCell ref="F71:I71"/>
    <mergeCell ref="B65:E65"/>
    <mergeCell ref="G65:I65"/>
    <mergeCell ref="B57:I57"/>
    <mergeCell ref="B59:I59"/>
    <mergeCell ref="B61:E61"/>
    <mergeCell ref="B63:E63"/>
    <mergeCell ref="G63:I63"/>
    <mergeCell ref="B53:I53"/>
    <mergeCell ref="M53:R56"/>
    <mergeCell ref="B55:I55"/>
    <mergeCell ref="L25:R29"/>
    <mergeCell ref="E31:I31"/>
    <mergeCell ref="E32:I32"/>
    <mergeCell ref="E33:I33"/>
    <mergeCell ref="E35:I35"/>
    <mergeCell ref="E36:I36"/>
    <mergeCell ref="E37:I37"/>
    <mergeCell ref="B40:I40"/>
    <mergeCell ref="B44:J45"/>
    <mergeCell ref="L44:R46"/>
    <mergeCell ref="B51:I51"/>
    <mergeCell ref="E23:I23"/>
    <mergeCell ref="B2:J2"/>
    <mergeCell ref="M2:O2"/>
    <mergeCell ref="B3:J3"/>
    <mergeCell ref="B4:J4"/>
    <mergeCell ref="D6:E6"/>
    <mergeCell ref="B9:J9"/>
    <mergeCell ref="L9:R12"/>
    <mergeCell ref="B11:J11"/>
    <mergeCell ref="E17:I17"/>
    <mergeCell ref="E18:I18"/>
    <mergeCell ref="E19:I19"/>
    <mergeCell ref="E21:I21"/>
    <mergeCell ref="E22:I22"/>
  </mergeCells>
  <dataValidations count="1">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B122:I122 B40:I40" xr:uid="{9A880B94-A5C5-477D-917E-899F0C13C15B}">
      <formula1>1500</formula1>
    </dataValidation>
  </dataValidations>
  <hyperlinks>
    <hyperlink ref="M2:O2" location="'Aloita tästä'!A1" display="PALAA TÄSTÄ KANSISIVULLE" xr:uid="{E00B3EDE-CF6F-4654-A0D7-E450B2DE7B10}"/>
  </hyperlinks>
  <pageMargins left="0.39370078740157483" right="0.39370078740157483" top="0.78740157480314965" bottom="0.78740157480314965" header="0.39370078740157483" footer="0.31496062992125984"/>
  <pageSetup paperSize="9" fitToWidth="0" fitToHeight="0" orientation="portrait" r:id="rId1"/>
  <headerFooter>
    <oddHeader>&amp;L&amp;A&amp;R&amp;P(&amp;N)</oddHeader>
  </headerFooter>
  <rowBreaks count="3" manualBreakCount="3">
    <brk id="38" max="16383" man="1"/>
    <brk id="48" max="16383" man="1"/>
    <brk id="110"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22F0D-49D3-49A6-9799-C51ABD992EEC}">
  <sheetPr codeName="Taul20"/>
  <dimension ref="A1:AE86"/>
  <sheetViews>
    <sheetView zoomScaleNormal="100" workbookViewId="0">
      <selection activeCell="G1" sqref="G1:I1"/>
    </sheetView>
  </sheetViews>
  <sheetFormatPr defaultColWidth="9.23046875" defaultRowHeight="15.5" x14ac:dyDescent="0.35"/>
  <cols>
    <col min="1" max="1" width="3.765625" style="141" customWidth="1"/>
    <col min="2" max="2" width="35.765625" style="141" customWidth="1"/>
    <col min="3" max="3" width="27.765625" style="141" customWidth="1"/>
    <col min="4" max="4" width="32.765625" style="141" customWidth="1"/>
    <col min="5" max="5" width="12.765625" style="141" customWidth="1"/>
    <col min="6" max="10" width="9.23046875" style="141"/>
    <col min="11" max="16384" width="9.23046875" style="20"/>
  </cols>
  <sheetData>
    <row r="1" spans="1:11" ht="16.149999999999999" customHeight="1" x14ac:dyDescent="0.35">
      <c r="A1" s="11" t="s">
        <v>471</v>
      </c>
      <c r="B1" s="11"/>
      <c r="G1" s="655" t="s">
        <v>48</v>
      </c>
      <c r="H1" s="656"/>
      <c r="I1" s="657"/>
      <c r="K1" s="130"/>
    </row>
    <row r="2" spans="1:11" ht="16.149999999999999" customHeight="1" x14ac:dyDescent="0.35">
      <c r="A2" s="11"/>
      <c r="B2" s="642" t="s">
        <v>432</v>
      </c>
      <c r="C2" s="642"/>
      <c r="G2" s="371"/>
      <c r="H2" s="371"/>
      <c r="I2" s="371"/>
      <c r="K2" s="130"/>
    </row>
    <row r="3" spans="1:11" ht="16.149999999999999" customHeight="1" x14ac:dyDescent="0.35">
      <c r="A3" s="11"/>
      <c r="B3" s="642"/>
      <c r="C3" s="642"/>
      <c r="G3" s="371"/>
      <c r="H3" s="371"/>
      <c r="I3" s="371"/>
      <c r="K3" s="130"/>
    </row>
    <row r="4" spans="1:11" ht="16.149999999999999" customHeight="1" x14ac:dyDescent="0.35">
      <c r="A4" s="11"/>
      <c r="B4" s="642"/>
      <c r="C4" s="642"/>
      <c r="G4" s="371"/>
      <c r="H4" s="371"/>
      <c r="I4" s="371"/>
      <c r="K4" s="130"/>
    </row>
    <row r="5" spans="1:11" ht="16.149999999999999" customHeight="1" x14ac:dyDescent="0.35">
      <c r="A5" s="11"/>
      <c r="B5" s="642"/>
      <c r="C5" s="642"/>
      <c r="G5" s="371"/>
      <c r="H5" s="371"/>
      <c r="I5" s="371"/>
      <c r="K5" s="130"/>
    </row>
    <row r="6" spans="1:11" ht="16.149999999999999" customHeight="1" x14ac:dyDescent="0.35">
      <c r="B6" s="651" t="s">
        <v>472</v>
      </c>
      <c r="C6" s="652"/>
      <c r="D6" s="249" t="s">
        <v>457</v>
      </c>
      <c r="E6" s="167">
        <f>SUM(D10:D23)</f>
        <v>0</v>
      </c>
      <c r="K6" s="130"/>
    </row>
    <row r="7" spans="1:11" ht="16.149999999999999" customHeight="1" x14ac:dyDescent="0.35">
      <c r="K7" s="130"/>
    </row>
    <row r="8" spans="1:11" ht="16.149999999999999" customHeight="1" x14ac:dyDescent="0.35">
      <c r="K8" s="130"/>
    </row>
    <row r="9" spans="1:11" ht="16.149999999999999" customHeight="1" x14ac:dyDescent="0.35">
      <c r="B9" s="164" t="s">
        <v>458</v>
      </c>
      <c r="C9" s="164" t="s">
        <v>459</v>
      </c>
      <c r="D9" s="165" t="s">
        <v>464</v>
      </c>
      <c r="E9" s="160"/>
      <c r="J9" s="130"/>
    </row>
    <row r="10" spans="1:11" ht="35.15" customHeight="1" x14ac:dyDescent="0.35">
      <c r="B10" s="225"/>
      <c r="C10" s="225"/>
      <c r="D10" s="323"/>
      <c r="J10" s="130"/>
    </row>
    <row r="11" spans="1:11" ht="35.15" customHeight="1" x14ac:dyDescent="0.35">
      <c r="B11" s="225"/>
      <c r="C11" s="225"/>
      <c r="D11" s="323"/>
      <c r="J11" s="130"/>
    </row>
    <row r="12" spans="1:11" ht="35.15" customHeight="1" x14ac:dyDescent="0.35">
      <c r="B12" s="225"/>
      <c r="C12" s="225"/>
      <c r="D12" s="323"/>
      <c r="J12" s="130"/>
    </row>
    <row r="13" spans="1:11" ht="35.15" customHeight="1" x14ac:dyDescent="0.35">
      <c r="B13" s="225"/>
      <c r="C13" s="225"/>
      <c r="D13" s="323"/>
      <c r="J13" s="130"/>
    </row>
    <row r="14" spans="1:11" ht="35.15" customHeight="1" x14ac:dyDescent="0.35">
      <c r="B14" s="225"/>
      <c r="C14" s="225"/>
      <c r="D14" s="323"/>
      <c r="J14" s="130"/>
    </row>
    <row r="15" spans="1:11" ht="35.15" customHeight="1" x14ac:dyDescent="0.35">
      <c r="B15" s="225"/>
      <c r="C15" s="225"/>
      <c r="D15" s="323"/>
      <c r="J15" s="130"/>
    </row>
    <row r="16" spans="1:11" ht="35.15" customHeight="1" x14ac:dyDescent="0.35">
      <c r="B16" s="225"/>
      <c r="C16" s="225"/>
      <c r="D16" s="323"/>
      <c r="J16" s="130"/>
    </row>
    <row r="17" spans="1:31" ht="35.15" customHeight="1" x14ac:dyDescent="0.35">
      <c r="B17" s="225"/>
      <c r="C17" s="225"/>
      <c r="D17" s="323"/>
      <c r="J17" s="130"/>
    </row>
    <row r="18" spans="1:31" ht="35.15" customHeight="1" x14ac:dyDescent="0.35">
      <c r="B18" s="225"/>
      <c r="C18" s="225"/>
      <c r="D18" s="323"/>
      <c r="J18" s="130"/>
    </row>
    <row r="19" spans="1:31" ht="35.15" customHeight="1" x14ac:dyDescent="0.35">
      <c r="B19" s="225"/>
      <c r="C19" s="225"/>
      <c r="D19" s="323"/>
      <c r="J19" s="130"/>
    </row>
    <row r="20" spans="1:31" ht="35.15" customHeight="1" x14ac:dyDescent="0.35">
      <c r="B20" s="225"/>
      <c r="C20" s="225"/>
      <c r="D20" s="323"/>
      <c r="J20" s="130"/>
    </row>
    <row r="21" spans="1:31" ht="35.15" customHeight="1" x14ac:dyDescent="0.35">
      <c r="B21" s="225"/>
      <c r="C21" s="225"/>
      <c r="D21" s="323"/>
      <c r="J21" s="130"/>
    </row>
    <row r="22" spans="1:31" ht="35.15" customHeight="1" x14ac:dyDescent="0.35">
      <c r="B22" s="225"/>
      <c r="C22" s="225"/>
      <c r="D22" s="323"/>
      <c r="J22" s="130"/>
    </row>
    <row r="23" spans="1:31" ht="35.15" customHeight="1" x14ac:dyDescent="0.35">
      <c r="B23" s="225"/>
      <c r="C23" s="225"/>
      <c r="D23" s="323"/>
      <c r="J23" s="130"/>
    </row>
    <row r="24" spans="1:31" ht="16.149999999999999" customHeight="1" x14ac:dyDescent="0.35">
      <c r="K24" s="130"/>
    </row>
    <row r="25" spans="1:31" x14ac:dyDescent="0.35">
      <c r="A25" s="20"/>
      <c r="B25" s="211" t="s">
        <v>452</v>
      </c>
      <c r="C25" s="212" t="str">
        <f>"500 merkkiä ("&amp;TEXT(LEN(B26),"0")&amp;" käytetty)"</f>
        <v>500 merkkiä (0 käytetty)</v>
      </c>
      <c r="D25" s="213"/>
      <c r="K25" s="141"/>
      <c r="L25" s="141"/>
      <c r="M25" s="141"/>
      <c r="N25" s="141"/>
      <c r="O25" s="141"/>
      <c r="P25" s="141"/>
      <c r="Q25" s="141"/>
      <c r="R25" s="141"/>
      <c r="S25" s="141"/>
      <c r="T25" s="141"/>
      <c r="U25" s="141"/>
      <c r="V25" s="141"/>
      <c r="W25" s="141"/>
      <c r="X25" s="141"/>
      <c r="Y25" s="141"/>
      <c r="Z25" s="141"/>
      <c r="AA25" s="141"/>
      <c r="AB25" s="141"/>
      <c r="AC25" s="141"/>
      <c r="AD25" s="141"/>
      <c r="AE25" s="141"/>
    </row>
    <row r="26" spans="1:31" ht="113.15" customHeight="1" x14ac:dyDescent="0.35">
      <c r="A26" s="20"/>
      <c r="B26" s="511"/>
      <c r="C26" s="512"/>
      <c r="D26" s="513"/>
      <c r="K26" s="141"/>
      <c r="L26" s="141"/>
      <c r="M26" s="141"/>
      <c r="N26" s="141"/>
      <c r="O26" s="141"/>
      <c r="P26" s="141"/>
      <c r="Q26" s="141"/>
      <c r="R26" s="141"/>
      <c r="S26" s="141"/>
      <c r="T26" s="141"/>
      <c r="U26" s="141"/>
      <c r="V26" s="141"/>
      <c r="W26" s="141"/>
      <c r="X26" s="141"/>
      <c r="Y26" s="141"/>
      <c r="Z26" s="141"/>
      <c r="AA26" s="141"/>
      <c r="AB26" s="141"/>
      <c r="AC26" s="141"/>
      <c r="AD26" s="141"/>
      <c r="AE26" s="141"/>
    </row>
    <row r="27" spans="1:31" ht="16.149999999999999" customHeight="1" x14ac:dyDescent="0.35">
      <c r="K27" s="130"/>
    </row>
    <row r="28" spans="1:31" ht="18.649999999999999" customHeight="1" x14ac:dyDescent="0.35">
      <c r="K28" s="130"/>
    </row>
    <row r="29" spans="1:31" ht="16.149999999999999" customHeight="1" x14ac:dyDescent="0.35">
      <c r="B29" s="651" t="s">
        <v>473</v>
      </c>
      <c r="C29" s="652"/>
      <c r="D29" s="249" t="s">
        <v>457</v>
      </c>
      <c r="E29" s="167">
        <f>SUM(D33:D46)</f>
        <v>0</v>
      </c>
      <c r="K29" s="130"/>
    </row>
    <row r="30" spans="1:31" ht="16.149999999999999" customHeight="1" x14ac:dyDescent="0.35">
      <c r="K30" s="130"/>
    </row>
    <row r="31" spans="1:31" ht="16.149999999999999" customHeight="1" x14ac:dyDescent="0.35">
      <c r="K31" s="130"/>
    </row>
    <row r="32" spans="1:31" ht="16.149999999999999" customHeight="1" x14ac:dyDescent="0.35">
      <c r="B32" s="164" t="s">
        <v>458</v>
      </c>
      <c r="C32" s="164" t="s">
        <v>459</v>
      </c>
      <c r="D32" s="165" t="s">
        <v>464</v>
      </c>
      <c r="E32" s="160"/>
      <c r="J32" s="130"/>
    </row>
    <row r="33" spans="1:31" ht="35.15" customHeight="1" x14ac:dyDescent="0.35">
      <c r="B33" s="225"/>
      <c r="C33" s="225"/>
      <c r="D33" s="323"/>
      <c r="J33" s="130"/>
    </row>
    <row r="34" spans="1:31" ht="35.15" customHeight="1" x14ac:dyDescent="0.35">
      <c r="B34" s="225"/>
      <c r="C34" s="225"/>
      <c r="D34" s="323"/>
      <c r="J34" s="130"/>
    </row>
    <row r="35" spans="1:31" ht="35.15" customHeight="1" x14ac:dyDescent="0.35">
      <c r="B35" s="225"/>
      <c r="C35" s="225"/>
      <c r="D35" s="323"/>
      <c r="J35" s="130"/>
    </row>
    <row r="36" spans="1:31" ht="35.15" customHeight="1" x14ac:dyDescent="0.35">
      <c r="B36" s="225"/>
      <c r="C36" s="225"/>
      <c r="D36" s="323"/>
      <c r="J36" s="130"/>
    </row>
    <row r="37" spans="1:31" ht="35.15" customHeight="1" x14ac:dyDescent="0.35">
      <c r="B37" s="225"/>
      <c r="C37" s="225"/>
      <c r="D37" s="323"/>
      <c r="J37" s="130"/>
    </row>
    <row r="38" spans="1:31" ht="35.15" customHeight="1" x14ac:dyDescent="0.35">
      <c r="B38" s="225"/>
      <c r="C38" s="225"/>
      <c r="D38" s="323"/>
      <c r="J38" s="130"/>
    </row>
    <row r="39" spans="1:31" ht="35.15" customHeight="1" x14ac:dyDescent="0.35">
      <c r="B39" s="225"/>
      <c r="C39" s="225"/>
      <c r="D39" s="323"/>
      <c r="J39" s="130"/>
    </row>
    <row r="40" spans="1:31" ht="35.15" customHeight="1" x14ac:dyDescent="0.35">
      <c r="B40" s="225"/>
      <c r="C40" s="225"/>
      <c r="D40" s="323"/>
      <c r="J40" s="130"/>
    </row>
    <row r="41" spans="1:31" ht="35.15" customHeight="1" x14ac:dyDescent="0.35">
      <c r="B41" s="225"/>
      <c r="C41" s="225"/>
      <c r="D41" s="323"/>
      <c r="J41" s="130"/>
    </row>
    <row r="42" spans="1:31" ht="35.15" customHeight="1" x14ac:dyDescent="0.35">
      <c r="B42" s="225"/>
      <c r="C42" s="225"/>
      <c r="D42" s="323"/>
      <c r="J42" s="130"/>
    </row>
    <row r="43" spans="1:31" ht="35.15" customHeight="1" x14ac:dyDescent="0.35">
      <c r="B43" s="225"/>
      <c r="C43" s="225"/>
      <c r="D43" s="323"/>
      <c r="J43" s="130"/>
    </row>
    <row r="44" spans="1:31" ht="35.15" customHeight="1" x14ac:dyDescent="0.35">
      <c r="B44" s="225"/>
      <c r="C44" s="225"/>
      <c r="D44" s="323"/>
      <c r="J44" s="130"/>
    </row>
    <row r="45" spans="1:31" ht="35.15" customHeight="1" x14ac:dyDescent="0.35">
      <c r="B45" s="225"/>
      <c r="C45" s="225"/>
      <c r="D45" s="323"/>
      <c r="J45" s="130"/>
    </row>
    <row r="46" spans="1:31" ht="35.15" customHeight="1" x14ac:dyDescent="0.35">
      <c r="B46" s="225"/>
      <c r="C46" s="225"/>
      <c r="D46" s="323"/>
      <c r="J46" s="130"/>
    </row>
    <row r="47" spans="1:31" ht="16.149999999999999" customHeight="1" x14ac:dyDescent="0.35">
      <c r="K47" s="130"/>
    </row>
    <row r="48" spans="1:31" x14ac:dyDescent="0.35">
      <c r="A48" s="20"/>
      <c r="B48" s="211" t="s">
        <v>452</v>
      </c>
      <c r="C48" s="212" t="str">
        <f>"500 merkkiä ("&amp;TEXT(LEN(B49),"0")&amp;" käytetty)"</f>
        <v>500 merkkiä (0 käytetty)</v>
      </c>
      <c r="D48" s="213"/>
      <c r="K48" s="141"/>
      <c r="L48" s="141"/>
      <c r="M48" s="141"/>
      <c r="N48" s="141"/>
      <c r="O48" s="141"/>
      <c r="P48" s="141"/>
      <c r="Q48" s="141"/>
      <c r="R48" s="141"/>
      <c r="S48" s="141"/>
      <c r="T48" s="141"/>
      <c r="U48" s="141"/>
      <c r="V48" s="141"/>
      <c r="W48" s="141"/>
      <c r="X48" s="141"/>
      <c r="Y48" s="141"/>
      <c r="Z48" s="141"/>
      <c r="AA48" s="141"/>
      <c r="AB48" s="141"/>
      <c r="AC48" s="141"/>
      <c r="AD48" s="141"/>
      <c r="AE48" s="141"/>
    </row>
    <row r="49" spans="1:31" ht="113.15" customHeight="1" x14ac:dyDescent="0.35">
      <c r="A49" s="20"/>
      <c r="B49" s="511"/>
      <c r="C49" s="512"/>
      <c r="D49" s="513"/>
      <c r="K49" s="141"/>
      <c r="L49" s="141"/>
      <c r="M49" s="141"/>
      <c r="N49" s="141"/>
      <c r="O49" s="141"/>
      <c r="P49" s="141"/>
      <c r="Q49" s="141"/>
      <c r="R49" s="141"/>
      <c r="S49" s="141"/>
      <c r="T49" s="141"/>
      <c r="U49" s="141"/>
      <c r="V49" s="141"/>
      <c r="W49" s="141"/>
      <c r="X49" s="141"/>
      <c r="Y49" s="141"/>
      <c r="Z49" s="141"/>
      <c r="AA49" s="141"/>
      <c r="AB49" s="141"/>
      <c r="AC49" s="141"/>
      <c r="AD49" s="141"/>
      <c r="AE49" s="141"/>
    </row>
    <row r="50" spans="1:31" ht="16.149999999999999" customHeight="1" x14ac:dyDescent="0.35">
      <c r="K50" s="130"/>
    </row>
    <row r="51" spans="1:31" ht="16.149999999999999" customHeight="1" x14ac:dyDescent="0.35">
      <c r="K51" s="130"/>
    </row>
    <row r="52" spans="1:31" ht="16.149999999999999" customHeight="1" x14ac:dyDescent="0.35">
      <c r="B52" s="651" t="s">
        <v>474</v>
      </c>
      <c r="C52" s="652"/>
      <c r="D52" s="249" t="s">
        <v>457</v>
      </c>
      <c r="E52" s="167">
        <f>SUM(D56:D69)</f>
        <v>0</v>
      </c>
      <c r="K52" s="130"/>
    </row>
    <row r="53" spans="1:31" ht="16.149999999999999" customHeight="1" x14ac:dyDescent="0.35">
      <c r="K53" s="130"/>
    </row>
    <row r="54" spans="1:31" ht="16.149999999999999" customHeight="1" x14ac:dyDescent="0.35">
      <c r="K54" s="130"/>
    </row>
    <row r="55" spans="1:31" ht="16.149999999999999" customHeight="1" x14ac:dyDescent="0.35">
      <c r="B55" s="164" t="s">
        <v>458</v>
      </c>
      <c r="C55" s="164" t="s">
        <v>459</v>
      </c>
      <c r="D55" s="165" t="s">
        <v>464</v>
      </c>
      <c r="E55" s="160"/>
      <c r="J55" s="130"/>
    </row>
    <row r="56" spans="1:31" ht="35.15" customHeight="1" x14ac:dyDescent="0.35">
      <c r="B56" s="225"/>
      <c r="C56" s="225"/>
      <c r="D56" s="323"/>
      <c r="J56" s="130"/>
    </row>
    <row r="57" spans="1:31" ht="35.15" customHeight="1" x14ac:dyDescent="0.35">
      <c r="B57" s="225"/>
      <c r="C57" s="225"/>
      <c r="D57" s="323"/>
      <c r="J57" s="130"/>
    </row>
    <row r="58" spans="1:31" ht="35.15" customHeight="1" x14ac:dyDescent="0.35">
      <c r="B58" s="225"/>
      <c r="C58" s="225"/>
      <c r="D58" s="323"/>
      <c r="J58" s="130"/>
    </row>
    <row r="59" spans="1:31" ht="35.15" customHeight="1" x14ac:dyDescent="0.35">
      <c r="B59" s="225"/>
      <c r="C59" s="225"/>
      <c r="D59" s="323"/>
      <c r="J59" s="130"/>
    </row>
    <row r="60" spans="1:31" ht="35.15" customHeight="1" x14ac:dyDescent="0.35">
      <c r="B60" s="225"/>
      <c r="C60" s="225"/>
      <c r="D60" s="323"/>
      <c r="J60" s="130"/>
    </row>
    <row r="61" spans="1:31" ht="35.15" customHeight="1" x14ac:dyDescent="0.35">
      <c r="B61" s="225"/>
      <c r="C61" s="225"/>
      <c r="D61" s="323"/>
      <c r="J61" s="130"/>
    </row>
    <row r="62" spans="1:31" ht="35.15" customHeight="1" x14ac:dyDescent="0.35">
      <c r="B62" s="225"/>
      <c r="C62" s="225"/>
      <c r="D62" s="323"/>
      <c r="J62" s="130"/>
    </row>
    <row r="63" spans="1:31" ht="35.15" customHeight="1" x14ac:dyDescent="0.35">
      <c r="B63" s="225"/>
      <c r="C63" s="225"/>
      <c r="D63" s="323"/>
      <c r="J63" s="130"/>
    </row>
    <row r="64" spans="1:31" ht="35.15" customHeight="1" x14ac:dyDescent="0.35">
      <c r="B64" s="225"/>
      <c r="C64" s="225"/>
      <c r="D64" s="323"/>
      <c r="J64" s="130"/>
    </row>
    <row r="65" spans="1:31" ht="35.15" customHeight="1" x14ac:dyDescent="0.35">
      <c r="B65" s="225"/>
      <c r="C65" s="225"/>
      <c r="D65" s="323"/>
      <c r="J65" s="130"/>
    </row>
    <row r="66" spans="1:31" ht="35.15" customHeight="1" x14ac:dyDescent="0.35">
      <c r="B66" s="225"/>
      <c r="C66" s="225"/>
      <c r="D66" s="323"/>
      <c r="J66" s="130"/>
    </row>
    <row r="67" spans="1:31" ht="35.15" customHeight="1" x14ac:dyDescent="0.35">
      <c r="B67" s="225"/>
      <c r="C67" s="225"/>
      <c r="D67" s="323"/>
      <c r="J67" s="130"/>
    </row>
    <row r="68" spans="1:31" ht="35.15" customHeight="1" x14ac:dyDescent="0.35">
      <c r="B68" s="225"/>
      <c r="C68" s="225"/>
      <c r="D68" s="323"/>
      <c r="J68" s="130"/>
    </row>
    <row r="69" spans="1:31" ht="35.15" customHeight="1" x14ac:dyDescent="0.35">
      <c r="B69" s="225"/>
      <c r="C69" s="225"/>
      <c r="D69" s="323"/>
      <c r="J69" s="130"/>
    </row>
    <row r="70" spans="1:31" ht="16.149999999999999" customHeight="1" x14ac:dyDescent="0.35">
      <c r="K70" s="130"/>
    </row>
    <row r="71" spans="1:31" x14ac:dyDescent="0.35">
      <c r="A71" s="20"/>
      <c r="B71" s="211" t="s">
        <v>452</v>
      </c>
      <c r="C71" s="212" t="str">
        <f>"500 merkkiä ("&amp;TEXT(LEN(B72),"0")&amp;" käytetty)"</f>
        <v>500 merkkiä (0 käytetty)</v>
      </c>
      <c r="D71" s="213"/>
      <c r="K71" s="141"/>
      <c r="L71" s="141"/>
      <c r="M71" s="141"/>
      <c r="N71" s="141"/>
      <c r="O71" s="141"/>
      <c r="P71" s="141"/>
      <c r="Q71" s="141"/>
      <c r="R71" s="141"/>
      <c r="S71" s="141"/>
      <c r="T71" s="141"/>
      <c r="U71" s="141"/>
      <c r="V71" s="141"/>
      <c r="W71" s="141"/>
      <c r="X71" s="141"/>
      <c r="Y71" s="141"/>
      <c r="Z71" s="141"/>
      <c r="AA71" s="141"/>
      <c r="AB71" s="141"/>
      <c r="AC71" s="141"/>
      <c r="AD71" s="141"/>
      <c r="AE71" s="141"/>
    </row>
    <row r="72" spans="1:31" ht="113.15" customHeight="1" x14ac:dyDescent="0.35">
      <c r="A72" s="20"/>
      <c r="B72" s="511"/>
      <c r="C72" s="512"/>
      <c r="D72" s="513"/>
      <c r="K72" s="141"/>
      <c r="L72" s="141"/>
      <c r="M72" s="141"/>
      <c r="N72" s="141"/>
      <c r="O72" s="141"/>
      <c r="P72" s="141"/>
      <c r="Q72" s="141"/>
      <c r="R72" s="141"/>
      <c r="S72" s="141"/>
      <c r="T72" s="141"/>
      <c r="U72" s="141"/>
      <c r="V72" s="141"/>
      <c r="W72" s="141"/>
      <c r="X72" s="141"/>
      <c r="Y72" s="141"/>
      <c r="Z72" s="141"/>
      <c r="AA72" s="141"/>
      <c r="AB72" s="141"/>
      <c r="AC72" s="141"/>
      <c r="AD72" s="141"/>
      <c r="AE72" s="141"/>
    </row>
    <row r="73" spans="1:31" ht="16.149999999999999" customHeight="1" x14ac:dyDescent="0.35">
      <c r="K73" s="130"/>
    </row>
    <row r="74" spans="1:31" ht="16.149999999999999" customHeight="1" x14ac:dyDescent="0.35">
      <c r="K74" s="130"/>
    </row>
    <row r="75" spans="1:31" ht="16.149999999999999" customHeight="1" x14ac:dyDescent="0.35">
      <c r="K75" s="130"/>
    </row>
    <row r="76" spans="1:31" ht="16.149999999999999" customHeight="1" x14ac:dyDescent="0.35">
      <c r="K76" s="130"/>
    </row>
    <row r="77" spans="1:31" ht="16.149999999999999" customHeight="1" x14ac:dyDescent="0.35">
      <c r="K77" s="130"/>
    </row>
    <row r="78" spans="1:31" ht="16.149999999999999" customHeight="1" x14ac:dyDescent="0.35">
      <c r="K78" s="130"/>
    </row>
    <row r="79" spans="1:31" ht="16.149999999999999" customHeight="1" x14ac:dyDescent="0.35">
      <c r="K79" s="130"/>
    </row>
    <row r="80" spans="1:31" ht="16.149999999999999" customHeight="1" x14ac:dyDescent="0.35">
      <c r="K80" s="130"/>
    </row>
    <row r="81" spans="11:11" ht="16.149999999999999" customHeight="1" x14ac:dyDescent="0.35">
      <c r="K81" s="130"/>
    </row>
    <row r="82" spans="11:11" ht="16.149999999999999" customHeight="1" x14ac:dyDescent="0.35">
      <c r="K82" s="130"/>
    </row>
    <row r="83" spans="11:11" ht="16.149999999999999" customHeight="1" x14ac:dyDescent="0.35">
      <c r="K83" s="130"/>
    </row>
    <row r="84" spans="11:11" ht="16.149999999999999" customHeight="1" x14ac:dyDescent="0.35">
      <c r="K84" s="130"/>
    </row>
    <row r="85" spans="11:11" ht="16.149999999999999" customHeight="1" x14ac:dyDescent="0.35">
      <c r="K85" s="130"/>
    </row>
    <row r="86" spans="11:11" ht="16.149999999999999" customHeight="1" x14ac:dyDescent="0.35">
      <c r="K86" s="130"/>
    </row>
  </sheetData>
  <sheetProtection sheet="1" selectLockedCells="1"/>
  <mergeCells count="8">
    <mergeCell ref="B52:C52"/>
    <mergeCell ref="B72:D72"/>
    <mergeCell ref="G1:I1"/>
    <mergeCell ref="B6:C6"/>
    <mergeCell ref="B26:D26"/>
    <mergeCell ref="B2:C5"/>
    <mergeCell ref="B29:C29"/>
    <mergeCell ref="B49:D49"/>
  </mergeCells>
  <dataValidations count="4">
    <dataValidation allowBlank="1" showInputMessage="1" showErrorMessage="1" promptTitle="OHJE" prompt="Kuvaa lyhyesti mistä kustannus aiheutuu." sqref="C10:C23 C33:C46 C56:C69" xr:uid="{B46CBC4C-B6EF-467C-951D-1088BF6C94D2}"/>
    <dataValidation allowBlank="1" showInputMessage="1" showErrorMessage="1" promptTitle="OHJE" prompt="Kerro kustannustyyppi" sqref="B10:B23 B33:B46 B56:B69" xr:uid="{82ADF43D-29F4-4B53-B9DA-0C4216D6988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6 B49 B72" xr:uid="{BB2CC1F6-564A-437D-A0D3-1EE66B593065}">
      <formula1>500</formula1>
    </dataValidation>
    <dataValidation allowBlank="1" showInputMessage="1" showErrorMessage="1" promptTitle="OHJE" prompt="Jos tarkka kustannus ei ole tiedossa, budjetoi kustannus parhaan käytettävissä olevan arvion mukaisesti." sqref="D10:D23 D33:D46 D56:D69" xr:uid="{BFA8FDF9-43C3-42D2-847D-B337943A114B}"/>
  </dataValidations>
  <hyperlinks>
    <hyperlink ref="G1:I1" location="'Aloita tästä'!A1" display="PALAA TÄSTÄ KANSISIVULLE" xr:uid="{8B38A368-A68F-404F-9ABC-EB39A2794289}"/>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A36FD-81A2-4430-B0D0-4FFA71746AF7}">
  <sheetPr codeName="Taul21"/>
  <dimension ref="A1:I46"/>
  <sheetViews>
    <sheetView showGridLines="0" zoomScaleNormal="100" workbookViewId="0">
      <selection activeCell="F2" sqref="F2:H2"/>
    </sheetView>
  </sheetViews>
  <sheetFormatPr defaultColWidth="9.23046875" defaultRowHeight="12.75" customHeight="1" x14ac:dyDescent="0.35"/>
  <cols>
    <col min="1" max="1" width="3.765625" style="20" customWidth="1"/>
    <col min="2" max="2" width="30" style="20" customWidth="1"/>
    <col min="3" max="3" width="30.765625" style="20" customWidth="1"/>
    <col min="4" max="4" width="15.53515625" style="20" customWidth="1"/>
    <col min="5" max="16384" width="9.23046875" style="20"/>
  </cols>
  <sheetData>
    <row r="1" spans="1:9" ht="16.149999999999999" customHeight="1" x14ac:dyDescent="0.35">
      <c r="A1" s="3" t="s">
        <v>475</v>
      </c>
    </row>
    <row r="2" spans="1:9" ht="16.149999999999999" customHeight="1" x14ac:dyDescent="0.35">
      <c r="B2" s="170" t="s">
        <v>476</v>
      </c>
      <c r="C2" s="171"/>
      <c r="D2" s="172"/>
      <c r="F2" s="655" t="s">
        <v>48</v>
      </c>
      <c r="G2" s="656"/>
      <c r="H2" s="657"/>
    </row>
    <row r="3" spans="1:9" ht="16.149999999999999" customHeight="1" x14ac:dyDescent="0.35"/>
    <row r="4" spans="1:9" ht="16.149999999999999" customHeight="1" x14ac:dyDescent="0.35">
      <c r="C4" s="419" t="str">
        <f>IF(D5&gt;200000,"HANKKEEN KUSTANNUKSET YLITTÄVÄT SALLITUN RAJAN"," ")</f>
        <v xml:space="preserve"> </v>
      </c>
    </row>
    <row r="5" spans="1:9" ht="16.149999999999999" customHeight="1" x14ac:dyDescent="0.35">
      <c r="B5" s="170" t="s">
        <v>477</v>
      </c>
      <c r="C5" s="170" t="s">
        <v>457</v>
      </c>
      <c r="D5" s="329">
        <f>SUM(D7, D16, D25)</f>
        <v>0</v>
      </c>
      <c r="F5" s="658" t="s">
        <v>478</v>
      </c>
      <c r="G5" s="659"/>
      <c r="H5" s="659"/>
      <c r="I5" s="659"/>
    </row>
    <row r="6" spans="1:9" ht="16.149999999999999" customHeight="1" x14ac:dyDescent="0.35">
      <c r="F6" s="659"/>
      <c r="G6" s="659"/>
      <c r="H6" s="659"/>
      <c r="I6" s="659"/>
    </row>
    <row r="7" spans="1:9" ht="16.149999999999999" customHeight="1" x14ac:dyDescent="0.35">
      <c r="B7" s="173" t="s">
        <v>479</v>
      </c>
      <c r="C7" s="123" t="s">
        <v>457</v>
      </c>
      <c r="D7" s="324">
        <f>SUM(D8+D14)</f>
        <v>0</v>
      </c>
      <c r="F7" s="659"/>
      <c r="G7" s="659"/>
      <c r="H7" s="659"/>
      <c r="I7" s="659"/>
    </row>
    <row r="8" spans="1:9" ht="16.149999999999999" customHeight="1" x14ac:dyDescent="0.35">
      <c r="B8" s="174"/>
      <c r="C8" s="175" t="s">
        <v>480</v>
      </c>
      <c r="D8" s="324">
        <f>SUM(D9:D13)</f>
        <v>0</v>
      </c>
    </row>
    <row r="9" spans="1:9" ht="16.149999999999999" customHeight="1" x14ac:dyDescent="0.35">
      <c r="B9" s="174"/>
      <c r="C9" s="176" t="s">
        <v>481</v>
      </c>
      <c r="D9" s="324">
        <f>'Tosiasiallinen palkkakust.'!H19</f>
        <v>0</v>
      </c>
    </row>
    <row r="10" spans="1:9" ht="16.149999999999999" customHeight="1" x14ac:dyDescent="0.35">
      <c r="B10" s="174"/>
      <c r="C10" s="176" t="s">
        <v>30</v>
      </c>
      <c r="D10" s="324">
        <f>Ostopalvelut!H7</f>
        <v>0</v>
      </c>
    </row>
    <row r="11" spans="1:9" ht="16.149999999999999" customHeight="1" x14ac:dyDescent="0.35">
      <c r="B11" s="174"/>
      <c r="C11" s="176" t="s">
        <v>32</v>
      </c>
      <c r="D11" s="324">
        <f>'Käyttö- ja kiinteä omaisuus'!I6</f>
        <v>0</v>
      </c>
    </row>
    <row r="12" spans="1:9" ht="16.149999999999999" customHeight="1" x14ac:dyDescent="0.35">
      <c r="B12" s="174"/>
      <c r="C12" s="176" t="s">
        <v>33</v>
      </c>
      <c r="D12" s="324">
        <f>Matkakustannukset!E7</f>
        <v>0</v>
      </c>
    </row>
    <row r="13" spans="1:9" ht="16.149999999999999" customHeight="1" x14ac:dyDescent="0.35">
      <c r="B13" s="174"/>
      <c r="C13" s="176" t="s">
        <v>35</v>
      </c>
      <c r="D13" s="324">
        <f>'Muut hankekustannukset'!E6</f>
        <v>0</v>
      </c>
    </row>
    <row r="14" spans="1:9" ht="16.149999999999999" customHeight="1" x14ac:dyDescent="0.35">
      <c r="B14" s="177"/>
      <c r="C14" s="175" t="s">
        <v>482</v>
      </c>
      <c r="D14" s="324">
        <f>0.07*D8</f>
        <v>0</v>
      </c>
    </row>
    <row r="15" spans="1:9" ht="16.149999999999999" customHeight="1" x14ac:dyDescent="0.35"/>
    <row r="16" spans="1:9" ht="16.149999999999999" customHeight="1" x14ac:dyDescent="0.35">
      <c r="B16" s="173" t="s">
        <v>483</v>
      </c>
      <c r="C16" s="123" t="s">
        <v>457</v>
      </c>
      <c r="D16" s="324">
        <f>SUM(D17+D23)</f>
        <v>0</v>
      </c>
    </row>
    <row r="17" spans="2:4" ht="16.149999999999999" customHeight="1" x14ac:dyDescent="0.35">
      <c r="B17" s="174"/>
      <c r="C17" s="175" t="s">
        <v>480</v>
      </c>
      <c r="D17" s="324">
        <f>SUM(D18:D22)</f>
        <v>0</v>
      </c>
    </row>
    <row r="18" spans="2:4" ht="16.149999999999999" customHeight="1" x14ac:dyDescent="0.35">
      <c r="B18" s="174"/>
      <c r="C18" s="176" t="s">
        <v>481</v>
      </c>
      <c r="D18" s="324">
        <f>'Tosiasiallinen palkkakust.'!H37</f>
        <v>0</v>
      </c>
    </row>
    <row r="19" spans="2:4" ht="16.149999999999999" customHeight="1" x14ac:dyDescent="0.35">
      <c r="B19" s="174"/>
      <c r="C19" s="176" t="s">
        <v>30</v>
      </c>
      <c r="D19" s="324">
        <f>Ostopalvelut!H30</f>
        <v>0</v>
      </c>
    </row>
    <row r="20" spans="2:4" ht="16.149999999999999" customHeight="1" x14ac:dyDescent="0.35">
      <c r="B20" s="174"/>
      <c r="C20" s="176" t="s">
        <v>32</v>
      </c>
      <c r="D20" s="324">
        <f>'Käyttö- ja kiinteä omaisuus'!I30</f>
        <v>0</v>
      </c>
    </row>
    <row r="21" spans="2:4" ht="16.149999999999999" customHeight="1" x14ac:dyDescent="0.35">
      <c r="B21" s="174"/>
      <c r="C21" s="176" t="s">
        <v>33</v>
      </c>
      <c r="D21" s="324">
        <f>Matkakustannukset!E31</f>
        <v>0</v>
      </c>
    </row>
    <row r="22" spans="2:4" ht="16.149999999999999" customHeight="1" x14ac:dyDescent="0.35">
      <c r="B22" s="174"/>
      <c r="C22" s="176" t="s">
        <v>35</v>
      </c>
      <c r="D22" s="324">
        <f>'Muut hankekustannukset'!E29</f>
        <v>0</v>
      </c>
    </row>
    <row r="23" spans="2:4" ht="16.149999999999999" customHeight="1" x14ac:dyDescent="0.35">
      <c r="B23" s="177"/>
      <c r="C23" s="175" t="s">
        <v>482</v>
      </c>
      <c r="D23" s="324">
        <f>0.07*D17</f>
        <v>0</v>
      </c>
    </row>
    <row r="24" spans="2:4" ht="16.149999999999999" customHeight="1" x14ac:dyDescent="0.35"/>
    <row r="25" spans="2:4" ht="16.149999999999999" customHeight="1" x14ac:dyDescent="0.35">
      <c r="B25" s="173" t="s">
        <v>484</v>
      </c>
      <c r="C25" s="123" t="s">
        <v>457</v>
      </c>
      <c r="D25" s="324">
        <f>SUM(D26+D32)</f>
        <v>0</v>
      </c>
    </row>
    <row r="26" spans="2:4" ht="16.149999999999999" customHeight="1" x14ac:dyDescent="0.35">
      <c r="B26" s="174"/>
      <c r="C26" s="175" t="s">
        <v>480</v>
      </c>
      <c r="D26" s="324">
        <f>SUM(D27:D31)</f>
        <v>0</v>
      </c>
    </row>
    <row r="27" spans="2:4" ht="16.149999999999999" customHeight="1" x14ac:dyDescent="0.35">
      <c r="B27" s="174"/>
      <c r="C27" s="176" t="s">
        <v>481</v>
      </c>
      <c r="D27" s="324">
        <f>'Tosiasiallinen palkkakust.'!H55</f>
        <v>0</v>
      </c>
    </row>
    <row r="28" spans="2:4" ht="16.149999999999999" customHeight="1" x14ac:dyDescent="0.35">
      <c r="B28" s="174"/>
      <c r="C28" s="176" t="s">
        <v>30</v>
      </c>
      <c r="D28" s="324">
        <f>Ostopalvelut!H53</f>
        <v>0</v>
      </c>
    </row>
    <row r="29" spans="2:4" ht="16.149999999999999" customHeight="1" x14ac:dyDescent="0.35">
      <c r="B29" s="174"/>
      <c r="C29" s="176" t="s">
        <v>32</v>
      </c>
      <c r="D29" s="324">
        <f>'Käyttö- ja kiinteä omaisuus'!I54</f>
        <v>0</v>
      </c>
    </row>
    <row r="30" spans="2:4" ht="16.149999999999999" customHeight="1" x14ac:dyDescent="0.35">
      <c r="B30" s="174"/>
      <c r="C30" s="176" t="s">
        <v>33</v>
      </c>
      <c r="D30" s="324">
        <f>Matkakustannukset!E55</f>
        <v>0</v>
      </c>
    </row>
    <row r="31" spans="2:4" ht="16.149999999999999" customHeight="1" x14ac:dyDescent="0.35">
      <c r="B31" s="174"/>
      <c r="C31" s="176" t="s">
        <v>35</v>
      </c>
      <c r="D31" s="324">
        <f>'Muut hankekustannukset'!E52</f>
        <v>0</v>
      </c>
    </row>
    <row r="32" spans="2:4" ht="16.149999999999999" customHeight="1" x14ac:dyDescent="0.35">
      <c r="B32" s="177"/>
      <c r="C32" s="175" t="s">
        <v>482</v>
      </c>
      <c r="D32" s="324">
        <f>0.07*D26</f>
        <v>0</v>
      </c>
    </row>
    <row r="33" spans="2:4" ht="16.149999999999999" customHeight="1" x14ac:dyDescent="0.35">
      <c r="C33" s="178"/>
    </row>
    <row r="34" spans="2:4" ht="16.149999999999999" customHeight="1" x14ac:dyDescent="0.35">
      <c r="B34" s="179" t="s">
        <v>485</v>
      </c>
      <c r="C34" s="180"/>
    </row>
    <row r="35" spans="2:4" ht="16.149999999999999" customHeight="1" x14ac:dyDescent="0.35">
      <c r="B35" s="176" t="s">
        <v>486</v>
      </c>
      <c r="C35" s="176" t="s">
        <v>440</v>
      </c>
    </row>
    <row r="36" spans="2:4" ht="16.149999999999999" customHeight="1" x14ac:dyDescent="0.35">
      <c r="B36" s="316">
        <v>2021</v>
      </c>
      <c r="C36" s="314">
        <v>0</v>
      </c>
    </row>
    <row r="37" spans="2:4" ht="16.149999999999999" customHeight="1" x14ac:dyDescent="0.35">
      <c r="B37" s="316">
        <v>2022</v>
      </c>
      <c r="C37" s="314">
        <v>0</v>
      </c>
    </row>
    <row r="38" spans="2:4" ht="16.149999999999999" customHeight="1" x14ac:dyDescent="0.35">
      <c r="B38" s="316">
        <v>2023</v>
      </c>
      <c r="C38" s="314">
        <v>0</v>
      </c>
    </row>
    <row r="39" spans="2:4" ht="16.149999999999999" customHeight="1" x14ac:dyDescent="0.35">
      <c r="B39" s="316">
        <v>2024</v>
      </c>
      <c r="C39" s="314">
        <v>0</v>
      </c>
    </row>
    <row r="40" spans="2:4" ht="16.149999999999999" customHeight="1" x14ac:dyDescent="0.35">
      <c r="B40" s="316">
        <v>2025</v>
      </c>
      <c r="C40" s="314">
        <v>0</v>
      </c>
    </row>
    <row r="41" spans="2:4" ht="16.149999999999999" customHeight="1" x14ac:dyDescent="0.35">
      <c r="B41" s="316">
        <v>2026</v>
      </c>
      <c r="C41" s="314">
        <v>0</v>
      </c>
    </row>
    <row r="42" spans="2:4" ht="16.149999999999999" customHeight="1" x14ac:dyDescent="0.35">
      <c r="B42" s="316">
        <v>2027</v>
      </c>
      <c r="C42" s="314">
        <v>0</v>
      </c>
    </row>
    <row r="43" spans="2:4" ht="16.149999999999999" customHeight="1" x14ac:dyDescent="0.35">
      <c r="B43" s="316">
        <v>2028</v>
      </c>
      <c r="C43" s="314">
        <v>0</v>
      </c>
    </row>
    <row r="44" spans="2:4" ht="16.149999999999999" customHeight="1" x14ac:dyDescent="0.35">
      <c r="B44" s="316">
        <v>2029</v>
      </c>
      <c r="C44" s="314">
        <v>0</v>
      </c>
    </row>
    <row r="45" spans="2:4" ht="16.149999999999999" customHeight="1" x14ac:dyDescent="0.35"/>
    <row r="46" spans="2:4" ht="16.149999999999999" customHeight="1" x14ac:dyDescent="0.35">
      <c r="B46" s="181" t="s">
        <v>487</v>
      </c>
      <c r="C46" s="182">
        <f>D5-(C36+C37+C38+C39+C40+C41+C42+C43+C44)</f>
        <v>0</v>
      </c>
      <c r="D46" s="183"/>
    </row>
  </sheetData>
  <sheetProtection sheet="1" selectLockedCells="1"/>
  <mergeCells count="2">
    <mergeCell ref="F2:H2"/>
    <mergeCell ref="F5:I7"/>
  </mergeCells>
  <dataValidations count="2">
    <dataValidation allowBlank="1" showInputMessage="1" showErrorMessage="1" promptTitle="OHJE" prompt="Hankkeen kustannukset jaotellaan kalenterivuosille. Kalenterivuosille budjetoitujen summien tulee täsmätä hankkeen budjetoituihin kokonaiskustannuksiin._x000a_" sqref="C37:C44" xr:uid="{15954395-655E-4420-91B4-01EE1F8E6156}"/>
    <dataValidation allowBlank="1" showInputMessage="1" showErrorMessage="1" promptTitle="OHJE" prompt="Hankkeen kustannukset jaotellaan kalenterivuosille. Kalenterivuosille budjetoitujen summien tulee täsmätä hankkeen budjetoituihin kokonaiskustannuksiin (tarkistusruudussa tulee olla 0,00)._x000a_" sqref="C36" xr:uid="{A2F349C8-6EB8-4CA9-9769-946E1DF4BCEA}"/>
  </dataValidations>
  <hyperlinks>
    <hyperlink ref="F2:H2" location="'Aloita tästä'!A1" display="PALAA TÄSTÄ KANSISIVULLE" xr:uid="{44BEACBA-DE90-4F09-BAC2-9C498530D28E}"/>
  </hyperlinks>
  <pageMargins left="0.39370078740157483" right="0.39370078740157483" top="0.78740157480314965" bottom="0.78740157480314965" header="0.39370078740157483" footer="0.31496062992125984"/>
  <pageSetup paperSize="9" fitToWidth="0" fitToHeight="0" orientation="portrait" r:id="rId1"/>
  <headerFooter>
    <oddHeader>&amp;L&amp;A&amp;R&amp;P(&amp;N)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AB91E-5ED6-40B3-86A5-466DED9C26E6}">
  <sheetPr codeName="Taul22"/>
  <dimension ref="A1:V45"/>
  <sheetViews>
    <sheetView zoomScaleNormal="100" workbookViewId="0">
      <selection activeCell="G8" sqref="G8:I8"/>
    </sheetView>
  </sheetViews>
  <sheetFormatPr defaultColWidth="8.765625" defaultRowHeight="15.5" x14ac:dyDescent="0.35"/>
  <cols>
    <col min="1" max="1" width="3.765625" style="141" customWidth="1"/>
    <col min="2" max="4" width="8.765625" style="141" hidden="1" customWidth="1"/>
    <col min="5" max="5" width="19" style="141" hidden="1" customWidth="1"/>
    <col min="6" max="6" width="26.69140625" style="141" hidden="1" customWidth="1"/>
    <col min="7" max="7" width="26.765625" style="141" customWidth="1"/>
    <col min="8" max="8" width="33.765625" style="141" customWidth="1"/>
    <col min="9" max="9" width="22.07421875" style="141" customWidth="1"/>
    <col min="10" max="10" width="14.4609375" style="141" customWidth="1"/>
    <col min="11" max="11" width="4.4609375" style="141" customWidth="1"/>
    <col min="12" max="12" width="11.765625" style="141" customWidth="1"/>
    <col min="13" max="16384" width="8.765625" style="141"/>
  </cols>
  <sheetData>
    <row r="1" spans="1:22" ht="16.149999999999999" customHeight="1" x14ac:dyDescent="0.35">
      <c r="A1" s="11" t="s">
        <v>488</v>
      </c>
    </row>
    <row r="2" spans="1:22" ht="16.149999999999999" customHeight="1" x14ac:dyDescent="0.35">
      <c r="A2" s="11"/>
      <c r="J2" s="655" t="s">
        <v>48</v>
      </c>
      <c r="K2" s="656"/>
      <c r="L2" s="656"/>
      <c r="M2" s="657"/>
    </row>
    <row r="3" spans="1:22" ht="16.149999999999999" customHeight="1" x14ac:dyDescent="0.35">
      <c r="A3" s="11"/>
    </row>
    <row r="4" spans="1:22" ht="16.149999999999999" customHeight="1" x14ac:dyDescent="0.35">
      <c r="G4" s="184" t="s">
        <v>489</v>
      </c>
      <c r="H4" s="372">
        <f>'Hankkeen kustannukset'!D5</f>
        <v>0</v>
      </c>
      <c r="I4" s="185"/>
      <c r="J4" s="143"/>
      <c r="L4" s="536" t="s">
        <v>490</v>
      </c>
      <c r="M4" s="536"/>
      <c r="N4" s="536"/>
      <c r="O4" s="536"/>
      <c r="P4" s="373"/>
      <c r="Q4" s="373"/>
      <c r="R4" s="373"/>
      <c r="S4" s="373"/>
      <c r="T4" s="373"/>
      <c r="U4" s="373"/>
      <c r="V4" s="373"/>
    </row>
    <row r="5" spans="1:22" ht="16.149999999999999" customHeight="1" x14ac:dyDescent="0.35">
      <c r="G5" s="120"/>
      <c r="H5" s="122"/>
      <c r="I5" s="122"/>
      <c r="J5" s="124"/>
      <c r="L5" s="536"/>
      <c r="M5" s="536"/>
      <c r="N5" s="536"/>
      <c r="O5" s="536"/>
      <c r="P5" s="373"/>
      <c r="Q5" s="373"/>
      <c r="R5" s="373"/>
      <c r="S5" s="373"/>
      <c r="T5" s="373"/>
      <c r="U5" s="373"/>
      <c r="V5" s="373"/>
    </row>
    <row r="6" spans="1:22" ht="16.149999999999999" customHeight="1" x14ac:dyDescent="0.35">
      <c r="G6" s="120" t="s">
        <v>491</v>
      </c>
      <c r="H6" s="122"/>
      <c r="I6" s="122"/>
      <c r="J6" s="124"/>
      <c r="L6" s="536"/>
      <c r="M6" s="536"/>
      <c r="N6" s="536"/>
      <c r="O6" s="536"/>
      <c r="P6" s="373"/>
      <c r="Q6" s="373"/>
      <c r="R6" s="373"/>
      <c r="S6" s="373"/>
      <c r="T6" s="373"/>
      <c r="U6" s="373"/>
      <c r="V6" s="373"/>
    </row>
    <row r="7" spans="1:22" ht="16.149999999999999" customHeight="1" x14ac:dyDescent="0.35">
      <c r="G7" s="120" t="s">
        <v>459</v>
      </c>
      <c r="H7" s="308" t="str">
        <f>"1000 merkkiä ("&amp;TEXT(LEN(G8),"0")&amp;" käytetty)"</f>
        <v>1000 merkkiä (0 käytetty)</v>
      </c>
      <c r="I7" s="122"/>
      <c r="J7" s="124"/>
      <c r="L7" s="536"/>
      <c r="M7" s="536"/>
      <c r="N7" s="536"/>
      <c r="O7" s="536"/>
      <c r="P7" s="373"/>
      <c r="Q7" s="373"/>
      <c r="R7" s="373"/>
      <c r="S7" s="373"/>
      <c r="T7" s="373"/>
      <c r="U7" s="373"/>
      <c r="V7" s="373"/>
    </row>
    <row r="8" spans="1:22" ht="152.25" customHeight="1" x14ac:dyDescent="0.35">
      <c r="G8" s="511"/>
      <c r="H8" s="512"/>
      <c r="I8" s="513"/>
      <c r="J8" s="124"/>
      <c r="L8" s="536"/>
      <c r="M8" s="536"/>
      <c r="N8" s="536"/>
      <c r="O8" s="536"/>
      <c r="P8" s="373"/>
      <c r="Q8" s="373"/>
      <c r="R8" s="373"/>
      <c r="S8" s="373"/>
      <c r="T8" s="373"/>
      <c r="U8" s="373"/>
      <c r="V8" s="373"/>
    </row>
    <row r="9" spans="1:22" ht="19.5" customHeight="1" x14ac:dyDescent="0.35">
      <c r="G9" s="319" t="s">
        <v>492</v>
      </c>
      <c r="H9" s="309"/>
      <c r="I9" s="374"/>
      <c r="J9" s="124"/>
    </row>
    <row r="10" spans="1:22" ht="16.149999999999999" customHeight="1" x14ac:dyDescent="0.35">
      <c r="G10" s="186"/>
      <c r="H10" s="187"/>
      <c r="I10" s="122"/>
      <c r="J10" s="124"/>
    </row>
    <row r="11" spans="1:22" ht="16.149999999999999" customHeight="1" x14ac:dyDescent="0.35">
      <c r="G11" s="120" t="s">
        <v>493</v>
      </c>
      <c r="H11" s="122"/>
      <c r="I11" s="375">
        <f>H4-H9</f>
        <v>0</v>
      </c>
      <c r="J11" s="124"/>
    </row>
    <row r="12" spans="1:22" ht="16.149999999999999" customHeight="1" x14ac:dyDescent="0.35">
      <c r="G12" s="120"/>
      <c r="H12" s="122"/>
      <c r="I12" s="375"/>
      <c r="J12" s="124"/>
    </row>
    <row r="13" spans="1:22" ht="16.149999999999999" customHeight="1" x14ac:dyDescent="0.35">
      <c r="G13" s="188" t="s">
        <v>494</v>
      </c>
      <c r="H13" s="122"/>
      <c r="I13" s="375"/>
      <c r="J13" s="124"/>
    </row>
    <row r="14" spans="1:22" ht="16.149999999999999" customHeight="1" x14ac:dyDescent="0.35">
      <c r="G14" s="120"/>
      <c r="H14" s="122"/>
      <c r="I14" s="122"/>
      <c r="J14" s="124"/>
    </row>
    <row r="15" spans="1:22" ht="16.149999999999999" customHeight="1" x14ac:dyDescent="0.35">
      <c r="G15" s="120" t="s">
        <v>495</v>
      </c>
      <c r="H15" s="189"/>
      <c r="I15" s="376"/>
      <c r="J15" s="124"/>
      <c r="L15" s="536" t="s">
        <v>496</v>
      </c>
      <c r="M15" s="536"/>
      <c r="N15" s="536"/>
      <c r="O15" s="536"/>
    </row>
    <row r="16" spans="1:22" ht="16.149999999999999" customHeight="1" x14ac:dyDescent="0.35">
      <c r="G16" s="120" t="s">
        <v>497</v>
      </c>
      <c r="H16" s="189"/>
      <c r="I16" s="190">
        <f>ROUNDDOWN(I15*I11,2)</f>
        <v>0</v>
      </c>
      <c r="J16" s="124"/>
      <c r="L16" s="536"/>
      <c r="M16" s="536"/>
      <c r="N16" s="536"/>
      <c r="O16" s="536"/>
    </row>
    <row r="17" spans="2:17" ht="16.149999999999999" customHeight="1" x14ac:dyDescent="0.35">
      <c r="G17" s="120"/>
      <c r="H17" s="189"/>
      <c r="I17" s="122"/>
      <c r="J17" s="191"/>
    </row>
    <row r="18" spans="2:17" ht="16.149999999999999" customHeight="1" x14ac:dyDescent="0.35">
      <c r="G18" s="188" t="s">
        <v>498</v>
      </c>
      <c r="H18" s="189"/>
      <c r="I18" s="122"/>
      <c r="J18" s="191"/>
    </row>
    <row r="19" spans="2:17" ht="16.149999999999999" customHeight="1" x14ac:dyDescent="0.35">
      <c r="G19" s="120"/>
      <c r="H19" s="189"/>
      <c r="I19" s="122"/>
      <c r="J19" s="191"/>
      <c r="M19" s="373"/>
      <c r="N19" s="373"/>
      <c r="O19" s="373"/>
      <c r="P19" s="373"/>
      <c r="Q19" s="373"/>
    </row>
    <row r="20" spans="2:17" ht="16.149999999999999" customHeight="1" x14ac:dyDescent="0.35">
      <c r="B20" s="141" t="s">
        <v>310</v>
      </c>
      <c r="C20" s="141" t="s">
        <v>323</v>
      </c>
      <c r="D20" s="141" t="s">
        <v>499</v>
      </c>
      <c r="E20" s="141" t="s">
        <v>500</v>
      </c>
      <c r="F20" s="141" t="s">
        <v>501</v>
      </c>
      <c r="G20" s="120" t="s">
        <v>502</v>
      </c>
      <c r="H20" s="122" t="s">
        <v>503</v>
      </c>
      <c r="I20" s="122" t="s">
        <v>504</v>
      </c>
      <c r="J20" s="124" t="s">
        <v>505</v>
      </c>
      <c r="M20" s="373"/>
      <c r="N20" s="373"/>
      <c r="O20" s="373"/>
      <c r="P20" s="373"/>
      <c r="Q20" s="373"/>
    </row>
    <row r="21" spans="2:17" ht="16.149999999999999" customHeight="1" x14ac:dyDescent="0.35">
      <c r="B21" s="192">
        <f>IF(I21="Julkinen",J21,0)</f>
        <v>0</v>
      </c>
      <c r="C21" s="192">
        <f>IF(I21="Yksityinen",J21,0)</f>
        <v>0</v>
      </c>
      <c r="D21" s="192">
        <f>IF(G21="Muu rahoittaja",J21,0)</f>
        <v>0</v>
      </c>
      <c r="E21" s="192">
        <f>IF(G21="Hakijan omarahoitus",J21,0)</f>
        <v>0</v>
      </c>
      <c r="F21" s="192">
        <f>IF(G21="Siirron saajan omarahoitus",J21,0)</f>
        <v>0</v>
      </c>
      <c r="G21" s="193"/>
      <c r="H21" s="193"/>
      <c r="I21" s="193"/>
      <c r="J21" s="377"/>
      <c r="L21" s="536" t="s">
        <v>506</v>
      </c>
      <c r="M21" s="536"/>
      <c r="N21" s="536"/>
      <c r="O21" s="536"/>
      <c r="P21" s="373"/>
      <c r="Q21" s="373"/>
    </row>
    <row r="22" spans="2:17" ht="16.149999999999999" customHeight="1" x14ac:dyDescent="0.35">
      <c r="B22" s="192">
        <f t="shared" ref="B22:B31" si="0">IF(I22="Julkinen",J22,0)</f>
        <v>0</v>
      </c>
      <c r="C22" s="192">
        <f t="shared" ref="C22:C31" si="1">IF(I22="Yksityinen",J22,0)</f>
        <v>0</v>
      </c>
      <c r="D22" s="192">
        <f t="shared" ref="D22:D31" si="2">IF(G22="Muu rahoittaja",J22,0)</f>
        <v>0</v>
      </c>
      <c r="E22" s="192">
        <f t="shared" ref="E22:E31" si="3">IF(G22="Hakijan omarahoitus",J22,0)</f>
        <v>0</v>
      </c>
      <c r="F22" s="192">
        <f t="shared" ref="F22:F31" si="4">IF(G22="Siirron saajan omarahoitus",J22,0)</f>
        <v>0</v>
      </c>
      <c r="G22" s="193"/>
      <c r="H22" s="193"/>
      <c r="I22" s="193"/>
      <c r="J22" s="377"/>
      <c r="L22" s="536"/>
      <c r="M22" s="536"/>
      <c r="N22" s="536"/>
      <c r="O22" s="536"/>
      <c r="P22" s="373"/>
      <c r="Q22" s="373"/>
    </row>
    <row r="23" spans="2:17" ht="16.149999999999999" customHeight="1" x14ac:dyDescent="0.35">
      <c r="B23" s="192">
        <f t="shared" si="0"/>
        <v>0</v>
      </c>
      <c r="C23" s="192">
        <f t="shared" si="1"/>
        <v>0</v>
      </c>
      <c r="D23" s="192">
        <f t="shared" si="2"/>
        <v>0</v>
      </c>
      <c r="E23" s="192">
        <f t="shared" si="3"/>
        <v>0</v>
      </c>
      <c r="F23" s="192">
        <f t="shared" si="4"/>
        <v>0</v>
      </c>
      <c r="G23" s="193"/>
      <c r="H23" s="193"/>
      <c r="I23" s="193"/>
      <c r="J23" s="377"/>
      <c r="L23" s="536"/>
      <c r="M23" s="536"/>
      <c r="N23" s="536"/>
      <c r="O23" s="536"/>
      <c r="P23" s="373"/>
      <c r="Q23" s="373"/>
    </row>
    <row r="24" spans="2:17" ht="16.149999999999999" customHeight="1" x14ac:dyDescent="0.35">
      <c r="B24" s="192">
        <f t="shared" si="0"/>
        <v>0</v>
      </c>
      <c r="C24" s="192">
        <f t="shared" si="1"/>
        <v>0</v>
      </c>
      <c r="D24" s="192">
        <f t="shared" si="2"/>
        <v>0</v>
      </c>
      <c r="E24" s="192">
        <f t="shared" si="3"/>
        <v>0</v>
      </c>
      <c r="F24" s="192">
        <f t="shared" si="4"/>
        <v>0</v>
      </c>
      <c r="G24" s="193"/>
      <c r="H24" s="193"/>
      <c r="I24" s="193"/>
      <c r="J24" s="377"/>
      <c r="L24" s="536"/>
      <c r="M24" s="536"/>
      <c r="N24" s="536"/>
      <c r="O24" s="536"/>
      <c r="P24" s="373"/>
      <c r="Q24" s="373"/>
    </row>
    <row r="25" spans="2:17" ht="16.149999999999999" customHeight="1" x14ac:dyDescent="0.35">
      <c r="B25" s="192">
        <f t="shared" si="0"/>
        <v>0</v>
      </c>
      <c r="C25" s="192">
        <f t="shared" si="1"/>
        <v>0</v>
      </c>
      <c r="D25" s="192">
        <f t="shared" si="2"/>
        <v>0</v>
      </c>
      <c r="E25" s="192">
        <f t="shared" si="3"/>
        <v>0</v>
      </c>
      <c r="F25" s="192">
        <f t="shared" si="4"/>
        <v>0</v>
      </c>
      <c r="G25" s="193"/>
      <c r="H25" s="193"/>
      <c r="I25" s="193"/>
      <c r="J25" s="377"/>
      <c r="L25" s="536"/>
      <c r="M25" s="536"/>
      <c r="N25" s="536"/>
      <c r="O25" s="536"/>
      <c r="P25" s="373"/>
      <c r="Q25" s="373"/>
    </row>
    <row r="26" spans="2:17" ht="16.149999999999999" customHeight="1" x14ac:dyDescent="0.35">
      <c r="B26" s="192">
        <f t="shared" si="0"/>
        <v>0</v>
      </c>
      <c r="C26" s="192">
        <f t="shared" si="1"/>
        <v>0</v>
      </c>
      <c r="D26" s="192">
        <f t="shared" si="2"/>
        <v>0</v>
      </c>
      <c r="E26" s="192">
        <f t="shared" si="3"/>
        <v>0</v>
      </c>
      <c r="F26" s="192">
        <f t="shared" si="4"/>
        <v>0</v>
      </c>
      <c r="G26" s="193"/>
      <c r="H26" s="193"/>
      <c r="I26" s="193"/>
      <c r="J26" s="377"/>
      <c r="L26" s="536"/>
      <c r="M26" s="536"/>
      <c r="N26" s="536"/>
      <c r="O26" s="536"/>
      <c r="P26" s="373"/>
      <c r="Q26" s="373"/>
    </row>
    <row r="27" spans="2:17" ht="16.149999999999999" customHeight="1" x14ac:dyDescent="0.35">
      <c r="B27" s="192">
        <f t="shared" si="0"/>
        <v>0</v>
      </c>
      <c r="C27" s="192">
        <f t="shared" si="1"/>
        <v>0</v>
      </c>
      <c r="D27" s="192">
        <f t="shared" si="2"/>
        <v>0</v>
      </c>
      <c r="E27" s="192">
        <f t="shared" si="3"/>
        <v>0</v>
      </c>
      <c r="F27" s="192">
        <f t="shared" si="4"/>
        <v>0</v>
      </c>
      <c r="G27" s="193"/>
      <c r="H27" s="193"/>
      <c r="I27" s="193"/>
      <c r="J27" s="377"/>
      <c r="L27" s="536"/>
      <c r="M27" s="536"/>
      <c r="N27" s="536"/>
      <c r="O27" s="536"/>
      <c r="P27" s="373"/>
      <c r="Q27" s="373"/>
    </row>
    <row r="28" spans="2:17" ht="16.149999999999999" customHeight="1" x14ac:dyDescent="0.35">
      <c r="B28" s="192">
        <f t="shared" si="0"/>
        <v>0</v>
      </c>
      <c r="C28" s="192">
        <f t="shared" si="1"/>
        <v>0</v>
      </c>
      <c r="D28" s="192">
        <f t="shared" si="2"/>
        <v>0</v>
      </c>
      <c r="E28" s="192">
        <f t="shared" si="3"/>
        <v>0</v>
      </c>
      <c r="F28" s="192">
        <f t="shared" si="4"/>
        <v>0</v>
      </c>
      <c r="G28" s="193"/>
      <c r="H28" s="193"/>
      <c r="I28" s="193"/>
      <c r="J28" s="377"/>
      <c r="L28" s="536"/>
      <c r="M28" s="536"/>
      <c r="N28" s="536"/>
      <c r="O28" s="536"/>
      <c r="P28" s="378"/>
      <c r="Q28" s="378"/>
    </row>
    <row r="29" spans="2:17" ht="16.149999999999999" customHeight="1" x14ac:dyDescent="0.35">
      <c r="B29" s="192">
        <f t="shared" si="0"/>
        <v>0</v>
      </c>
      <c r="C29" s="192">
        <f t="shared" si="1"/>
        <v>0</v>
      </c>
      <c r="D29" s="192">
        <f t="shared" si="2"/>
        <v>0</v>
      </c>
      <c r="E29" s="192">
        <f t="shared" si="3"/>
        <v>0</v>
      </c>
      <c r="F29" s="192">
        <f t="shared" si="4"/>
        <v>0</v>
      </c>
      <c r="G29" s="193"/>
      <c r="H29" s="193"/>
      <c r="I29" s="193"/>
      <c r="J29" s="377"/>
      <c r="L29" s="536"/>
      <c r="M29" s="536"/>
      <c r="N29" s="536"/>
      <c r="O29" s="536"/>
      <c r="P29" s="378"/>
      <c r="Q29" s="378"/>
    </row>
    <row r="30" spans="2:17" ht="16.149999999999999" customHeight="1" x14ac:dyDescent="0.35">
      <c r="B30" s="192">
        <f t="shared" si="0"/>
        <v>0</v>
      </c>
      <c r="C30" s="192">
        <f t="shared" si="1"/>
        <v>0</v>
      </c>
      <c r="D30" s="192">
        <f t="shared" si="2"/>
        <v>0</v>
      </c>
      <c r="E30" s="192">
        <f t="shared" si="3"/>
        <v>0</v>
      </c>
      <c r="F30" s="192">
        <f t="shared" si="4"/>
        <v>0</v>
      </c>
      <c r="G30" s="193"/>
      <c r="H30" s="193"/>
      <c r="I30" s="193"/>
      <c r="J30" s="377"/>
      <c r="L30" s="536"/>
      <c r="M30" s="536"/>
      <c r="N30" s="536"/>
      <c r="O30" s="536"/>
      <c r="P30" s="378"/>
      <c r="Q30" s="378"/>
    </row>
    <row r="31" spans="2:17" ht="16.149999999999999" customHeight="1" x14ac:dyDescent="0.35">
      <c r="B31" s="192">
        <f t="shared" si="0"/>
        <v>0</v>
      </c>
      <c r="C31" s="192">
        <f t="shared" si="1"/>
        <v>0</v>
      </c>
      <c r="D31" s="192">
        <f t="shared" si="2"/>
        <v>0</v>
      </c>
      <c r="E31" s="192">
        <f t="shared" si="3"/>
        <v>0</v>
      </c>
      <c r="F31" s="192">
        <f t="shared" si="4"/>
        <v>0</v>
      </c>
      <c r="G31" s="193"/>
      <c r="H31" s="193"/>
      <c r="I31" s="193"/>
      <c r="J31" s="377"/>
      <c r="L31" s="536"/>
      <c r="M31" s="536"/>
      <c r="N31" s="536"/>
      <c r="O31" s="536"/>
      <c r="P31" s="378"/>
      <c r="Q31" s="378"/>
    </row>
    <row r="32" spans="2:17" ht="16.149999999999999" customHeight="1" x14ac:dyDescent="0.35">
      <c r="B32" s="153"/>
      <c r="C32" s="153"/>
      <c r="D32" s="153"/>
      <c r="E32" s="153"/>
      <c r="F32" s="153"/>
      <c r="G32" s="195"/>
      <c r="H32" s="122"/>
      <c r="I32" s="122"/>
      <c r="J32" s="196">
        <f>SUM(J21:J31)</f>
        <v>0</v>
      </c>
      <c r="M32" s="378"/>
      <c r="N32" s="378"/>
      <c r="O32" s="378"/>
      <c r="P32" s="378"/>
      <c r="Q32" s="378"/>
    </row>
    <row r="33" spans="1:17" ht="16.149999999999999" customHeight="1" x14ac:dyDescent="0.35">
      <c r="B33" s="194">
        <f>SUM(B21:B31)</f>
        <v>0</v>
      </c>
      <c r="C33" s="194">
        <f>SUM(C21:C31)</f>
        <v>0</v>
      </c>
      <c r="D33" s="194">
        <f>SUM(D21:D31)</f>
        <v>0</v>
      </c>
      <c r="E33" s="194">
        <f>SUM(E21:E31)</f>
        <v>0</v>
      </c>
      <c r="F33" s="194">
        <f>SUM(F21:F31)</f>
        <v>0</v>
      </c>
      <c r="G33" s="120"/>
      <c r="H33" s="122"/>
      <c r="I33" s="122"/>
      <c r="J33" s="124"/>
      <c r="M33" s="378"/>
      <c r="N33" s="378"/>
      <c r="O33" s="378"/>
      <c r="P33" s="378"/>
      <c r="Q33" s="378"/>
    </row>
    <row r="34" spans="1:17" ht="16.149999999999999" customHeight="1" x14ac:dyDescent="0.35">
      <c r="A34" s="194"/>
      <c r="B34" s="194"/>
      <c r="C34" s="194"/>
      <c r="D34" s="194"/>
      <c r="E34" s="194"/>
      <c r="G34" s="197" t="s">
        <v>507</v>
      </c>
      <c r="H34" s="198"/>
      <c r="I34" s="122"/>
      <c r="J34" s="124"/>
      <c r="M34" s="378"/>
      <c r="N34" s="378"/>
      <c r="O34" s="378"/>
      <c r="P34" s="378"/>
      <c r="Q34" s="378"/>
    </row>
    <row r="35" spans="1:17" ht="16.149999999999999" customHeight="1" x14ac:dyDescent="0.35">
      <c r="G35" s="199" t="s">
        <v>508</v>
      </c>
      <c r="H35" s="379">
        <f>B33</f>
        <v>0</v>
      </c>
      <c r="I35" s="122"/>
      <c r="J35" s="124"/>
      <c r="M35" s="378"/>
      <c r="N35" s="378"/>
      <c r="O35" s="378"/>
      <c r="P35" s="378"/>
      <c r="Q35" s="378"/>
    </row>
    <row r="36" spans="1:17" ht="16.149999999999999" customHeight="1" x14ac:dyDescent="0.35">
      <c r="G36" s="199" t="s">
        <v>509</v>
      </c>
      <c r="H36" s="379">
        <f>C33</f>
        <v>0</v>
      </c>
      <c r="I36" s="122"/>
      <c r="J36" s="124"/>
      <c r="M36" s="378"/>
      <c r="N36" s="378"/>
      <c r="O36" s="378"/>
      <c r="P36" s="378"/>
      <c r="Q36" s="378"/>
    </row>
    <row r="37" spans="1:17" ht="16.149999999999999" customHeight="1" x14ac:dyDescent="0.35">
      <c r="G37" s="199" t="s">
        <v>499</v>
      </c>
      <c r="H37" s="379">
        <f>D33</f>
        <v>0</v>
      </c>
      <c r="I37" s="122"/>
      <c r="J37" s="124"/>
      <c r="M37" s="378"/>
      <c r="N37" s="378"/>
      <c r="O37" s="378"/>
      <c r="P37" s="378"/>
      <c r="Q37" s="378"/>
    </row>
    <row r="38" spans="1:17" ht="16.149999999999999" customHeight="1" x14ac:dyDescent="0.35">
      <c r="G38" s="200" t="s">
        <v>510</v>
      </c>
      <c r="H38" s="380">
        <f>E33+F33</f>
        <v>0</v>
      </c>
      <c r="I38" s="122"/>
      <c r="J38" s="124"/>
      <c r="M38" s="378"/>
      <c r="N38" s="378"/>
      <c r="O38" s="378"/>
      <c r="P38" s="378"/>
      <c r="Q38" s="378"/>
    </row>
    <row r="39" spans="1:17" ht="16.149999999999999" customHeight="1" x14ac:dyDescent="0.35">
      <c r="G39" s="120"/>
      <c r="H39" s="122"/>
      <c r="I39" s="122"/>
      <c r="J39" s="124"/>
      <c r="M39" s="378"/>
      <c r="N39" s="378"/>
      <c r="O39" s="378"/>
      <c r="P39" s="378"/>
      <c r="Q39" s="378"/>
    </row>
    <row r="40" spans="1:17" ht="16.149999999999999" customHeight="1" x14ac:dyDescent="0.35">
      <c r="G40" s="120" t="s">
        <v>511</v>
      </c>
      <c r="H40" s="122"/>
      <c r="I40" s="122"/>
      <c r="J40" s="191">
        <f>SUM(J32,I16)</f>
        <v>0</v>
      </c>
      <c r="L40" s="536" t="s">
        <v>512</v>
      </c>
      <c r="M40" s="536"/>
      <c r="N40" s="536"/>
      <c r="O40" s="536"/>
      <c r="P40" s="378"/>
      <c r="Q40" s="378"/>
    </row>
    <row r="41" spans="1:17" ht="16.149999999999999" customHeight="1" x14ac:dyDescent="0.35">
      <c r="G41" s="120" t="s">
        <v>513</v>
      </c>
      <c r="H41" s="122"/>
      <c r="I41" s="122"/>
      <c r="J41" s="196">
        <f>ROUNDDOWN(I11-J40,2)</f>
        <v>0</v>
      </c>
      <c r="L41" s="536"/>
      <c r="M41" s="536"/>
      <c r="N41" s="536"/>
      <c r="O41" s="536"/>
      <c r="P41" s="378"/>
      <c r="Q41" s="378"/>
    </row>
    <row r="42" spans="1:17" ht="30.65" customHeight="1" x14ac:dyDescent="0.35">
      <c r="G42" s="201"/>
      <c r="H42" s="202"/>
      <c r="I42" s="202"/>
      <c r="J42" s="203"/>
      <c r="L42" s="536"/>
      <c r="M42" s="536"/>
      <c r="N42" s="536"/>
      <c r="O42" s="536"/>
      <c r="P42" s="378"/>
      <c r="Q42" s="378"/>
    </row>
    <row r="43" spans="1:17" ht="16.149999999999999" customHeight="1" x14ac:dyDescent="0.35">
      <c r="L43" s="536"/>
      <c r="M43" s="536"/>
      <c r="N43" s="536"/>
      <c r="O43" s="536"/>
    </row>
    <row r="44" spans="1:17" x14ac:dyDescent="0.35">
      <c r="G44" s="211" t="s">
        <v>452</v>
      </c>
      <c r="H44" s="212" t="str">
        <f>"500 merkkiä ("&amp;TEXT(LEN(G45),"0")&amp;" käytetty)"</f>
        <v>500 merkkiä (0 käytetty)</v>
      </c>
      <c r="I44" s="212"/>
      <c r="J44" s="213"/>
      <c r="L44" s="536"/>
      <c r="M44" s="536"/>
      <c r="N44" s="536"/>
      <c r="O44" s="536"/>
    </row>
    <row r="45" spans="1:17" ht="95.25" customHeight="1" x14ac:dyDescent="0.35">
      <c r="G45" s="511"/>
      <c r="H45" s="512"/>
      <c r="I45" s="512"/>
      <c r="J45" s="513"/>
    </row>
  </sheetData>
  <sheetProtection sheet="1" selectLockedCells="1"/>
  <mergeCells count="7">
    <mergeCell ref="J2:M2"/>
    <mergeCell ref="L4:O8"/>
    <mergeCell ref="G8:I8"/>
    <mergeCell ref="L21:O31"/>
    <mergeCell ref="G45:J45"/>
    <mergeCell ref="L15:O16"/>
    <mergeCell ref="L40:O44"/>
  </mergeCells>
  <conditionalFormatting sqref="J41">
    <cfRule type="cellIs" dxfId="1" priority="1" operator="lessThan">
      <formula>0</formula>
    </cfRule>
    <cfRule type="cellIs" dxfId="0" priority="2" operator="greaterThan">
      <formula>0</formula>
    </cfRule>
  </conditionalFormatting>
  <dataValidations count="3">
    <dataValidation type="textLength" allowBlank="1" showInputMessage="1" showErrorMessage="1" errorTitle="Virhesanoma" error="Tähän kenttään voi kirjoittaa vain 1000 merkkiä._x000a__x000a_Yritä uudelleen (Retry), vähennä merkkejä ja hyväksy teksti sitten uudelleen." sqref="G8:I8" xr:uid="{B074547B-6C91-4C73-9B5B-7086C1915510}">
      <formula1>0</formula1>
      <formula2>1000</formula2>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G45:J45" xr:uid="{CC7B0CC7-FE24-4847-8711-52F562413C9D}">
      <formula1>500</formula1>
    </dataValidation>
    <dataValidation type="list" allowBlank="1" showInputMessage="1" showErrorMessage="1" sqref="G22:G31 I22:I31" xr:uid="{7A26EF2D-10E1-49FB-9A31-6D87C1D47BE5}">
      <formula1>#REF!</formula1>
    </dataValidation>
  </dataValidations>
  <hyperlinks>
    <hyperlink ref="J2:M2" location="'Aloita tästä'!A1" display="PALAA TÄSTÄ KANSISIVULLE" xr:uid="{4EC069A1-1D15-4AE0-8D79-197DD2C45A73}"/>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AE937AAA-BA35-413E-BC38-DE1547936D14}">
          <x14:formula1>
            <xm:f>'Metatiedot (piiloon)'!$U$3:$U$6</xm:f>
          </x14:formula1>
          <xm:sqref>G21</xm:sqref>
        </x14:dataValidation>
        <x14:dataValidation type="list" allowBlank="1" showInputMessage="1" showErrorMessage="1" xr:uid="{330575EE-F86B-4D01-AD74-B2EBCB7F9179}">
          <x14:formula1>
            <xm:f>'Metatiedot (piiloon)'!$V$3:$V$5</xm:f>
          </x14:formula1>
          <xm:sqref>I21</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ul16"/>
  <dimension ref="A1:AF27"/>
  <sheetViews>
    <sheetView zoomScaleNormal="100" workbookViewId="0">
      <selection activeCell="G2" sqref="G2:I2"/>
    </sheetView>
  </sheetViews>
  <sheetFormatPr defaultColWidth="8.765625" defaultRowHeight="15.5" x14ac:dyDescent="0.35"/>
  <cols>
    <col min="1" max="1" width="4.765625" style="4" customWidth="1"/>
    <col min="2" max="2" width="19.765625" style="4" customWidth="1"/>
    <col min="3" max="3" width="21.23046875" style="4" customWidth="1"/>
    <col min="4" max="4" width="18.765625" style="4" customWidth="1"/>
    <col min="5" max="5" width="15.765625" style="4" customWidth="1"/>
    <col min="6" max="16384" width="8.765625" style="4"/>
  </cols>
  <sheetData>
    <row r="1" spans="1:9" x14ac:dyDescent="0.35">
      <c r="A1" s="5" t="s">
        <v>514</v>
      </c>
      <c r="C1" s="17"/>
    </row>
    <row r="2" spans="1:9" x14ac:dyDescent="0.35">
      <c r="B2" s="282" t="s">
        <v>515</v>
      </c>
      <c r="C2" s="283"/>
      <c r="D2" s="283"/>
      <c r="E2" s="138"/>
      <c r="G2" s="655" t="s">
        <v>48</v>
      </c>
      <c r="H2" s="656"/>
      <c r="I2" s="657"/>
    </row>
    <row r="3" spans="1:9" x14ac:dyDescent="0.35">
      <c r="B3" s="188"/>
      <c r="C3" s="122"/>
      <c r="D3" s="122"/>
      <c r="E3" s="124"/>
    </row>
    <row r="4" spans="1:9" x14ac:dyDescent="0.35">
      <c r="B4" s="188" t="s">
        <v>40</v>
      </c>
      <c r="C4" s="121"/>
      <c r="D4" s="196">
        <f>Rahoitus!I16</f>
        <v>0</v>
      </c>
      <c r="E4" s="124"/>
    </row>
    <row r="5" spans="1:9" x14ac:dyDescent="0.35">
      <c r="B5" s="201"/>
      <c r="C5" s="202"/>
      <c r="D5" s="202"/>
      <c r="E5" s="203"/>
    </row>
    <row r="6" spans="1:9" s="15" customFormat="1" ht="12.5" x14ac:dyDescent="0.25">
      <c r="B6" s="670" t="s">
        <v>516</v>
      </c>
      <c r="C6" s="671"/>
      <c r="D6" s="666" t="s">
        <v>517</v>
      </c>
      <c r="E6" s="667"/>
    </row>
    <row r="7" spans="1:9" s="15" customFormat="1" ht="12.5" x14ac:dyDescent="0.25">
      <c r="B7" s="672"/>
      <c r="C7" s="673"/>
      <c r="D7" s="668"/>
      <c r="E7" s="669"/>
    </row>
    <row r="8" spans="1:9" s="15" customFormat="1" x14ac:dyDescent="0.35">
      <c r="B8" s="674"/>
      <c r="C8" s="675"/>
      <c r="D8" s="320" t="s">
        <v>518</v>
      </c>
      <c r="E8" s="284" t="s">
        <v>519</v>
      </c>
    </row>
    <row r="9" spans="1:9" s="15" customFormat="1" x14ac:dyDescent="0.35">
      <c r="B9" s="676" t="s">
        <v>520</v>
      </c>
      <c r="C9" s="677"/>
      <c r="D9" s="285"/>
      <c r="E9" s="286">
        <f>$D$4*D9</f>
        <v>0</v>
      </c>
    </row>
    <row r="10" spans="1:9" s="15" customFormat="1" x14ac:dyDescent="0.35">
      <c r="B10" s="660" t="s">
        <v>521</v>
      </c>
      <c r="C10" s="661"/>
      <c r="D10" s="287"/>
      <c r="E10" s="286">
        <f t="shared" ref="E10:E22" si="0">$D$4*D10</f>
        <v>0</v>
      </c>
    </row>
    <row r="11" spans="1:9" s="15" customFormat="1" x14ac:dyDescent="0.35">
      <c r="B11" s="660" t="s">
        <v>522</v>
      </c>
      <c r="C11" s="661"/>
      <c r="D11" s="287"/>
      <c r="E11" s="286">
        <f t="shared" si="0"/>
        <v>0</v>
      </c>
    </row>
    <row r="12" spans="1:9" s="15" customFormat="1" x14ac:dyDescent="0.35">
      <c r="B12" s="660" t="s">
        <v>523</v>
      </c>
      <c r="C12" s="661"/>
      <c r="D12" s="287"/>
      <c r="E12" s="286">
        <f t="shared" si="0"/>
        <v>0</v>
      </c>
    </row>
    <row r="13" spans="1:9" s="15" customFormat="1" x14ac:dyDescent="0.35">
      <c r="B13" s="660" t="s">
        <v>524</v>
      </c>
      <c r="C13" s="661"/>
      <c r="D13" s="287"/>
      <c r="E13" s="286">
        <f t="shared" si="0"/>
        <v>0</v>
      </c>
    </row>
    <row r="14" spans="1:9" s="15" customFormat="1" x14ac:dyDescent="0.35">
      <c r="B14" s="660" t="s">
        <v>525</v>
      </c>
      <c r="C14" s="661"/>
      <c r="D14" s="287"/>
      <c r="E14" s="286">
        <f t="shared" si="0"/>
        <v>0</v>
      </c>
    </row>
    <row r="15" spans="1:9" s="15" customFormat="1" x14ac:dyDescent="0.35">
      <c r="B15" s="660" t="s">
        <v>526</v>
      </c>
      <c r="C15" s="661"/>
      <c r="D15" s="287"/>
      <c r="E15" s="286">
        <f t="shared" si="0"/>
        <v>0</v>
      </c>
    </row>
    <row r="16" spans="1:9" s="15" customFormat="1" x14ac:dyDescent="0.35">
      <c r="B16" s="660" t="s">
        <v>527</v>
      </c>
      <c r="C16" s="661"/>
      <c r="D16" s="287"/>
      <c r="E16" s="286">
        <f t="shared" si="0"/>
        <v>0</v>
      </c>
    </row>
    <row r="17" spans="2:32" s="15" customFormat="1" x14ac:dyDescent="0.35">
      <c r="B17" s="660" t="s">
        <v>528</v>
      </c>
      <c r="C17" s="661"/>
      <c r="D17" s="287"/>
      <c r="E17" s="286">
        <f t="shared" si="0"/>
        <v>0</v>
      </c>
    </row>
    <row r="18" spans="2:32" s="15" customFormat="1" ht="14.25" customHeight="1" x14ac:dyDescent="0.35">
      <c r="B18" s="660" t="s">
        <v>529</v>
      </c>
      <c r="C18" s="661"/>
      <c r="D18" s="287"/>
      <c r="E18" s="286">
        <f t="shared" si="0"/>
        <v>0</v>
      </c>
    </row>
    <row r="19" spans="2:32" s="15" customFormat="1" ht="14.25" customHeight="1" x14ac:dyDescent="0.35">
      <c r="B19" s="660" t="s">
        <v>530</v>
      </c>
      <c r="C19" s="661"/>
      <c r="D19" s="287"/>
      <c r="E19" s="286">
        <f t="shared" si="0"/>
        <v>0</v>
      </c>
    </row>
    <row r="20" spans="2:32" s="15" customFormat="1" ht="14.25" customHeight="1" x14ac:dyDescent="0.35">
      <c r="B20" s="660" t="s">
        <v>531</v>
      </c>
      <c r="C20" s="661"/>
      <c r="D20" s="287"/>
      <c r="E20" s="286">
        <f t="shared" si="0"/>
        <v>0</v>
      </c>
    </row>
    <row r="21" spans="2:32" s="15" customFormat="1" ht="14.25" customHeight="1" x14ac:dyDescent="0.35">
      <c r="B21" s="660" t="s">
        <v>532</v>
      </c>
      <c r="C21" s="661"/>
      <c r="D21" s="287"/>
      <c r="E21" s="286">
        <f t="shared" si="0"/>
        <v>0</v>
      </c>
    </row>
    <row r="22" spans="2:32" s="15" customFormat="1" ht="14.25" customHeight="1" x14ac:dyDescent="0.35">
      <c r="B22" s="660" t="s">
        <v>533</v>
      </c>
      <c r="C22" s="661"/>
      <c r="D22" s="287"/>
      <c r="E22" s="286">
        <f t="shared" si="0"/>
        <v>0</v>
      </c>
    </row>
    <row r="23" spans="2:32" s="15" customFormat="1" x14ac:dyDescent="0.35">
      <c r="B23" s="662" t="s">
        <v>451</v>
      </c>
      <c r="C23" s="663"/>
      <c r="D23" s="289">
        <f>SUM(D9:D22)</f>
        <v>0</v>
      </c>
      <c r="E23" s="288">
        <f>SUM(E9:E22)</f>
        <v>0</v>
      </c>
    </row>
    <row r="24" spans="2:32" s="15" customFormat="1" x14ac:dyDescent="0.35">
      <c r="B24" s="664" t="s">
        <v>534</v>
      </c>
      <c r="C24" s="665"/>
      <c r="D24" s="289">
        <f>1-D23</f>
        <v>1</v>
      </c>
      <c r="E24" s="288">
        <f>D4-E23</f>
        <v>0</v>
      </c>
    </row>
    <row r="25" spans="2:32" x14ac:dyDescent="0.35">
      <c r="B25" s="130"/>
      <c r="C25" s="130"/>
      <c r="D25" s="130"/>
      <c r="E25" s="130"/>
    </row>
    <row r="26" spans="2:32" s="20" customFormat="1" x14ac:dyDescent="0.35">
      <c r="B26" s="211" t="s">
        <v>452</v>
      </c>
      <c r="C26" s="212" t="str">
        <f>"500 merkkiä ("&amp;TEXT(LEN(B27),"0")&amp;" käytetty)"</f>
        <v>500 merkkiä (0 käytetty)</v>
      </c>
      <c r="D26" s="212"/>
      <c r="E26" s="213"/>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row>
    <row r="27" spans="2:32" s="20" customFormat="1" ht="95.25" customHeight="1" x14ac:dyDescent="0.35">
      <c r="B27" s="563"/>
      <c r="C27" s="564"/>
      <c r="D27" s="564"/>
      <c r="E27" s="565"/>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row>
  </sheetData>
  <sheetProtection sheet="1" selectLockedCells="1"/>
  <mergeCells count="20">
    <mergeCell ref="G2:I2"/>
    <mergeCell ref="D6:E7"/>
    <mergeCell ref="B6:C8"/>
    <mergeCell ref="B9:C9"/>
    <mergeCell ref="B10:C10"/>
    <mergeCell ref="B27:E27"/>
    <mergeCell ref="B11:C11"/>
    <mergeCell ref="B23:C23"/>
    <mergeCell ref="B24:C24"/>
    <mergeCell ref="B12:C12"/>
    <mergeCell ref="B13:C13"/>
    <mergeCell ref="B14:C14"/>
    <mergeCell ref="B15:C15"/>
    <mergeCell ref="B16:C16"/>
    <mergeCell ref="B19:C19"/>
    <mergeCell ref="B20:C20"/>
    <mergeCell ref="B17:C17"/>
    <mergeCell ref="B18:C18"/>
    <mergeCell ref="B21:C21"/>
    <mergeCell ref="B22:C22"/>
  </mergeCells>
  <dataValidations disablePrompts="1"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7" xr:uid="{00000000-0002-0000-1800-000000000000}">
      <formula1>500</formula1>
    </dataValidation>
  </dataValidations>
  <hyperlinks>
    <hyperlink ref="G2:I2" location="'Aloita tästä'!A1" display="PALAA TÄSTÄ KANSISIVULLE" xr:uid="{00000000-0004-0000-1800-000000000000}"/>
  </hyperlinks>
  <pageMargins left="0.7" right="0.7" top="0.75" bottom="0.75" header="0.3" footer="0.3"/>
  <pageSetup paperSize="9" orientation="landscape" horizontalDpi="30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9"/>
  <dimension ref="A1:AF15"/>
  <sheetViews>
    <sheetView showGridLines="0" zoomScaleNormal="100" workbookViewId="0">
      <selection activeCell="F2" sqref="F2:H2"/>
    </sheetView>
  </sheetViews>
  <sheetFormatPr defaultColWidth="9.23046875" defaultRowHeight="15.5" x14ac:dyDescent="0.35"/>
  <cols>
    <col min="1" max="1" width="3.765625" style="20" customWidth="1"/>
    <col min="2" max="2" width="23.765625" style="20" customWidth="1"/>
    <col min="3" max="3" width="10.23046875" style="20" customWidth="1"/>
    <col min="4" max="4" width="39.765625" style="20" customWidth="1"/>
    <col min="5" max="5" width="12.765625" style="321" customWidth="1"/>
    <col min="6" max="16384" width="9.23046875" style="20"/>
  </cols>
  <sheetData>
    <row r="1" spans="1:32" ht="16.149999999999999" customHeight="1" x14ac:dyDescent="0.35">
      <c r="A1" s="3" t="s">
        <v>535</v>
      </c>
    </row>
    <row r="2" spans="1:32" ht="16.149999999999999" customHeight="1" x14ac:dyDescent="0.35">
      <c r="F2" s="655" t="s">
        <v>48</v>
      </c>
      <c r="G2" s="656"/>
      <c r="H2" s="657"/>
    </row>
    <row r="3" spans="1:32" ht="16.149999999999999" customHeight="1" x14ac:dyDescent="0.35">
      <c r="B3" s="204" t="s">
        <v>536</v>
      </c>
      <c r="C3" s="205"/>
      <c r="D3" s="206"/>
    </row>
    <row r="4" spans="1:32" ht="16.149999999999999" customHeight="1" x14ac:dyDescent="0.35">
      <c r="B4" s="188"/>
      <c r="C4" s="122"/>
      <c r="D4" s="124"/>
    </row>
    <row r="5" spans="1:32" ht="16.149999999999999" customHeight="1" x14ac:dyDescent="0.35">
      <c r="B5" s="207" t="s">
        <v>537</v>
      </c>
      <c r="C5" s="202"/>
      <c r="D5" s="126" t="str">
        <f>"1000 merkkiä ("&amp;TEXT(LEN(B6),"0")&amp;" käytetty)"</f>
        <v>1000 merkkiä (0 käytetty)</v>
      </c>
    </row>
    <row r="6" spans="1:32" ht="174.75" customHeight="1" x14ac:dyDescent="0.35">
      <c r="B6" s="563"/>
      <c r="C6" s="564"/>
      <c r="D6" s="565"/>
      <c r="F6" s="496" t="s">
        <v>538</v>
      </c>
      <c r="G6" s="496"/>
      <c r="H6" s="496"/>
      <c r="I6" s="496"/>
      <c r="J6" s="496"/>
      <c r="K6" s="496"/>
      <c r="L6" s="496"/>
    </row>
    <row r="7" spans="1:32" ht="16.149999999999999" customHeight="1" x14ac:dyDescent="0.35">
      <c r="B7" s="209" t="s">
        <v>539</v>
      </c>
      <c r="C7" s="678">
        <v>0</v>
      </c>
      <c r="D7" s="679"/>
      <c r="F7" s="496"/>
      <c r="G7" s="496"/>
      <c r="H7" s="496"/>
      <c r="I7" s="496"/>
      <c r="J7" s="496"/>
      <c r="K7" s="496"/>
      <c r="L7" s="496"/>
    </row>
    <row r="8" spans="1:32" ht="16.149999999999999" customHeight="1" x14ac:dyDescent="0.35">
      <c r="C8" s="54" t="str">
        <f>IF(C7&gt;'Hankkeen kustannukset'!D5*0.3,"HAETTU ENNAKKO YLITTÄÄ SALLITUN RAJAN"," ")</f>
        <v xml:space="preserve"> </v>
      </c>
      <c r="F8" s="29"/>
      <c r="G8" s="29"/>
      <c r="H8" s="29"/>
      <c r="I8" s="29"/>
      <c r="J8" s="29"/>
      <c r="K8" s="29"/>
      <c r="L8" s="29"/>
    </row>
    <row r="9" spans="1:32" x14ac:dyDescent="0.35">
      <c r="B9" s="211" t="s">
        <v>452</v>
      </c>
      <c r="C9" s="212" t="str">
        <f>"500 merkkiä ("&amp;TEXT(LEN(B10),"0")&amp;" käytetty)"</f>
        <v>500 merkkiä (0 käytetty)</v>
      </c>
      <c r="D9" s="213"/>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row>
    <row r="10" spans="1:32" ht="95.25" customHeight="1" x14ac:dyDescent="0.35">
      <c r="B10" s="563"/>
      <c r="C10" s="564"/>
      <c r="D10" s="565"/>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row>
    <row r="11" spans="1:32" ht="16.149999999999999" customHeight="1" x14ac:dyDescent="0.35">
      <c r="F11" s="141"/>
      <c r="G11" s="141"/>
      <c r="H11" s="141"/>
      <c r="I11" s="141"/>
      <c r="J11" s="141"/>
      <c r="K11" s="141"/>
      <c r="L11" s="141"/>
    </row>
    <row r="12" spans="1:32" ht="16.149999999999999" customHeight="1" x14ac:dyDescent="0.35">
      <c r="F12" s="141"/>
      <c r="G12" s="141"/>
      <c r="H12" s="141"/>
      <c r="I12" s="141"/>
      <c r="J12" s="141"/>
      <c r="K12" s="141"/>
      <c r="L12" s="141"/>
    </row>
    <row r="13" spans="1:32" ht="16.149999999999999" customHeight="1" x14ac:dyDescent="0.35">
      <c r="F13" s="141"/>
      <c r="G13" s="141"/>
      <c r="H13" s="141"/>
      <c r="I13" s="141"/>
      <c r="J13" s="141"/>
      <c r="K13" s="141"/>
      <c r="L13" s="141"/>
    </row>
    <row r="14" spans="1:32" x14ac:dyDescent="0.35">
      <c r="F14" s="141"/>
      <c r="G14" s="141"/>
      <c r="H14" s="141"/>
      <c r="I14" s="141"/>
      <c r="J14" s="141"/>
      <c r="K14" s="141"/>
      <c r="L14" s="141"/>
    </row>
    <row r="15" spans="1:32" x14ac:dyDescent="0.35">
      <c r="F15" s="141"/>
      <c r="G15" s="141"/>
      <c r="H15" s="141"/>
      <c r="I15" s="141"/>
      <c r="J15" s="141"/>
      <c r="K15" s="141"/>
      <c r="L15" s="141"/>
    </row>
  </sheetData>
  <sheetProtection sheet="1" selectLockedCells="1"/>
  <mergeCells count="5">
    <mergeCell ref="B6:D6"/>
    <mergeCell ref="C7:D7"/>
    <mergeCell ref="B10:D10"/>
    <mergeCell ref="F2:H2"/>
    <mergeCell ref="F6:L7"/>
  </mergeCells>
  <dataValidations count="3">
    <dataValidation allowBlank="1" showInputMessage="1" showErrorMessage="1" promptTitle="OHJE" prompt="Ennakon suuruus voi olla enintään 30 prosenttia haetun EU-osuuden kokonaismäärästä." sqref="C7" xr:uid="{00000000-0002-0000-1900-000000000000}"/>
    <dataValidation type="textLength" allowBlank="1" showInputMessage="1" showErrorMessage="1" errorTitle="Virhesanoma" error="Tähän kenttään voi kirjoittaa vain 1000 merkkiä._x000a__x000a_Yritä uudelleen (Retry), vähennä merkkejä ja hyväksy teksti sitten uudelleen." promptTitle="OHJE" prompt="Perustele tarve ennakon hakemiselle." sqref="B6:D6" xr:uid="{00000000-0002-0000-1900-000001000000}">
      <formula1>0</formula1>
      <formula2>1000</formula2>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0" xr:uid="{00000000-0002-0000-1900-000002000000}">
      <formula1>500</formula1>
    </dataValidation>
  </dataValidations>
  <hyperlinks>
    <hyperlink ref="F2:H2" location="'Aloita tästä'!A1" display="PALAA TÄSTÄ KANSISIVULLE" xr:uid="{00000000-0004-0000-19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&amp;L&amp;A&amp;R&amp;P(&amp;N)</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26D09-248A-4A4E-95E7-3846FC0B9A54}">
  <sheetPr codeName="Taul23"/>
  <dimension ref="A1:M54"/>
  <sheetViews>
    <sheetView showGridLines="0" zoomScaleNormal="100" workbookViewId="0">
      <selection activeCell="I3" sqref="I3:K3"/>
    </sheetView>
  </sheetViews>
  <sheetFormatPr defaultColWidth="9.23046875" defaultRowHeight="15.5" x14ac:dyDescent="0.35"/>
  <cols>
    <col min="1" max="1" width="3.765625" style="20" customWidth="1"/>
    <col min="2" max="5" width="9.23046875" style="20"/>
    <col min="6" max="7" width="9.765625" style="20" customWidth="1"/>
    <col min="8" max="8" width="15.07421875" style="20" customWidth="1"/>
    <col min="9" max="9" width="9.765625" style="20" customWidth="1"/>
    <col min="10" max="10" width="9.23046875" style="20"/>
    <col min="11" max="11" width="7.765625" style="20" customWidth="1"/>
    <col min="12" max="12" width="14.4609375" style="20" customWidth="1"/>
    <col min="13" max="16384" width="9.23046875" style="20"/>
  </cols>
  <sheetData>
    <row r="1" spans="1:13" ht="16.149999999999999" customHeight="1" x14ac:dyDescent="0.35">
      <c r="A1" s="3" t="s">
        <v>540</v>
      </c>
      <c r="B1" s="127"/>
      <c r="C1" s="127"/>
      <c r="D1" s="127"/>
      <c r="E1" s="127"/>
      <c r="F1" s="127"/>
      <c r="G1" s="127"/>
      <c r="H1" s="127"/>
      <c r="I1" s="680"/>
      <c r="J1" s="680"/>
      <c r="K1" s="680"/>
    </row>
    <row r="2" spans="1:13" ht="16.149999999999999" customHeight="1" x14ac:dyDescent="0.35">
      <c r="B2" s="127"/>
      <c r="C2" s="127"/>
      <c r="D2" s="127"/>
      <c r="E2" s="127"/>
      <c r="F2" s="127"/>
      <c r="G2" s="127"/>
      <c r="H2" s="127"/>
      <c r="I2" s="127"/>
      <c r="J2" s="127"/>
      <c r="K2" s="127"/>
    </row>
    <row r="3" spans="1:13" ht="16.149999999999999" customHeight="1" x14ac:dyDescent="0.35">
      <c r="B3" s="127"/>
      <c r="C3" s="127"/>
      <c r="D3" s="127"/>
      <c r="E3" s="127"/>
      <c r="F3" s="127"/>
      <c r="G3" s="127"/>
      <c r="H3" s="127"/>
      <c r="I3" s="486" t="s">
        <v>48</v>
      </c>
      <c r="J3" s="487"/>
      <c r="K3" s="488"/>
    </row>
    <row r="4" spans="1:13" ht="16.149999999999999" customHeight="1" x14ac:dyDescent="0.35">
      <c r="B4" s="127"/>
      <c r="C4" s="127"/>
      <c r="D4" s="127"/>
      <c r="E4" s="127"/>
      <c r="F4" s="127"/>
      <c r="G4" s="127"/>
      <c r="H4" s="127"/>
      <c r="I4" s="127"/>
      <c r="J4" s="127"/>
      <c r="K4" s="127"/>
    </row>
    <row r="5" spans="1:13" ht="16.149999999999999" customHeight="1" x14ac:dyDescent="0.35">
      <c r="B5" s="210"/>
      <c r="C5" s="210"/>
      <c r="D5" s="210"/>
      <c r="E5" s="210"/>
      <c r="F5" s="210"/>
      <c r="G5" s="210"/>
      <c r="H5" s="210"/>
      <c r="I5" s="210"/>
      <c r="J5" s="210"/>
      <c r="K5" s="210"/>
    </row>
    <row r="6" spans="1:13" ht="16.149999999999999" customHeight="1" x14ac:dyDescent="0.35">
      <c r="B6" s="128"/>
      <c r="C6" s="127"/>
      <c r="D6" s="127"/>
      <c r="E6" s="127"/>
      <c r="F6" s="127"/>
      <c r="G6" s="127"/>
      <c r="H6" s="127"/>
      <c r="I6" s="127"/>
      <c r="J6" s="127"/>
      <c r="K6" s="127"/>
    </row>
    <row r="7" spans="1:13" ht="16.149999999999999" customHeight="1" x14ac:dyDescent="0.35">
      <c r="B7" s="113" t="s">
        <v>541</v>
      </c>
      <c r="C7" s="114"/>
      <c r="D7" s="125"/>
      <c r="E7" s="125"/>
      <c r="F7" s="125"/>
      <c r="G7" s="125"/>
      <c r="H7" s="125"/>
      <c r="I7" s="125"/>
      <c r="J7" s="125"/>
      <c r="K7" s="131"/>
    </row>
    <row r="8" spans="1:13" ht="24.75" customHeight="1" x14ac:dyDescent="0.35">
      <c r="B8" s="77" t="s">
        <v>542</v>
      </c>
      <c r="C8" s="49"/>
      <c r="D8" s="49"/>
      <c r="E8" s="49"/>
      <c r="F8" s="49"/>
      <c r="G8" s="49"/>
      <c r="H8" s="49"/>
      <c r="I8" s="49"/>
      <c r="J8" s="49"/>
      <c r="K8" s="46"/>
    </row>
    <row r="9" spans="1:13" ht="24.75" customHeight="1" x14ac:dyDescent="0.35">
      <c r="B9" s="77"/>
      <c r="C9" s="49"/>
      <c r="D9" s="49"/>
      <c r="E9" s="49"/>
      <c r="F9" s="49"/>
      <c r="G9" s="49"/>
      <c r="H9" s="49"/>
      <c r="I9" s="49"/>
      <c r="J9" s="49"/>
      <c r="K9" s="46"/>
    </row>
    <row r="10" spans="1:13" ht="59.65" customHeight="1" x14ac:dyDescent="0.35">
      <c r="B10" s="548" t="s">
        <v>543</v>
      </c>
      <c r="C10" s="549"/>
      <c r="D10" s="549"/>
      <c r="E10" s="549"/>
      <c r="F10" s="549"/>
      <c r="G10" s="549"/>
      <c r="H10" s="549"/>
      <c r="I10" s="549"/>
      <c r="J10" s="549"/>
      <c r="K10" s="550"/>
    </row>
    <row r="11" spans="1:13" ht="118.15" customHeight="1" x14ac:dyDescent="0.35">
      <c r="B11" s="548" t="s">
        <v>544</v>
      </c>
      <c r="C11" s="549"/>
      <c r="D11" s="549"/>
      <c r="E11" s="549"/>
      <c r="F11" s="549"/>
      <c r="G11" s="549"/>
      <c r="H11" s="549"/>
      <c r="I11" s="549"/>
      <c r="J11" s="549"/>
      <c r="K11" s="550"/>
    </row>
    <row r="12" spans="1:13" ht="36" customHeight="1" x14ac:dyDescent="0.35">
      <c r="B12" s="681" t="s">
        <v>545</v>
      </c>
      <c r="C12" s="682"/>
      <c r="D12" s="682"/>
      <c r="E12" s="682"/>
      <c r="F12" s="682"/>
      <c r="G12" s="682"/>
      <c r="H12" s="682"/>
      <c r="I12" s="682"/>
      <c r="J12" s="682"/>
      <c r="K12" s="683"/>
      <c r="M12" s="381"/>
    </row>
    <row r="13" spans="1:13" ht="16.149999999999999" customHeight="1" x14ac:dyDescent="0.35">
      <c r="B13" s="446"/>
      <c r="C13" s="447"/>
      <c r="D13" s="447"/>
      <c r="E13" s="447"/>
      <c r="F13" s="447"/>
      <c r="G13" s="447"/>
      <c r="H13" s="447"/>
      <c r="I13" s="447"/>
      <c r="J13" s="447"/>
      <c r="K13" s="448"/>
      <c r="M13" s="381"/>
    </row>
    <row r="14" spans="1:13" ht="16.149999999999999" customHeight="1" x14ac:dyDescent="0.35">
      <c r="B14" s="77"/>
      <c r="C14" s="49" t="s">
        <v>546</v>
      </c>
      <c r="D14" s="49"/>
      <c r="E14" s="49"/>
      <c r="F14" s="49"/>
      <c r="G14" s="49"/>
      <c r="H14" s="49"/>
      <c r="I14" s="49"/>
      <c r="J14" s="49"/>
      <c r="K14" s="46"/>
    </row>
    <row r="15" spans="1:13" ht="16.149999999999999" customHeight="1" x14ac:dyDescent="0.35">
      <c r="B15" s="77"/>
      <c r="C15" s="49"/>
      <c r="D15" s="49"/>
      <c r="E15" s="49"/>
      <c r="F15" s="49"/>
      <c r="G15" s="49"/>
      <c r="H15" s="49"/>
      <c r="I15" s="49"/>
      <c r="J15" s="49"/>
      <c r="K15" s="46"/>
    </row>
    <row r="16" spans="1:13" ht="16.149999999999999" customHeight="1" x14ac:dyDescent="0.35">
      <c r="B16" s="77"/>
      <c r="C16" s="382" t="s">
        <v>547</v>
      </c>
      <c r="D16" s="129"/>
      <c r="E16" s="129"/>
      <c r="F16" s="49"/>
      <c r="G16" s="49"/>
      <c r="H16" s="49"/>
      <c r="I16" s="49"/>
      <c r="J16" s="49"/>
      <c r="K16" s="46"/>
    </row>
    <row r="17" spans="2:13" ht="16.149999999999999" customHeight="1" x14ac:dyDescent="0.35">
      <c r="B17" s="76"/>
      <c r="C17" s="382"/>
      <c r="D17" s="129"/>
      <c r="E17" s="129"/>
      <c r="F17" s="49"/>
      <c r="G17" s="49"/>
      <c r="H17" s="49"/>
      <c r="I17" s="49"/>
      <c r="J17" s="49"/>
      <c r="K17" s="46"/>
      <c r="M17" s="383"/>
    </row>
    <row r="18" spans="2:13" s="385" customFormat="1" ht="46.9" customHeight="1" x14ac:dyDescent="0.35">
      <c r="B18" s="77"/>
      <c r="C18" s="572" t="s">
        <v>548</v>
      </c>
      <c r="D18" s="572"/>
      <c r="E18" s="572"/>
      <c r="F18" s="572"/>
      <c r="G18" s="572"/>
      <c r="H18" s="572"/>
      <c r="I18" s="572"/>
      <c r="J18" s="572"/>
      <c r="K18" s="384"/>
    </row>
    <row r="19" spans="2:13" s="385" customFormat="1" ht="16.149999999999999" customHeight="1" x14ac:dyDescent="0.35">
      <c r="B19" s="76"/>
      <c r="C19" s="26"/>
      <c r="D19" s="386"/>
      <c r="E19" s="382"/>
      <c r="F19" s="382"/>
      <c r="G19" s="382"/>
      <c r="H19" s="382"/>
      <c r="I19" s="382"/>
      <c r="J19" s="382"/>
      <c r="K19" s="384"/>
    </row>
    <row r="20" spans="2:13" s="385" customFormat="1" ht="52.5" customHeight="1" x14ac:dyDescent="0.35">
      <c r="B20" s="77"/>
      <c r="C20" s="572" t="s">
        <v>549</v>
      </c>
      <c r="D20" s="572"/>
      <c r="E20" s="572"/>
      <c r="F20" s="572"/>
      <c r="G20" s="572"/>
      <c r="H20" s="572"/>
      <c r="I20" s="572"/>
      <c r="J20" s="572"/>
      <c r="K20" s="384"/>
    </row>
    <row r="21" spans="2:13" ht="16.149999999999999" customHeight="1" x14ac:dyDescent="0.35">
      <c r="B21" s="77"/>
      <c r="C21" s="49"/>
      <c r="D21" s="49"/>
      <c r="E21" s="49"/>
      <c r="F21" s="49"/>
      <c r="G21" s="49"/>
      <c r="H21" s="49"/>
      <c r="I21" s="49"/>
      <c r="J21" s="49"/>
      <c r="K21" s="46"/>
    </row>
    <row r="22" spans="2:13" s="385" customFormat="1" ht="52.5" customHeight="1" x14ac:dyDescent="0.35">
      <c r="B22" s="77"/>
      <c r="C22" s="572" t="s">
        <v>550</v>
      </c>
      <c r="D22" s="572"/>
      <c r="E22" s="572"/>
      <c r="F22" s="572"/>
      <c r="G22" s="572"/>
      <c r="H22" s="572"/>
      <c r="I22" s="572"/>
      <c r="J22" s="572"/>
      <c r="K22" s="384"/>
    </row>
    <row r="23" spans="2:13" ht="16.149999999999999" customHeight="1" x14ac:dyDescent="0.35">
      <c r="B23" s="77"/>
      <c r="C23" s="49"/>
      <c r="D23" s="49"/>
      <c r="E23" s="49"/>
      <c r="F23" s="49"/>
      <c r="G23" s="49"/>
      <c r="H23" s="49"/>
      <c r="I23" s="49"/>
      <c r="J23" s="49"/>
      <c r="K23" s="46"/>
    </row>
    <row r="24" spans="2:13" s="385" customFormat="1" ht="61.9" customHeight="1" x14ac:dyDescent="0.35">
      <c r="B24" s="77"/>
      <c r="C24" s="572" t="s">
        <v>551</v>
      </c>
      <c r="D24" s="572"/>
      <c r="E24" s="572"/>
      <c r="F24" s="572"/>
      <c r="G24" s="572"/>
      <c r="H24" s="572"/>
      <c r="I24" s="572"/>
      <c r="J24" s="572"/>
      <c r="K24" s="384"/>
    </row>
    <row r="25" spans="2:13" ht="16.149999999999999" customHeight="1" x14ac:dyDescent="0.35">
      <c r="B25" s="77"/>
      <c r="C25" s="49"/>
      <c r="D25" s="49"/>
      <c r="E25" s="49"/>
      <c r="F25" s="49"/>
      <c r="G25" s="49"/>
      <c r="H25" s="49"/>
      <c r="I25" s="49"/>
      <c r="J25" s="49"/>
      <c r="K25" s="46"/>
    </row>
    <row r="26" spans="2:13" ht="16.149999999999999" customHeight="1" x14ac:dyDescent="0.35">
      <c r="B26" s="77"/>
      <c r="C26" s="34" t="s">
        <v>552</v>
      </c>
      <c r="D26" s="49"/>
      <c r="E26" s="49"/>
      <c r="F26" s="49"/>
      <c r="G26" s="49"/>
      <c r="H26" s="49"/>
      <c r="I26" s="49"/>
      <c r="J26" s="49"/>
      <c r="K26" s="46"/>
      <c r="M26" s="381"/>
    </row>
    <row r="27" spans="2:13" ht="16.149999999999999" customHeight="1" x14ac:dyDescent="0.35">
      <c r="B27" s="76"/>
      <c r="C27" s="49"/>
      <c r="D27" s="49"/>
      <c r="E27" s="49"/>
      <c r="F27" s="49"/>
      <c r="G27" s="49"/>
      <c r="H27" s="49"/>
      <c r="I27" s="49"/>
      <c r="J27" s="49"/>
      <c r="K27" s="46"/>
    </row>
    <row r="28" spans="2:13" s="385" customFormat="1" ht="16.149999999999999" customHeight="1" x14ac:dyDescent="0.35">
      <c r="B28" s="77" t="s">
        <v>553</v>
      </c>
      <c r="C28" s="49"/>
      <c r="D28" s="49"/>
      <c r="E28" s="49"/>
      <c r="F28" s="49"/>
      <c r="G28" s="382"/>
      <c r="H28" s="382"/>
      <c r="I28" s="382"/>
      <c r="J28" s="382"/>
      <c r="K28" s="384"/>
      <c r="L28" s="387"/>
    </row>
    <row r="29" spans="2:13" s="385" customFormat="1" ht="16.149999999999999" customHeight="1" x14ac:dyDescent="0.35">
      <c r="B29" s="77"/>
      <c r="C29" s="49"/>
      <c r="D29" s="49"/>
      <c r="E29" s="49"/>
      <c r="F29" s="49"/>
      <c r="G29" s="382"/>
      <c r="H29" s="382"/>
      <c r="I29" s="382"/>
      <c r="J29" s="382"/>
      <c r="K29" s="384"/>
      <c r="L29" s="387"/>
    </row>
    <row r="30" spans="2:13" s="385" customFormat="1" ht="58.5" customHeight="1" x14ac:dyDescent="0.35">
      <c r="B30" s="388" t="s">
        <v>554</v>
      </c>
      <c r="C30" s="26"/>
      <c r="D30" s="386"/>
      <c r="E30" s="684"/>
      <c r="F30" s="684"/>
      <c r="G30" s="684"/>
      <c r="H30" s="684"/>
      <c r="I30" s="684"/>
      <c r="J30" s="684"/>
      <c r="K30" s="384"/>
      <c r="L30" s="389"/>
    </row>
    <row r="31" spans="2:13" s="385" customFormat="1" ht="16.149999999999999" customHeight="1" x14ac:dyDescent="0.35">
      <c r="B31" s="390"/>
      <c r="C31" s="382"/>
      <c r="D31" s="382"/>
      <c r="E31" s="382"/>
      <c r="F31" s="382"/>
      <c r="G31" s="382"/>
      <c r="H31" s="382"/>
      <c r="I31" s="382"/>
      <c r="J31" s="382"/>
      <c r="K31" s="384"/>
      <c r="L31" s="389"/>
    </row>
    <row r="32" spans="2:13" s="394" customFormat="1" ht="68.25" customHeight="1" x14ac:dyDescent="0.35">
      <c r="B32" s="388" t="s">
        <v>113</v>
      </c>
      <c r="C32" s="391"/>
      <c r="D32" s="391"/>
      <c r="E32" s="684"/>
      <c r="F32" s="684"/>
      <c r="G32" s="684"/>
      <c r="H32" s="684"/>
      <c r="I32" s="684"/>
      <c r="J32" s="684"/>
      <c r="K32" s="392"/>
      <c r="L32" s="393"/>
    </row>
    <row r="33" spans="2:12" ht="16.149999999999999" customHeight="1" x14ac:dyDescent="0.35">
      <c r="B33" s="76"/>
      <c r="C33" s="49"/>
      <c r="D33" s="49"/>
      <c r="E33" s="49"/>
      <c r="F33" s="49"/>
      <c r="G33" s="49"/>
      <c r="H33" s="49"/>
      <c r="I33" s="49"/>
      <c r="J33" s="49"/>
      <c r="K33" s="46"/>
      <c r="L33" s="22"/>
    </row>
    <row r="34" spans="2:12" ht="16.149999999999999" customHeight="1" x14ac:dyDescent="0.35">
      <c r="B34" s="76"/>
      <c r="C34" s="49"/>
      <c r="D34" s="49"/>
      <c r="E34" s="49"/>
      <c r="F34" s="49"/>
      <c r="G34" s="49"/>
      <c r="H34" s="49"/>
      <c r="I34" s="49"/>
      <c r="J34" s="49"/>
      <c r="K34" s="46"/>
      <c r="L34" s="22"/>
    </row>
    <row r="35" spans="2:12" ht="30.75" customHeight="1" x14ac:dyDescent="0.35">
      <c r="B35" s="76" t="s">
        <v>555</v>
      </c>
      <c r="C35" s="49"/>
      <c r="D35" s="685"/>
      <c r="E35" s="685"/>
      <c r="F35" s="685"/>
      <c r="G35" s="49"/>
      <c r="H35" s="49" t="s">
        <v>556</v>
      </c>
      <c r="I35" s="686"/>
      <c r="J35" s="686"/>
      <c r="K35" s="46"/>
      <c r="L35" s="22"/>
    </row>
    <row r="36" spans="2:12" ht="16.149999999999999" customHeight="1" x14ac:dyDescent="0.35">
      <c r="B36" s="76"/>
      <c r="C36" s="49"/>
      <c r="D36" s="49"/>
      <c r="E36" s="49"/>
      <c r="F36" s="49"/>
      <c r="G36" s="49"/>
      <c r="H36" s="49"/>
      <c r="I36" s="49"/>
      <c r="J36" s="49"/>
      <c r="K36" s="46"/>
      <c r="L36" s="22"/>
    </row>
    <row r="37" spans="2:12" ht="30" customHeight="1" x14ac:dyDescent="0.35">
      <c r="B37" s="76" t="s">
        <v>43</v>
      </c>
      <c r="C37" s="49"/>
      <c r="D37" s="685"/>
      <c r="E37" s="685"/>
      <c r="F37" s="685"/>
      <c r="G37" s="685"/>
      <c r="H37" s="685"/>
      <c r="I37" s="685"/>
      <c r="J37" s="685"/>
      <c r="K37" s="46"/>
      <c r="L37" s="22"/>
    </row>
    <row r="38" spans="2:12" ht="16.149999999999999" customHeight="1" x14ac:dyDescent="0.35">
      <c r="B38" s="76"/>
      <c r="C38" s="49"/>
      <c r="D38" s="49"/>
      <c r="E38" s="49"/>
      <c r="F38" s="49"/>
      <c r="G38" s="49"/>
      <c r="H38" s="49"/>
      <c r="I38" s="49"/>
      <c r="J38" s="49"/>
      <c r="K38" s="46"/>
      <c r="L38" s="22"/>
    </row>
    <row r="39" spans="2:12" ht="16.149999999999999" customHeight="1" x14ac:dyDescent="0.35">
      <c r="B39" s="76"/>
      <c r="C39" s="49"/>
      <c r="D39" s="49"/>
      <c r="E39" s="49"/>
      <c r="F39" s="49"/>
      <c r="G39" s="49"/>
      <c r="H39" s="49"/>
      <c r="I39" s="49"/>
      <c r="J39" s="49"/>
      <c r="K39" s="46"/>
      <c r="L39" s="22"/>
    </row>
    <row r="40" spans="2:12" ht="30" customHeight="1" x14ac:dyDescent="0.35">
      <c r="B40" s="76" t="s">
        <v>557</v>
      </c>
      <c r="C40" s="49"/>
      <c r="D40" s="685"/>
      <c r="E40" s="685"/>
      <c r="F40" s="685"/>
      <c r="G40" s="685"/>
      <c r="H40" s="685"/>
      <c r="I40" s="685"/>
      <c r="J40" s="685"/>
      <c r="K40" s="46"/>
      <c r="L40" s="22"/>
    </row>
    <row r="41" spans="2:12" ht="26.25" customHeight="1" x14ac:dyDescent="0.35">
      <c r="B41" s="76"/>
      <c r="C41" s="49"/>
      <c r="D41" s="49"/>
      <c r="E41" s="49"/>
      <c r="F41" s="49"/>
      <c r="G41" s="49"/>
      <c r="H41" s="49"/>
      <c r="I41" s="49"/>
      <c r="J41" s="49"/>
      <c r="K41" s="46"/>
      <c r="L41" s="22"/>
    </row>
    <row r="42" spans="2:12" ht="16.149999999999999" customHeight="1" x14ac:dyDescent="0.35">
      <c r="B42" s="76" t="s">
        <v>558</v>
      </c>
      <c r="C42" s="49"/>
      <c r="D42" s="49"/>
      <c r="E42" s="49"/>
      <c r="F42" s="49"/>
      <c r="G42" s="49"/>
      <c r="H42" s="49"/>
      <c r="I42" s="49"/>
      <c r="J42" s="49"/>
      <c r="K42" s="46"/>
      <c r="L42" s="22"/>
    </row>
    <row r="43" spans="2:12" ht="30" customHeight="1" x14ac:dyDescent="0.35">
      <c r="B43" s="76"/>
      <c r="C43" s="49"/>
      <c r="D43" s="685"/>
      <c r="E43" s="685"/>
      <c r="F43" s="685"/>
      <c r="G43" s="685"/>
      <c r="H43" s="685"/>
      <c r="I43" s="685"/>
      <c r="J43" s="685"/>
      <c r="K43" s="46"/>
      <c r="L43" s="22"/>
    </row>
    <row r="44" spans="2:12" ht="27" customHeight="1" x14ac:dyDescent="0.35">
      <c r="B44" s="76"/>
      <c r="C44" s="49"/>
      <c r="D44" s="49"/>
      <c r="E44" s="49"/>
      <c r="F44" s="49"/>
      <c r="G44" s="49"/>
      <c r="H44" s="49"/>
      <c r="I44" s="49"/>
      <c r="J44" s="49"/>
      <c r="K44" s="46"/>
      <c r="L44" s="22"/>
    </row>
    <row r="45" spans="2:12" ht="16.149999999999999" customHeight="1" x14ac:dyDescent="0.35">
      <c r="B45" s="76"/>
      <c r="C45" s="49"/>
      <c r="D45" s="49"/>
      <c r="E45" s="49"/>
      <c r="F45" s="49"/>
      <c r="G45" s="49"/>
      <c r="H45" s="49"/>
      <c r="I45" s="49"/>
      <c r="J45" s="49"/>
      <c r="K45" s="46"/>
      <c r="L45" s="22"/>
    </row>
    <row r="46" spans="2:12" ht="30" customHeight="1" x14ac:dyDescent="0.35">
      <c r="B46" s="76" t="s">
        <v>43</v>
      </c>
      <c r="C46" s="49"/>
      <c r="D46" s="685"/>
      <c r="E46" s="685"/>
      <c r="F46" s="685"/>
      <c r="G46" s="685"/>
      <c r="H46" s="685"/>
      <c r="I46" s="685"/>
      <c r="J46" s="685"/>
      <c r="K46" s="46"/>
      <c r="L46" s="22"/>
    </row>
    <row r="47" spans="2:12" ht="16.149999999999999" customHeight="1" x14ac:dyDescent="0.35">
      <c r="B47" s="76"/>
      <c r="C47" s="49"/>
      <c r="D47" s="49"/>
      <c r="E47" s="49"/>
      <c r="F47" s="49"/>
      <c r="G47" s="49"/>
      <c r="H47" s="49"/>
      <c r="I47" s="49"/>
      <c r="J47" s="49"/>
      <c r="K47" s="46"/>
      <c r="L47" s="22"/>
    </row>
    <row r="48" spans="2:12" ht="16.149999999999999" customHeight="1" x14ac:dyDescent="0.35">
      <c r="B48" s="76"/>
      <c r="C48" s="49"/>
      <c r="D48" s="49"/>
      <c r="E48" s="49"/>
      <c r="F48" s="49"/>
      <c r="G48" s="49"/>
      <c r="H48" s="49"/>
      <c r="I48" s="49"/>
      <c r="J48" s="49"/>
      <c r="K48" s="46"/>
      <c r="L48" s="22"/>
    </row>
    <row r="49" spans="2:12" ht="30" customHeight="1" x14ac:dyDescent="0.35">
      <c r="B49" s="76" t="s">
        <v>557</v>
      </c>
      <c r="C49" s="49"/>
      <c r="D49" s="685"/>
      <c r="E49" s="685"/>
      <c r="F49" s="685"/>
      <c r="G49" s="685"/>
      <c r="H49" s="685"/>
      <c r="I49" s="685"/>
      <c r="J49" s="685"/>
      <c r="K49" s="46"/>
      <c r="L49" s="22"/>
    </row>
    <row r="50" spans="2:12" ht="25.5" customHeight="1" x14ac:dyDescent="0.35">
      <c r="B50" s="76"/>
      <c r="C50" s="49"/>
      <c r="D50" s="49"/>
      <c r="E50" s="49"/>
      <c r="F50" s="49"/>
      <c r="G50" s="49"/>
      <c r="H50" s="49"/>
      <c r="I50" s="49"/>
      <c r="J50" s="49"/>
      <c r="K50" s="46"/>
      <c r="L50" s="22"/>
    </row>
    <row r="51" spans="2:12" ht="16.149999999999999" customHeight="1" x14ac:dyDescent="0.35">
      <c r="B51" s="76" t="s">
        <v>558</v>
      </c>
      <c r="C51" s="49"/>
      <c r="D51" s="49"/>
      <c r="E51" s="49"/>
      <c r="F51" s="49"/>
      <c r="G51" s="49"/>
      <c r="H51" s="49"/>
      <c r="I51" s="49"/>
      <c r="J51" s="49"/>
      <c r="K51" s="46"/>
      <c r="L51" s="22"/>
    </row>
    <row r="52" spans="2:12" ht="30" customHeight="1" x14ac:dyDescent="0.35">
      <c r="B52" s="76"/>
      <c r="C52" s="49"/>
      <c r="D52" s="685"/>
      <c r="E52" s="685"/>
      <c r="F52" s="685"/>
      <c r="G52" s="685"/>
      <c r="H52" s="685"/>
      <c r="I52" s="685"/>
      <c r="J52" s="685"/>
      <c r="K52" s="46"/>
      <c r="L52" s="22"/>
    </row>
    <row r="53" spans="2:12" ht="16.149999999999999" customHeight="1" x14ac:dyDescent="0.35">
      <c r="B53" s="78"/>
      <c r="C53" s="60"/>
      <c r="D53" s="60"/>
      <c r="E53" s="60"/>
      <c r="F53" s="60"/>
      <c r="G53" s="60"/>
      <c r="H53" s="60"/>
      <c r="I53" s="60"/>
      <c r="J53" s="60"/>
      <c r="K53" s="79"/>
      <c r="L53" s="22"/>
    </row>
    <row r="54" spans="2:12" ht="16.149999999999999" customHeight="1" x14ac:dyDescent="0.35">
      <c r="B54" s="22"/>
      <c r="C54" s="22"/>
      <c r="D54" s="22"/>
      <c r="E54" s="22"/>
      <c r="F54" s="22"/>
      <c r="G54" s="22"/>
      <c r="H54" s="22"/>
      <c r="I54" s="22"/>
      <c r="J54" s="22"/>
      <c r="K54" s="22"/>
      <c r="L54" s="22"/>
    </row>
  </sheetData>
  <sheetProtection sheet="1" selectLockedCells="1"/>
  <mergeCells count="19">
    <mergeCell ref="D49:J49"/>
    <mergeCell ref="D52:J52"/>
    <mergeCell ref="D35:F35"/>
    <mergeCell ref="I35:J35"/>
    <mergeCell ref="D37:J37"/>
    <mergeCell ref="D40:J40"/>
    <mergeCell ref="D43:J43"/>
    <mergeCell ref="D46:J46"/>
    <mergeCell ref="C20:J20"/>
    <mergeCell ref="C22:J22"/>
    <mergeCell ref="C24:J24"/>
    <mergeCell ref="E30:J30"/>
    <mergeCell ref="E32:J32"/>
    <mergeCell ref="C18:J18"/>
    <mergeCell ref="I1:K1"/>
    <mergeCell ref="I3:K3"/>
    <mergeCell ref="B10:K10"/>
    <mergeCell ref="B11:K11"/>
    <mergeCell ref="B12:K12"/>
  </mergeCells>
  <hyperlinks>
    <hyperlink ref="I3:K3" location="'Aloita tästä'!A1" display="PALAA TÄSTÄ KANSISIVULLE" xr:uid="{D4F817E5-6B75-49A2-A259-25C66876B502}"/>
    <hyperlink ref="C24" r:id="rId1" location="d1e9516-1-1" display="d1e9516-1-1" xr:uid="{C22233EB-CD90-421F-BD32-9D6279115B7C}"/>
  </hyperlinks>
  <pageMargins left="0.39370078740157483" right="0.39370078740157483" top="0.78740157480314965" bottom="0.78740157480314965" header="0.39370078740157483" footer="0.31496062992125984"/>
  <pageSetup paperSize="9" orientation="landscape" r:id="rId2"/>
  <headerFooter>
    <oddHeader>&amp;L&amp;A&amp;R&amp;P(&amp;N)</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3"/>
  <dimension ref="A1:J32"/>
  <sheetViews>
    <sheetView zoomScaleNormal="100" workbookViewId="0">
      <selection activeCell="H4" sqref="H4:J4"/>
    </sheetView>
  </sheetViews>
  <sheetFormatPr defaultColWidth="9.23046875" defaultRowHeight="15.5" x14ac:dyDescent="0.35"/>
  <cols>
    <col min="1" max="1" width="3.765625" style="141" customWidth="1"/>
    <col min="2" max="2" width="4.765625" style="141" customWidth="1"/>
    <col min="3" max="4" width="40.765625" style="141" customWidth="1"/>
    <col min="5" max="5" width="19.765625" style="141" customWidth="1"/>
    <col min="6" max="6" width="3.23046875" style="141" customWidth="1"/>
    <col min="7" max="7" width="7.23046875" style="141" customWidth="1"/>
    <col min="8" max="16384" width="9.23046875" style="141"/>
  </cols>
  <sheetData>
    <row r="1" spans="1:10" x14ac:dyDescent="0.35">
      <c r="A1" s="11" t="s">
        <v>110</v>
      </c>
    </row>
    <row r="2" spans="1:10" x14ac:dyDescent="0.35">
      <c r="C2" s="194"/>
    </row>
    <row r="3" spans="1:10" x14ac:dyDescent="0.35">
      <c r="C3" s="194"/>
    </row>
    <row r="4" spans="1:10" x14ac:dyDescent="0.35">
      <c r="B4" s="214"/>
      <c r="C4" s="217"/>
      <c r="D4" s="114"/>
      <c r="E4" s="114"/>
      <c r="F4" s="115"/>
      <c r="H4" s="486" t="s">
        <v>48</v>
      </c>
      <c r="I4" s="487"/>
      <c r="J4" s="488"/>
    </row>
    <row r="5" spans="1:10" x14ac:dyDescent="0.35">
      <c r="B5" s="25"/>
      <c r="C5" s="116" t="s">
        <v>111</v>
      </c>
      <c r="D5" s="26"/>
      <c r="E5" s="26"/>
      <c r="F5" s="27"/>
    </row>
    <row r="6" spans="1:10" x14ac:dyDescent="0.35">
      <c r="B6" s="25"/>
      <c r="C6" s="116"/>
      <c r="D6" s="26"/>
      <c r="E6" s="26"/>
      <c r="F6" s="27"/>
    </row>
    <row r="7" spans="1:10" x14ac:dyDescent="0.35">
      <c r="B7" s="25"/>
      <c r="C7" s="26"/>
      <c r="D7" s="26"/>
      <c r="E7" s="26"/>
      <c r="F7" s="27"/>
    </row>
    <row r="8" spans="1:10" x14ac:dyDescent="0.35">
      <c r="B8" s="25"/>
      <c r="C8" s="218" t="s">
        <v>112</v>
      </c>
      <c r="D8" s="218" t="s">
        <v>113</v>
      </c>
      <c r="E8" s="218" t="s">
        <v>114</v>
      </c>
      <c r="F8" s="27"/>
    </row>
    <row r="9" spans="1:10" ht="30" customHeight="1" x14ac:dyDescent="0.35">
      <c r="B9" s="25"/>
      <c r="C9" s="219"/>
      <c r="D9" s="219"/>
      <c r="E9" s="312"/>
      <c r="F9" s="27"/>
    </row>
    <row r="10" spans="1:10" ht="30" customHeight="1" x14ac:dyDescent="0.35">
      <c r="B10" s="25"/>
      <c r="C10" s="219"/>
      <c r="D10" s="219"/>
      <c r="E10" s="312"/>
      <c r="F10" s="27"/>
    </row>
    <row r="11" spans="1:10" ht="30" customHeight="1" x14ac:dyDescent="0.35">
      <c r="B11" s="25"/>
      <c r="C11" s="219"/>
      <c r="D11" s="219"/>
      <c r="E11" s="312"/>
      <c r="F11" s="27"/>
    </row>
    <row r="12" spans="1:10" ht="30" customHeight="1" x14ac:dyDescent="0.35">
      <c r="B12" s="25"/>
      <c r="C12" s="219"/>
      <c r="D12" s="219"/>
      <c r="E12" s="312"/>
      <c r="F12" s="27"/>
    </row>
    <row r="13" spans="1:10" ht="30" customHeight="1" x14ac:dyDescent="0.35">
      <c r="B13" s="25"/>
      <c r="C13" s="219"/>
      <c r="D13" s="219"/>
      <c r="E13" s="312"/>
      <c r="F13" s="27"/>
    </row>
    <row r="14" spans="1:10" ht="30" customHeight="1" x14ac:dyDescent="0.35">
      <c r="B14" s="25"/>
      <c r="C14" s="219"/>
      <c r="D14" s="219"/>
      <c r="E14" s="312"/>
      <c r="F14" s="27"/>
    </row>
    <row r="15" spans="1:10" ht="30" customHeight="1" x14ac:dyDescent="0.35">
      <c r="B15" s="25"/>
      <c r="C15" s="219"/>
      <c r="D15" s="219"/>
      <c r="E15" s="312"/>
      <c r="F15" s="27"/>
    </row>
    <row r="16" spans="1:10" ht="30" customHeight="1" x14ac:dyDescent="0.35">
      <c r="B16" s="25"/>
      <c r="C16" s="219"/>
      <c r="D16" s="219"/>
      <c r="E16" s="312"/>
      <c r="F16" s="27"/>
    </row>
    <row r="17" spans="2:6" ht="30" customHeight="1" x14ac:dyDescent="0.35">
      <c r="B17" s="25"/>
      <c r="C17" s="219"/>
      <c r="D17" s="219"/>
      <c r="E17" s="312"/>
      <c r="F17" s="27"/>
    </row>
    <row r="18" spans="2:6" ht="30" customHeight="1" x14ac:dyDescent="0.35">
      <c r="B18" s="25"/>
      <c r="C18" s="219"/>
      <c r="D18" s="219"/>
      <c r="E18" s="312"/>
      <c r="F18" s="27"/>
    </row>
    <row r="19" spans="2:6" ht="30" customHeight="1" x14ac:dyDescent="0.35">
      <c r="B19" s="25"/>
      <c r="C19" s="219"/>
      <c r="D19" s="219"/>
      <c r="E19" s="312"/>
      <c r="F19" s="27"/>
    </row>
    <row r="20" spans="2:6" ht="30" customHeight="1" x14ac:dyDescent="0.35">
      <c r="B20" s="25"/>
      <c r="C20" s="219"/>
      <c r="D20" s="219"/>
      <c r="E20" s="312"/>
      <c r="F20" s="27"/>
    </row>
    <row r="21" spans="2:6" ht="30" customHeight="1" x14ac:dyDescent="0.35">
      <c r="B21" s="25"/>
      <c r="C21" s="219"/>
      <c r="D21" s="219"/>
      <c r="E21" s="312"/>
      <c r="F21" s="27"/>
    </row>
    <row r="22" spans="2:6" ht="30" customHeight="1" x14ac:dyDescent="0.35">
      <c r="B22" s="25"/>
      <c r="C22" s="219"/>
      <c r="D22" s="219"/>
      <c r="E22" s="312"/>
      <c r="F22" s="27"/>
    </row>
    <row r="23" spans="2:6" ht="30" customHeight="1" x14ac:dyDescent="0.35">
      <c r="B23" s="25"/>
      <c r="C23" s="219"/>
      <c r="D23" s="219"/>
      <c r="E23" s="312"/>
      <c r="F23" s="27"/>
    </row>
    <row r="24" spans="2:6" ht="30" customHeight="1" x14ac:dyDescent="0.35">
      <c r="B24" s="25"/>
      <c r="C24" s="219"/>
      <c r="D24" s="219"/>
      <c r="E24" s="312"/>
      <c r="F24" s="27"/>
    </row>
    <row r="25" spans="2:6" ht="30" customHeight="1" x14ac:dyDescent="0.35">
      <c r="B25" s="25"/>
      <c r="C25" s="219"/>
      <c r="D25" s="219"/>
      <c r="E25" s="312"/>
      <c r="F25" s="27"/>
    </row>
    <row r="26" spans="2:6" ht="30" customHeight="1" x14ac:dyDescent="0.35">
      <c r="B26" s="25"/>
      <c r="C26" s="219"/>
      <c r="D26" s="219"/>
      <c r="E26" s="312"/>
      <c r="F26" s="27"/>
    </row>
    <row r="27" spans="2:6" ht="30" customHeight="1" x14ac:dyDescent="0.35">
      <c r="B27" s="25"/>
      <c r="C27" s="219"/>
      <c r="D27" s="219"/>
      <c r="E27" s="312"/>
      <c r="F27" s="27"/>
    </row>
    <row r="28" spans="2:6" ht="30" customHeight="1" x14ac:dyDescent="0.35">
      <c r="B28" s="25"/>
      <c r="C28" s="219"/>
      <c r="D28" s="219"/>
      <c r="E28" s="312"/>
      <c r="F28" s="27"/>
    </row>
    <row r="29" spans="2:6" ht="30" customHeight="1" x14ac:dyDescent="0.35">
      <c r="B29" s="25"/>
      <c r="C29" s="219"/>
      <c r="D29" s="219"/>
      <c r="E29" s="312"/>
      <c r="F29" s="27"/>
    </row>
    <row r="30" spans="2:6" ht="30" customHeight="1" x14ac:dyDescent="0.35">
      <c r="B30" s="25"/>
      <c r="C30" s="219"/>
      <c r="D30" s="219"/>
      <c r="E30" s="312"/>
      <c r="F30" s="27"/>
    </row>
    <row r="31" spans="2:6" x14ac:dyDescent="0.35">
      <c r="B31" s="25"/>
      <c r="C31" s="26"/>
      <c r="D31" s="26"/>
      <c r="E31" s="26"/>
      <c r="F31" s="27"/>
    </row>
    <row r="32" spans="2:6" x14ac:dyDescent="0.35">
      <c r="B32" s="215"/>
      <c r="C32" s="117"/>
      <c r="D32" s="117"/>
      <c r="E32" s="117"/>
      <c r="F32" s="118"/>
    </row>
  </sheetData>
  <sheetProtection sheet="1" selectLockedCells="1"/>
  <mergeCells count="1">
    <mergeCell ref="H4:J4"/>
  </mergeCells>
  <hyperlinks>
    <hyperlink ref="H4:J4" location="'Aloita tästä'!A1" display="PALAA TÄSTÄ KANSISIVULLE" xr:uid="{00000000-0004-0000-0300-000000000000}"/>
  </hyperlinks>
  <pageMargins left="0.39370078740157483" right="0.39370078740157483" top="0.78740157480314965" bottom="0.78740157480314965" header="0.39370078740157483" footer="0.31496062992125984"/>
  <pageSetup paperSize="9" fitToHeight="0" orientation="landscape" r:id="rId1"/>
  <headerFooter>
    <oddHeader>&amp;L&amp;A&amp;R&amp;P(&amp;N)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E2F0B-0227-4655-98D2-513E4CC3300F}">
  <sheetPr codeName="Taul6"/>
  <dimension ref="A1:P104"/>
  <sheetViews>
    <sheetView zoomScaleNormal="100" workbookViewId="0">
      <selection activeCell="M5" sqref="M5:O5"/>
    </sheetView>
  </sheetViews>
  <sheetFormatPr defaultColWidth="9.23046875" defaultRowHeight="15.5" x14ac:dyDescent="0.35"/>
  <cols>
    <col min="1" max="1" width="4.23046875" style="141" customWidth="1"/>
    <col min="2" max="2" width="3" style="141" customWidth="1"/>
    <col min="3" max="10" width="9.23046875" style="141"/>
    <col min="11" max="11" width="3.23046875" style="141" customWidth="1"/>
    <col min="12" max="16384" width="9.23046875" style="141"/>
  </cols>
  <sheetData>
    <row r="1" spans="1:16" x14ac:dyDescent="0.35">
      <c r="A1" s="11" t="s">
        <v>115</v>
      </c>
      <c r="B1" s="11"/>
    </row>
    <row r="3" spans="1:16" ht="32.65" customHeight="1" x14ac:dyDescent="0.35">
      <c r="B3" s="561" t="s">
        <v>116</v>
      </c>
      <c r="C3" s="561"/>
      <c r="D3" s="561"/>
      <c r="E3" s="561"/>
      <c r="F3" s="561"/>
      <c r="G3" s="561"/>
      <c r="H3" s="561"/>
      <c r="I3" s="561"/>
      <c r="J3" s="561"/>
      <c r="K3" s="561"/>
    </row>
    <row r="4" spans="1:16" ht="16.5" customHeight="1" x14ac:dyDescent="0.35"/>
    <row r="5" spans="1:16" x14ac:dyDescent="0.35">
      <c r="B5" s="214"/>
      <c r="C5" s="290"/>
      <c r="D5" s="64"/>
      <c r="E5" s="65"/>
      <c r="F5" s="65"/>
      <c r="G5" s="65"/>
      <c r="H5" s="65"/>
      <c r="I5" s="65"/>
      <c r="J5" s="65"/>
      <c r="K5" s="66"/>
      <c r="M5" s="486" t="s">
        <v>48</v>
      </c>
      <c r="N5" s="487"/>
      <c r="O5" s="488"/>
    </row>
    <row r="6" spans="1:16" x14ac:dyDescent="0.35">
      <c r="B6" s="25"/>
      <c r="C6" s="258" t="s">
        <v>117</v>
      </c>
      <c r="D6" s="67"/>
      <c r="E6" s="442"/>
      <c r="F6" s="442"/>
      <c r="G6" s="442"/>
      <c r="H6" s="442"/>
      <c r="I6" s="442"/>
      <c r="J6" s="442"/>
      <c r="K6" s="443"/>
    </row>
    <row r="7" spans="1:16" x14ac:dyDescent="0.35">
      <c r="B7" s="25"/>
      <c r="C7" s="258"/>
      <c r="D7" s="67"/>
      <c r="E7" s="442"/>
      <c r="F7" s="442"/>
      <c r="G7" s="442"/>
      <c r="H7" s="442"/>
      <c r="I7" s="442"/>
      <c r="J7" s="442"/>
      <c r="K7" s="443"/>
    </row>
    <row r="8" spans="1:16" ht="15" customHeight="1" x14ac:dyDescent="0.35">
      <c r="B8" s="25"/>
      <c r="C8" s="442" t="s">
        <v>118</v>
      </c>
      <c r="D8" s="442"/>
      <c r="E8" s="442"/>
      <c r="F8" s="442"/>
      <c r="G8" s="442"/>
      <c r="H8" s="442"/>
      <c r="I8" s="442"/>
      <c r="J8" s="442"/>
      <c r="K8" s="443"/>
      <c r="M8" s="496" t="s">
        <v>119</v>
      </c>
      <c r="N8" s="496"/>
      <c r="O8" s="496"/>
      <c r="P8" s="496"/>
    </row>
    <row r="9" spans="1:16" ht="15" customHeight="1" x14ac:dyDescent="0.35">
      <c r="B9" s="25"/>
      <c r="C9" s="559"/>
      <c r="D9" s="560"/>
      <c r="E9" s="560"/>
      <c r="F9" s="560"/>
      <c r="G9" s="560"/>
      <c r="H9" s="560"/>
      <c r="I9" s="560"/>
      <c r="J9" s="560"/>
      <c r="K9" s="443"/>
      <c r="M9" s="496"/>
      <c r="N9" s="496"/>
      <c r="O9" s="496"/>
      <c r="P9" s="496"/>
    </row>
    <row r="10" spans="1:16" x14ac:dyDescent="0.35">
      <c r="B10" s="25"/>
      <c r="C10" s="442"/>
      <c r="D10" s="442"/>
      <c r="E10" s="442"/>
      <c r="F10" s="442"/>
      <c r="G10" s="442"/>
      <c r="H10" s="442"/>
      <c r="I10" s="442"/>
      <c r="J10" s="442"/>
      <c r="K10" s="443"/>
      <c r="M10" s="496"/>
      <c r="N10" s="496"/>
      <c r="O10" s="496"/>
      <c r="P10" s="496"/>
    </row>
    <row r="11" spans="1:16" x14ac:dyDescent="0.35">
      <c r="B11" s="25"/>
      <c r="C11" s="442" t="s">
        <v>120</v>
      </c>
      <c r="D11" s="442"/>
      <c r="E11" s="442"/>
      <c r="F11" s="442"/>
      <c r="G11" s="442"/>
      <c r="H11" s="303"/>
      <c r="I11" s="442" t="str">
        <f>"500 merkkiä ("&amp;TEXT(LEN(C12),"0")&amp;" käytetty)"</f>
        <v>500 merkkiä (0 käytetty)</v>
      </c>
      <c r="J11" s="442"/>
      <c r="K11" s="443"/>
      <c r="M11" s="496"/>
      <c r="N11" s="496"/>
      <c r="O11" s="496"/>
      <c r="P11" s="496"/>
    </row>
    <row r="12" spans="1:16" ht="138" customHeight="1" x14ac:dyDescent="0.35">
      <c r="B12" s="25"/>
      <c r="C12" s="562"/>
      <c r="D12" s="562"/>
      <c r="E12" s="562"/>
      <c r="F12" s="562"/>
      <c r="G12" s="562"/>
      <c r="H12" s="562"/>
      <c r="I12" s="562"/>
      <c r="J12" s="562"/>
      <c r="K12" s="448"/>
    </row>
    <row r="13" spans="1:16" x14ac:dyDescent="0.35">
      <c r="B13" s="215"/>
      <c r="C13" s="334"/>
      <c r="D13" s="334"/>
      <c r="E13" s="334"/>
      <c r="F13" s="334"/>
      <c r="G13" s="334"/>
      <c r="H13" s="334"/>
      <c r="I13" s="334"/>
      <c r="J13" s="334"/>
      <c r="K13" s="254"/>
    </row>
    <row r="14" spans="1:16" x14ac:dyDescent="0.35">
      <c r="B14" s="25"/>
      <c r="C14" s="450"/>
      <c r="D14" s="450"/>
      <c r="E14" s="450"/>
      <c r="F14" s="450"/>
      <c r="G14" s="450"/>
      <c r="H14" s="450"/>
      <c r="I14" s="450"/>
      <c r="J14" s="450"/>
      <c r="K14" s="448"/>
    </row>
    <row r="15" spans="1:16" x14ac:dyDescent="0.35">
      <c r="B15" s="25"/>
      <c r="C15" s="442" t="s">
        <v>121</v>
      </c>
      <c r="D15" s="442"/>
      <c r="E15" s="442"/>
      <c r="F15" s="442"/>
      <c r="G15" s="442"/>
      <c r="H15" s="442"/>
      <c r="I15" s="442"/>
      <c r="J15" s="442"/>
      <c r="K15" s="443"/>
    </row>
    <row r="16" spans="1:16" x14ac:dyDescent="0.35">
      <c r="B16" s="25"/>
      <c r="C16" s="559"/>
      <c r="D16" s="560"/>
      <c r="E16" s="560"/>
      <c r="F16" s="560"/>
      <c r="G16" s="560"/>
      <c r="H16" s="560"/>
      <c r="I16" s="560"/>
      <c r="J16" s="560"/>
      <c r="K16" s="443"/>
    </row>
    <row r="17" spans="2:11" x14ac:dyDescent="0.35">
      <c r="B17" s="25"/>
      <c r="C17" s="442"/>
      <c r="D17" s="442"/>
      <c r="E17" s="442"/>
      <c r="F17" s="442"/>
      <c r="G17" s="442"/>
      <c r="H17" s="442"/>
      <c r="I17" s="442"/>
      <c r="J17" s="442"/>
      <c r="K17" s="443"/>
    </row>
    <row r="18" spans="2:11" x14ac:dyDescent="0.35">
      <c r="B18" s="25"/>
      <c r="C18" s="442" t="s">
        <v>120</v>
      </c>
      <c r="D18" s="442"/>
      <c r="E18" s="442"/>
      <c r="F18" s="442"/>
      <c r="G18" s="442"/>
      <c r="H18" s="303"/>
      <c r="I18" s="442" t="str">
        <f>"500 merkkiä ("&amp;TEXT(LEN(C19),"0")&amp;" käytetty)"</f>
        <v>500 merkkiä (0 käytetty)</v>
      </c>
      <c r="J18" s="442"/>
      <c r="K18" s="443"/>
    </row>
    <row r="19" spans="2:11" ht="138" customHeight="1" x14ac:dyDescent="0.35">
      <c r="B19" s="25"/>
      <c r="C19" s="562"/>
      <c r="D19" s="562"/>
      <c r="E19" s="562"/>
      <c r="F19" s="562"/>
      <c r="G19" s="562"/>
      <c r="H19" s="562"/>
      <c r="I19" s="562"/>
      <c r="J19" s="562"/>
      <c r="K19" s="448"/>
    </row>
    <row r="20" spans="2:11" x14ac:dyDescent="0.35">
      <c r="B20" s="215"/>
      <c r="C20" s="334"/>
      <c r="D20" s="334"/>
      <c r="E20" s="334"/>
      <c r="F20" s="334"/>
      <c r="G20" s="334"/>
      <c r="H20" s="334"/>
      <c r="I20" s="334"/>
      <c r="J20" s="334"/>
      <c r="K20" s="254"/>
    </row>
    <row r="21" spans="2:11" x14ac:dyDescent="0.35">
      <c r="B21" s="25"/>
      <c r="C21" s="450"/>
      <c r="D21" s="450"/>
      <c r="E21" s="450"/>
      <c r="F21" s="450"/>
      <c r="G21" s="450"/>
      <c r="H21" s="450"/>
      <c r="I21" s="450"/>
      <c r="J21" s="450"/>
      <c r="K21" s="448"/>
    </row>
    <row r="22" spans="2:11" x14ac:dyDescent="0.35">
      <c r="B22" s="25"/>
      <c r="C22" s="442" t="s">
        <v>122</v>
      </c>
      <c r="D22" s="442"/>
      <c r="E22" s="442"/>
      <c r="F22" s="442"/>
      <c r="G22" s="442"/>
      <c r="H22" s="442"/>
      <c r="I22" s="442"/>
      <c r="J22" s="442"/>
      <c r="K22" s="443"/>
    </row>
    <row r="23" spans="2:11" x14ac:dyDescent="0.35">
      <c r="B23" s="25"/>
      <c r="C23" s="559"/>
      <c r="D23" s="560"/>
      <c r="E23" s="560"/>
      <c r="F23" s="560"/>
      <c r="G23" s="560"/>
      <c r="H23" s="560"/>
      <c r="I23" s="560"/>
      <c r="J23" s="560"/>
      <c r="K23" s="443"/>
    </row>
    <row r="24" spans="2:11" x14ac:dyDescent="0.35">
      <c r="B24" s="25"/>
      <c r="C24" s="442"/>
      <c r="D24" s="442"/>
      <c r="E24" s="442"/>
      <c r="F24" s="442"/>
      <c r="G24" s="442"/>
      <c r="H24" s="442"/>
      <c r="I24" s="442"/>
      <c r="J24" s="442"/>
      <c r="K24" s="443"/>
    </row>
    <row r="25" spans="2:11" x14ac:dyDescent="0.35">
      <c r="B25" s="25"/>
      <c r="C25" s="442" t="s">
        <v>120</v>
      </c>
      <c r="D25" s="442"/>
      <c r="E25" s="442"/>
      <c r="F25" s="442"/>
      <c r="G25" s="442"/>
      <c r="H25" s="303"/>
      <c r="I25" s="442" t="str">
        <f>"500 merkkiä ("&amp;TEXT(LEN(C26),"0")&amp;" käytetty)"</f>
        <v>500 merkkiä (0 käytetty)</v>
      </c>
      <c r="J25" s="442"/>
      <c r="K25" s="443"/>
    </row>
    <row r="26" spans="2:11" ht="138" customHeight="1" x14ac:dyDescent="0.35">
      <c r="B26" s="25"/>
      <c r="C26" s="562"/>
      <c r="D26" s="562"/>
      <c r="E26" s="562"/>
      <c r="F26" s="562"/>
      <c r="G26" s="562"/>
      <c r="H26" s="562"/>
      <c r="I26" s="562"/>
      <c r="J26" s="562"/>
      <c r="K26" s="448"/>
    </row>
    <row r="27" spans="2:11" x14ac:dyDescent="0.35">
      <c r="B27" s="215"/>
      <c r="C27" s="334"/>
      <c r="D27" s="334"/>
      <c r="E27" s="334"/>
      <c r="F27" s="334"/>
      <c r="G27" s="334"/>
      <c r="H27" s="334"/>
      <c r="I27" s="334"/>
      <c r="J27" s="334"/>
      <c r="K27" s="254"/>
    </row>
    <row r="28" spans="2:11" x14ac:dyDescent="0.35">
      <c r="B28" s="25"/>
      <c r="C28" s="450"/>
      <c r="D28" s="450"/>
      <c r="E28" s="450"/>
      <c r="F28" s="450"/>
      <c r="G28" s="450"/>
      <c r="H28" s="450"/>
      <c r="I28" s="450"/>
      <c r="J28" s="450"/>
      <c r="K28" s="448"/>
    </row>
    <row r="29" spans="2:11" x14ac:dyDescent="0.35">
      <c r="B29" s="25"/>
      <c r="C29" s="442" t="s">
        <v>123</v>
      </c>
      <c r="D29" s="442"/>
      <c r="E29" s="442"/>
      <c r="F29" s="442"/>
      <c r="G29" s="442"/>
      <c r="H29" s="442"/>
      <c r="I29" s="442"/>
      <c r="J29" s="442"/>
      <c r="K29" s="443"/>
    </row>
    <row r="30" spans="2:11" x14ac:dyDescent="0.35">
      <c r="B30" s="25"/>
      <c r="C30" s="559"/>
      <c r="D30" s="560"/>
      <c r="E30" s="560"/>
      <c r="F30" s="560"/>
      <c r="G30" s="560"/>
      <c r="H30" s="560"/>
      <c r="I30" s="560"/>
      <c r="J30" s="560"/>
      <c r="K30" s="443"/>
    </row>
    <row r="31" spans="2:11" x14ac:dyDescent="0.35">
      <c r="B31" s="25"/>
      <c r="C31" s="442"/>
      <c r="D31" s="442"/>
      <c r="E31" s="442"/>
      <c r="F31" s="442"/>
      <c r="G31" s="442"/>
      <c r="H31" s="442"/>
      <c r="I31" s="442"/>
      <c r="J31" s="442"/>
      <c r="K31" s="443"/>
    </row>
    <row r="32" spans="2:11" x14ac:dyDescent="0.35">
      <c r="B32" s="25"/>
      <c r="C32" s="442" t="s">
        <v>120</v>
      </c>
      <c r="D32" s="442"/>
      <c r="E32" s="442"/>
      <c r="F32" s="442"/>
      <c r="G32" s="442"/>
      <c r="H32" s="303"/>
      <c r="I32" s="442" t="str">
        <f>"500 merkkiä ("&amp;TEXT(LEN(C33),"0")&amp;" käytetty)"</f>
        <v>500 merkkiä (0 käytetty)</v>
      </c>
      <c r="J32" s="442"/>
      <c r="K32" s="443"/>
    </row>
    <row r="33" spans="2:11" ht="138" customHeight="1" x14ac:dyDescent="0.35">
      <c r="B33" s="25"/>
      <c r="C33" s="562"/>
      <c r="D33" s="562"/>
      <c r="E33" s="562"/>
      <c r="F33" s="562"/>
      <c r="G33" s="562"/>
      <c r="H33" s="562"/>
      <c r="I33" s="562"/>
      <c r="J33" s="562"/>
      <c r="K33" s="448"/>
    </row>
    <row r="34" spans="2:11" x14ac:dyDescent="0.35">
      <c r="B34" s="215"/>
      <c r="C34" s="334"/>
      <c r="D34" s="334"/>
      <c r="E34" s="334"/>
      <c r="F34" s="334"/>
      <c r="G34" s="334"/>
      <c r="H34" s="334"/>
      <c r="I34" s="334"/>
      <c r="J34" s="334"/>
      <c r="K34" s="254"/>
    </row>
    <row r="35" spans="2:11" x14ac:dyDescent="0.35">
      <c r="B35" s="25"/>
      <c r="C35" s="450"/>
      <c r="D35" s="450"/>
      <c r="E35" s="450"/>
      <c r="F35" s="450"/>
      <c r="G35" s="450"/>
      <c r="H35" s="450"/>
      <c r="I35" s="450"/>
      <c r="J35" s="450"/>
      <c r="K35" s="448"/>
    </row>
    <row r="36" spans="2:11" x14ac:dyDescent="0.35">
      <c r="B36" s="25"/>
      <c r="C36" s="442" t="s">
        <v>124</v>
      </c>
      <c r="D36" s="442"/>
      <c r="E36" s="442"/>
      <c r="F36" s="442"/>
      <c r="G36" s="442"/>
      <c r="H36" s="442"/>
      <c r="I36" s="442"/>
      <c r="J36" s="442"/>
      <c r="K36" s="443"/>
    </row>
    <row r="37" spans="2:11" x14ac:dyDescent="0.35">
      <c r="B37" s="25"/>
      <c r="C37" s="559"/>
      <c r="D37" s="560"/>
      <c r="E37" s="560"/>
      <c r="F37" s="560"/>
      <c r="G37" s="560"/>
      <c r="H37" s="560"/>
      <c r="I37" s="560"/>
      <c r="J37" s="560"/>
      <c r="K37" s="443"/>
    </row>
    <row r="38" spans="2:11" x14ac:dyDescent="0.35">
      <c r="B38" s="25"/>
      <c r="C38" s="442"/>
      <c r="D38" s="442"/>
      <c r="E38" s="442"/>
      <c r="F38" s="442"/>
      <c r="G38" s="442"/>
      <c r="H38" s="442"/>
      <c r="I38" s="442"/>
      <c r="J38" s="442"/>
      <c r="K38" s="443"/>
    </row>
    <row r="39" spans="2:11" x14ac:dyDescent="0.35">
      <c r="B39" s="25"/>
      <c r="C39" s="442" t="s">
        <v>120</v>
      </c>
      <c r="D39" s="442"/>
      <c r="E39" s="442"/>
      <c r="F39" s="442"/>
      <c r="G39" s="442"/>
      <c r="H39" s="303"/>
      <c r="I39" s="442" t="str">
        <f>"500 merkkiä ("&amp;TEXT(LEN(C40),"0")&amp;" käytetty)"</f>
        <v>500 merkkiä (0 käytetty)</v>
      </c>
      <c r="J39" s="442"/>
      <c r="K39" s="443"/>
    </row>
    <row r="40" spans="2:11" ht="138" customHeight="1" x14ac:dyDescent="0.35">
      <c r="B40" s="25"/>
      <c r="C40" s="563"/>
      <c r="D40" s="564"/>
      <c r="E40" s="564"/>
      <c r="F40" s="564"/>
      <c r="G40" s="564"/>
      <c r="H40" s="564"/>
      <c r="I40" s="564"/>
      <c r="J40" s="565"/>
      <c r="K40" s="448"/>
    </row>
    <row r="41" spans="2:11" x14ac:dyDescent="0.35">
      <c r="B41" s="215"/>
      <c r="C41" s="334"/>
      <c r="D41" s="334"/>
      <c r="E41" s="334"/>
      <c r="F41" s="334"/>
      <c r="G41" s="334"/>
      <c r="H41" s="334"/>
      <c r="I41" s="334"/>
      <c r="J41" s="334"/>
      <c r="K41" s="254"/>
    </row>
    <row r="42" spans="2:11" x14ac:dyDescent="0.35">
      <c r="B42" s="25"/>
      <c r="C42" s="450"/>
      <c r="D42" s="450"/>
      <c r="E42" s="450"/>
      <c r="F42" s="450"/>
      <c r="G42" s="450"/>
      <c r="H42" s="450"/>
      <c r="I42" s="450"/>
      <c r="J42" s="450"/>
      <c r="K42" s="448"/>
    </row>
    <row r="43" spans="2:11" x14ac:dyDescent="0.35">
      <c r="B43" s="25"/>
      <c r="C43" s="442" t="s">
        <v>125</v>
      </c>
      <c r="D43" s="442"/>
      <c r="E43" s="442"/>
      <c r="F43" s="442"/>
      <c r="G43" s="442"/>
      <c r="H43" s="442"/>
      <c r="I43" s="442"/>
      <c r="J43" s="442"/>
      <c r="K43" s="443"/>
    </row>
    <row r="44" spans="2:11" ht="15" customHeight="1" x14ac:dyDescent="0.35">
      <c r="B44" s="25"/>
      <c r="C44" s="520"/>
      <c r="D44" s="521"/>
      <c r="E44" s="521"/>
      <c r="F44" s="521"/>
      <c r="G44" s="521"/>
      <c r="H44" s="521"/>
      <c r="I44" s="521"/>
      <c r="J44" s="522"/>
      <c r="K44" s="443"/>
    </row>
    <row r="45" spans="2:11" x14ac:dyDescent="0.35">
      <c r="B45" s="25"/>
      <c r="C45" s="442"/>
      <c r="D45" s="442"/>
      <c r="E45" s="442"/>
      <c r="F45" s="442"/>
      <c r="G45" s="442"/>
      <c r="H45" s="442"/>
      <c r="I45" s="442"/>
      <c r="J45" s="442"/>
      <c r="K45" s="443"/>
    </row>
    <row r="46" spans="2:11" x14ac:dyDescent="0.35">
      <c r="B46" s="25"/>
      <c r="C46" s="442" t="s">
        <v>120</v>
      </c>
      <c r="D46" s="442"/>
      <c r="E46" s="442"/>
      <c r="F46" s="442"/>
      <c r="G46" s="442"/>
      <c r="H46" s="303"/>
      <c r="I46" s="442" t="str">
        <f>"500 merkkiä ("&amp;TEXT(LEN(C47),"0")&amp;" käytetty)"</f>
        <v>500 merkkiä (0 käytetty)</v>
      </c>
      <c r="J46" s="442"/>
      <c r="K46" s="443"/>
    </row>
    <row r="47" spans="2:11" ht="138" customHeight="1" x14ac:dyDescent="0.35">
      <c r="B47" s="25"/>
      <c r="C47" s="563"/>
      <c r="D47" s="564"/>
      <c r="E47" s="564"/>
      <c r="F47" s="564"/>
      <c r="G47" s="564"/>
      <c r="H47" s="564"/>
      <c r="I47" s="564"/>
      <c r="J47" s="565"/>
      <c r="K47" s="448"/>
    </row>
    <row r="48" spans="2:11" x14ac:dyDescent="0.35">
      <c r="B48" s="215"/>
      <c r="C48" s="334"/>
      <c r="D48" s="334"/>
      <c r="E48" s="334"/>
      <c r="F48" s="334"/>
      <c r="G48" s="334"/>
      <c r="H48" s="334"/>
      <c r="I48" s="334"/>
      <c r="J48" s="334"/>
      <c r="K48" s="254"/>
    </row>
    <row r="49" spans="2:11" x14ac:dyDescent="0.35">
      <c r="B49" s="25"/>
      <c r="C49" s="450"/>
      <c r="D49" s="450"/>
      <c r="E49" s="450"/>
      <c r="F49" s="450"/>
      <c r="G49" s="450"/>
      <c r="H49" s="450"/>
      <c r="I49" s="450"/>
      <c r="J49" s="450"/>
      <c r="K49" s="448"/>
    </row>
    <row r="50" spans="2:11" x14ac:dyDescent="0.35">
      <c r="B50" s="25"/>
      <c r="C50" s="442" t="s">
        <v>126</v>
      </c>
      <c r="D50" s="442"/>
      <c r="E50" s="442"/>
      <c r="F50" s="442"/>
      <c r="G50" s="442"/>
      <c r="H50" s="442"/>
      <c r="I50" s="442"/>
      <c r="J50" s="442"/>
      <c r="K50" s="443"/>
    </row>
    <row r="51" spans="2:11" x14ac:dyDescent="0.35">
      <c r="B51" s="25"/>
      <c r="C51" s="520"/>
      <c r="D51" s="521"/>
      <c r="E51" s="521"/>
      <c r="F51" s="521"/>
      <c r="G51" s="521"/>
      <c r="H51" s="521"/>
      <c r="I51" s="521"/>
      <c r="J51" s="522"/>
      <c r="K51" s="443"/>
    </row>
    <row r="52" spans="2:11" x14ac:dyDescent="0.35">
      <c r="B52" s="25"/>
      <c r="C52" s="442"/>
      <c r="D52" s="442"/>
      <c r="E52" s="442"/>
      <c r="F52" s="442"/>
      <c r="G52" s="442"/>
      <c r="H52" s="442"/>
      <c r="I52" s="442"/>
      <c r="J52" s="442"/>
      <c r="K52" s="443"/>
    </row>
    <row r="53" spans="2:11" x14ac:dyDescent="0.35">
      <c r="B53" s="25"/>
      <c r="C53" s="442" t="s">
        <v>120</v>
      </c>
      <c r="D53" s="442"/>
      <c r="E53" s="442"/>
      <c r="F53" s="442"/>
      <c r="G53" s="442"/>
      <c r="H53" s="303"/>
      <c r="I53" s="442" t="str">
        <f>"500 merkkiä ("&amp;TEXT(LEN(C54),"0")&amp;" käytetty)"</f>
        <v>500 merkkiä (0 käytetty)</v>
      </c>
      <c r="J53" s="442"/>
      <c r="K53" s="443"/>
    </row>
    <row r="54" spans="2:11" ht="138" customHeight="1" x14ac:dyDescent="0.35">
      <c r="B54" s="25"/>
      <c r="C54" s="563"/>
      <c r="D54" s="564"/>
      <c r="E54" s="564"/>
      <c r="F54" s="564"/>
      <c r="G54" s="564"/>
      <c r="H54" s="564"/>
      <c r="I54" s="564"/>
      <c r="J54" s="565"/>
      <c r="K54" s="448"/>
    </row>
    <row r="55" spans="2:11" x14ac:dyDescent="0.35">
      <c r="B55" s="215"/>
      <c r="C55" s="334"/>
      <c r="D55" s="334"/>
      <c r="E55" s="334"/>
      <c r="F55" s="334"/>
      <c r="G55" s="334"/>
      <c r="H55" s="334"/>
      <c r="I55" s="334"/>
      <c r="J55" s="334"/>
      <c r="K55" s="254"/>
    </row>
    <row r="56" spans="2:11" x14ac:dyDescent="0.35">
      <c r="B56" s="25"/>
      <c r="C56" s="442"/>
      <c r="D56" s="442"/>
      <c r="E56" s="442"/>
      <c r="F56" s="442"/>
      <c r="G56" s="442"/>
      <c r="H56" s="442"/>
      <c r="I56" s="442"/>
      <c r="J56" s="442"/>
      <c r="K56" s="443"/>
    </row>
    <row r="57" spans="2:11" x14ac:dyDescent="0.35">
      <c r="B57" s="25"/>
      <c r="C57" s="442" t="s">
        <v>127</v>
      </c>
      <c r="D57" s="442"/>
      <c r="E57" s="442"/>
      <c r="F57" s="442"/>
      <c r="G57" s="442"/>
      <c r="H57" s="442"/>
      <c r="I57" s="442"/>
      <c r="J57" s="442"/>
      <c r="K57" s="443"/>
    </row>
    <row r="58" spans="2:11" x14ac:dyDescent="0.35">
      <c r="B58" s="25"/>
      <c r="C58" s="520"/>
      <c r="D58" s="521"/>
      <c r="E58" s="521"/>
      <c r="F58" s="521"/>
      <c r="G58" s="521"/>
      <c r="H58" s="521"/>
      <c r="I58" s="521"/>
      <c r="J58" s="522"/>
      <c r="K58" s="443"/>
    </row>
    <row r="59" spans="2:11" x14ac:dyDescent="0.35">
      <c r="B59" s="25"/>
      <c r="C59" s="442"/>
      <c r="D59" s="442"/>
      <c r="E59" s="442"/>
      <c r="F59" s="442"/>
      <c r="G59" s="442"/>
      <c r="H59" s="442"/>
      <c r="I59" s="442"/>
      <c r="J59" s="442"/>
      <c r="K59" s="443"/>
    </row>
    <row r="60" spans="2:11" x14ac:dyDescent="0.35">
      <c r="B60" s="25"/>
      <c r="C60" s="442" t="s">
        <v>120</v>
      </c>
      <c r="D60" s="442"/>
      <c r="E60" s="442"/>
      <c r="F60" s="442"/>
      <c r="G60" s="442"/>
      <c r="H60" s="303"/>
      <c r="I60" s="442" t="str">
        <f>"500 merkkiä ("&amp;TEXT(LEN(C61),"0")&amp;" käytetty)"</f>
        <v>500 merkkiä (0 käytetty)</v>
      </c>
      <c r="J60" s="442"/>
      <c r="K60" s="443"/>
    </row>
    <row r="61" spans="2:11" ht="138" customHeight="1" x14ac:dyDescent="0.35">
      <c r="B61" s="25"/>
      <c r="C61" s="563"/>
      <c r="D61" s="564"/>
      <c r="E61" s="564"/>
      <c r="F61" s="564"/>
      <c r="G61" s="564"/>
      <c r="H61" s="564"/>
      <c r="I61" s="564"/>
      <c r="J61" s="565"/>
      <c r="K61" s="448"/>
    </row>
    <row r="62" spans="2:11" x14ac:dyDescent="0.35">
      <c r="B62" s="215"/>
      <c r="C62" s="334"/>
      <c r="D62" s="334"/>
      <c r="E62" s="334"/>
      <c r="F62" s="334"/>
      <c r="G62" s="334"/>
      <c r="H62" s="334"/>
      <c r="I62" s="334"/>
      <c r="J62" s="334"/>
      <c r="K62" s="254"/>
    </row>
    <row r="63" spans="2:11" x14ac:dyDescent="0.35">
      <c r="B63" s="25"/>
      <c r="C63" s="442"/>
      <c r="D63" s="442"/>
      <c r="E63" s="442"/>
      <c r="F63" s="442"/>
      <c r="G63" s="442"/>
      <c r="H63" s="442"/>
      <c r="I63" s="442"/>
      <c r="J63" s="442"/>
      <c r="K63" s="443"/>
    </row>
    <row r="64" spans="2:11" x14ac:dyDescent="0.35">
      <c r="B64" s="25"/>
      <c r="C64" s="442" t="s">
        <v>128</v>
      </c>
      <c r="D64" s="442"/>
      <c r="E64" s="442"/>
      <c r="F64" s="442"/>
      <c r="G64" s="442"/>
      <c r="H64" s="442"/>
      <c r="I64" s="442"/>
      <c r="J64" s="442"/>
      <c r="K64" s="443"/>
    </row>
    <row r="65" spans="2:11" x14ac:dyDescent="0.35">
      <c r="B65" s="25"/>
      <c r="C65" s="520"/>
      <c r="D65" s="521"/>
      <c r="E65" s="521"/>
      <c r="F65" s="521"/>
      <c r="G65" s="521"/>
      <c r="H65" s="521"/>
      <c r="I65" s="521"/>
      <c r="J65" s="522"/>
      <c r="K65" s="443"/>
    </row>
    <row r="66" spans="2:11" x14ac:dyDescent="0.35">
      <c r="B66" s="25"/>
      <c r="C66" s="442"/>
      <c r="D66" s="442"/>
      <c r="E66" s="442"/>
      <c r="F66" s="442"/>
      <c r="G66" s="442"/>
      <c r="H66" s="442"/>
      <c r="I66" s="442"/>
      <c r="J66" s="442"/>
      <c r="K66" s="443"/>
    </row>
    <row r="67" spans="2:11" x14ac:dyDescent="0.35">
      <c r="B67" s="25"/>
      <c r="C67" s="442" t="s">
        <v>120</v>
      </c>
      <c r="D67" s="442"/>
      <c r="E67" s="442"/>
      <c r="F67" s="442"/>
      <c r="G67" s="442"/>
      <c r="H67" s="303"/>
      <c r="I67" s="442" t="str">
        <f>"500 merkkiä ("&amp;TEXT(LEN(C68),"0")&amp;" käytetty)"</f>
        <v>500 merkkiä (0 käytetty)</v>
      </c>
      <c r="J67" s="442"/>
      <c r="K67" s="443"/>
    </row>
    <row r="68" spans="2:11" ht="138" customHeight="1" x14ac:dyDescent="0.35">
      <c r="B68" s="25"/>
      <c r="C68" s="563"/>
      <c r="D68" s="564"/>
      <c r="E68" s="564"/>
      <c r="F68" s="564"/>
      <c r="G68" s="564"/>
      <c r="H68" s="564"/>
      <c r="I68" s="564"/>
      <c r="J68" s="565"/>
      <c r="K68" s="448"/>
    </row>
    <row r="69" spans="2:11" x14ac:dyDescent="0.35">
      <c r="B69" s="215"/>
      <c r="C69" s="334"/>
      <c r="D69" s="334"/>
      <c r="E69" s="334"/>
      <c r="F69" s="334"/>
      <c r="G69" s="334"/>
      <c r="H69" s="334"/>
      <c r="I69" s="334"/>
      <c r="J69" s="334"/>
      <c r="K69" s="254"/>
    </row>
    <row r="70" spans="2:11" x14ac:dyDescent="0.35">
      <c r="B70" s="25"/>
      <c r="C70" s="442"/>
      <c r="D70" s="442"/>
      <c r="E70" s="442"/>
      <c r="F70" s="442"/>
      <c r="G70" s="442"/>
      <c r="H70" s="442"/>
      <c r="I70" s="442"/>
      <c r="J70" s="442"/>
      <c r="K70" s="443"/>
    </row>
    <row r="71" spans="2:11" x14ac:dyDescent="0.35">
      <c r="B71" s="25"/>
      <c r="C71" s="442" t="s">
        <v>129</v>
      </c>
      <c r="D71" s="442"/>
      <c r="E71" s="442"/>
      <c r="F71" s="442"/>
      <c r="G71" s="442"/>
      <c r="H71" s="442"/>
      <c r="I71" s="442"/>
      <c r="J71" s="442"/>
      <c r="K71" s="443"/>
    </row>
    <row r="72" spans="2:11" x14ac:dyDescent="0.35">
      <c r="B72" s="25"/>
      <c r="C72" s="520"/>
      <c r="D72" s="521"/>
      <c r="E72" s="521"/>
      <c r="F72" s="521"/>
      <c r="G72" s="521"/>
      <c r="H72" s="521"/>
      <c r="I72" s="521"/>
      <c r="J72" s="522"/>
      <c r="K72" s="443"/>
    </row>
    <row r="73" spans="2:11" x14ac:dyDescent="0.35">
      <c r="B73" s="25"/>
      <c r="C73" s="442"/>
      <c r="D73" s="442"/>
      <c r="E73" s="442"/>
      <c r="F73" s="442"/>
      <c r="G73" s="442"/>
      <c r="H73" s="442"/>
      <c r="I73" s="442"/>
      <c r="J73" s="442"/>
      <c r="K73" s="443"/>
    </row>
    <row r="74" spans="2:11" x14ac:dyDescent="0.35">
      <c r="B74" s="25"/>
      <c r="C74" s="442" t="s">
        <v>120</v>
      </c>
      <c r="D74" s="442"/>
      <c r="E74" s="442"/>
      <c r="F74" s="442"/>
      <c r="G74" s="442"/>
      <c r="H74" s="303"/>
      <c r="I74" s="442" t="str">
        <f>"500 merkkiä ("&amp;TEXT(LEN(C75),"0")&amp;" käytetty)"</f>
        <v>500 merkkiä (0 käytetty)</v>
      </c>
      <c r="J74" s="442"/>
      <c r="K74" s="443"/>
    </row>
    <row r="75" spans="2:11" ht="138" customHeight="1" x14ac:dyDescent="0.35">
      <c r="B75" s="25"/>
      <c r="C75" s="563"/>
      <c r="D75" s="564"/>
      <c r="E75" s="564"/>
      <c r="F75" s="564"/>
      <c r="G75" s="564"/>
      <c r="H75" s="564"/>
      <c r="I75" s="564"/>
      <c r="J75" s="565"/>
      <c r="K75" s="448"/>
    </row>
    <row r="76" spans="2:11" x14ac:dyDescent="0.35">
      <c r="B76" s="215"/>
      <c r="C76" s="334"/>
      <c r="D76" s="334"/>
      <c r="E76" s="334"/>
      <c r="F76" s="334"/>
      <c r="G76" s="334"/>
      <c r="H76" s="334"/>
      <c r="I76" s="334"/>
      <c r="J76" s="334"/>
      <c r="K76" s="254"/>
    </row>
    <row r="77" spans="2:11" x14ac:dyDescent="0.35">
      <c r="B77" s="25"/>
      <c r="C77" s="442"/>
      <c r="D77" s="442"/>
      <c r="E77" s="442"/>
      <c r="F77" s="442"/>
      <c r="G77" s="442"/>
      <c r="H77" s="442"/>
      <c r="I77" s="442"/>
      <c r="J77" s="442"/>
      <c r="K77" s="443"/>
    </row>
    <row r="78" spans="2:11" x14ac:dyDescent="0.35">
      <c r="B78" s="25"/>
      <c r="C78" s="442" t="s">
        <v>130</v>
      </c>
      <c r="D78" s="442"/>
      <c r="E78" s="442"/>
      <c r="F78" s="442"/>
      <c r="G78" s="442"/>
      <c r="H78" s="442"/>
      <c r="I78" s="442"/>
      <c r="J78" s="442"/>
      <c r="K78" s="443"/>
    </row>
    <row r="79" spans="2:11" x14ac:dyDescent="0.35">
      <c r="B79" s="25"/>
      <c r="C79" s="520"/>
      <c r="D79" s="521"/>
      <c r="E79" s="521"/>
      <c r="F79" s="521"/>
      <c r="G79" s="521"/>
      <c r="H79" s="521"/>
      <c r="I79" s="521"/>
      <c r="J79" s="522"/>
      <c r="K79" s="443"/>
    </row>
    <row r="80" spans="2:11" x14ac:dyDescent="0.35">
      <c r="B80" s="25"/>
      <c r="C80" s="442"/>
      <c r="D80" s="442"/>
      <c r="E80" s="442"/>
      <c r="F80" s="442"/>
      <c r="G80" s="442"/>
      <c r="H80" s="442"/>
      <c r="I80" s="442"/>
      <c r="J80" s="442"/>
      <c r="K80" s="443"/>
    </row>
    <row r="81" spans="2:11" x14ac:dyDescent="0.35">
      <c r="B81" s="25"/>
      <c r="C81" s="442" t="s">
        <v>120</v>
      </c>
      <c r="D81" s="442"/>
      <c r="E81" s="442"/>
      <c r="F81" s="442"/>
      <c r="G81" s="442"/>
      <c r="H81" s="303"/>
      <c r="I81" s="442" t="str">
        <f>"500 merkkiä ("&amp;TEXT(LEN(C82),"0")&amp;" käytetty)"</f>
        <v>500 merkkiä (0 käytetty)</v>
      </c>
      <c r="J81" s="442"/>
      <c r="K81" s="443"/>
    </row>
    <row r="82" spans="2:11" ht="138" customHeight="1" x14ac:dyDescent="0.35">
      <c r="B82" s="25"/>
      <c r="C82" s="563"/>
      <c r="D82" s="564"/>
      <c r="E82" s="564"/>
      <c r="F82" s="564"/>
      <c r="G82" s="564"/>
      <c r="H82" s="564"/>
      <c r="I82" s="564"/>
      <c r="J82" s="565"/>
      <c r="K82" s="448"/>
    </row>
    <row r="83" spans="2:11" x14ac:dyDescent="0.35">
      <c r="B83" s="215"/>
      <c r="C83" s="334"/>
      <c r="D83" s="334"/>
      <c r="E83" s="334"/>
      <c r="F83" s="334"/>
      <c r="G83" s="334"/>
      <c r="H83" s="334"/>
      <c r="I83" s="334"/>
      <c r="J83" s="334"/>
      <c r="K83" s="254"/>
    </row>
    <row r="84" spans="2:11" x14ac:dyDescent="0.35">
      <c r="B84" s="25"/>
      <c r="C84" s="442"/>
      <c r="D84" s="442"/>
      <c r="E84" s="442"/>
      <c r="F84" s="442"/>
      <c r="G84" s="442"/>
      <c r="H84" s="442"/>
      <c r="I84" s="442"/>
      <c r="J84" s="442"/>
      <c r="K84" s="443"/>
    </row>
    <row r="85" spans="2:11" x14ac:dyDescent="0.35">
      <c r="B85" s="25"/>
      <c r="C85" s="442" t="s">
        <v>131</v>
      </c>
      <c r="D85" s="442"/>
      <c r="E85" s="442"/>
      <c r="F85" s="442"/>
      <c r="G85" s="442"/>
      <c r="H85" s="442"/>
      <c r="I85" s="442"/>
      <c r="J85" s="442"/>
      <c r="K85" s="443"/>
    </row>
    <row r="86" spans="2:11" x14ac:dyDescent="0.35">
      <c r="B86" s="25"/>
      <c r="C86" s="520"/>
      <c r="D86" s="521"/>
      <c r="E86" s="521"/>
      <c r="F86" s="521"/>
      <c r="G86" s="521"/>
      <c r="H86" s="521"/>
      <c r="I86" s="521"/>
      <c r="J86" s="522"/>
      <c r="K86" s="443"/>
    </row>
    <row r="87" spans="2:11" x14ac:dyDescent="0.35">
      <c r="B87" s="25"/>
      <c r="C87" s="442"/>
      <c r="D87" s="442"/>
      <c r="E87" s="442"/>
      <c r="F87" s="442"/>
      <c r="G87" s="442"/>
      <c r="H87" s="442"/>
      <c r="I87" s="442"/>
      <c r="J87" s="442"/>
      <c r="K87" s="443"/>
    </row>
    <row r="88" spans="2:11" x14ac:dyDescent="0.35">
      <c r="B88" s="25"/>
      <c r="C88" s="442" t="s">
        <v>120</v>
      </c>
      <c r="D88" s="442"/>
      <c r="E88" s="442"/>
      <c r="F88" s="442"/>
      <c r="G88" s="442"/>
      <c r="H88" s="303"/>
      <c r="I88" s="442" t="str">
        <f>"500 merkkiä ("&amp;TEXT(LEN(C89),"0")&amp;" käytetty)"</f>
        <v>500 merkkiä (0 käytetty)</v>
      </c>
      <c r="J88" s="442"/>
      <c r="K88" s="443"/>
    </row>
    <row r="89" spans="2:11" ht="138" customHeight="1" x14ac:dyDescent="0.35">
      <c r="B89" s="25"/>
      <c r="C89" s="563"/>
      <c r="D89" s="564"/>
      <c r="E89" s="564"/>
      <c r="F89" s="564"/>
      <c r="G89" s="564"/>
      <c r="H89" s="564"/>
      <c r="I89" s="564"/>
      <c r="J89" s="565"/>
      <c r="K89" s="448"/>
    </row>
    <row r="90" spans="2:11" x14ac:dyDescent="0.35">
      <c r="B90" s="215"/>
      <c r="C90" s="334"/>
      <c r="D90" s="334"/>
      <c r="E90" s="334"/>
      <c r="F90" s="334"/>
      <c r="G90" s="334"/>
      <c r="H90" s="334"/>
      <c r="I90" s="334"/>
      <c r="J90" s="334"/>
      <c r="K90" s="254"/>
    </row>
    <row r="91" spans="2:11" x14ac:dyDescent="0.35">
      <c r="B91" s="25"/>
      <c r="C91" s="442"/>
      <c r="D91" s="442"/>
      <c r="E91" s="442"/>
      <c r="F91" s="442"/>
      <c r="G91" s="442"/>
      <c r="H91" s="442"/>
      <c r="I91" s="442"/>
      <c r="J91" s="442"/>
      <c r="K91" s="443"/>
    </row>
    <row r="92" spans="2:11" x14ac:dyDescent="0.35">
      <c r="B92" s="25"/>
      <c r="C92" s="442" t="s">
        <v>132</v>
      </c>
      <c r="D92" s="442"/>
      <c r="E92" s="442"/>
      <c r="F92" s="442"/>
      <c r="G92" s="442"/>
      <c r="H92" s="442"/>
      <c r="I92" s="442"/>
      <c r="J92" s="442"/>
      <c r="K92" s="443"/>
    </row>
    <row r="93" spans="2:11" x14ac:dyDescent="0.35">
      <c r="B93" s="25"/>
      <c r="C93" s="520"/>
      <c r="D93" s="521"/>
      <c r="E93" s="521"/>
      <c r="F93" s="521"/>
      <c r="G93" s="521"/>
      <c r="H93" s="521"/>
      <c r="I93" s="521"/>
      <c r="J93" s="522"/>
      <c r="K93" s="443"/>
    </row>
    <row r="94" spans="2:11" x14ac:dyDescent="0.35">
      <c r="B94" s="25"/>
      <c r="C94" s="442"/>
      <c r="D94" s="442"/>
      <c r="E94" s="442"/>
      <c r="F94" s="442"/>
      <c r="G94" s="442"/>
      <c r="H94" s="442"/>
      <c r="I94" s="442"/>
      <c r="J94" s="442"/>
      <c r="K94" s="443"/>
    </row>
    <row r="95" spans="2:11" x14ac:dyDescent="0.35">
      <c r="B95" s="25"/>
      <c r="C95" s="442" t="s">
        <v>120</v>
      </c>
      <c r="D95" s="442"/>
      <c r="E95" s="442"/>
      <c r="F95" s="442"/>
      <c r="G95" s="442"/>
      <c r="H95" s="303"/>
      <c r="I95" s="442" t="str">
        <f>"500 merkkiä ("&amp;TEXT(LEN(C96),"0")&amp;" käytetty)"</f>
        <v>500 merkkiä (0 käytetty)</v>
      </c>
      <c r="J95" s="442"/>
      <c r="K95" s="443"/>
    </row>
    <row r="96" spans="2:11" ht="138" customHeight="1" x14ac:dyDescent="0.35">
      <c r="B96" s="25"/>
      <c r="C96" s="563"/>
      <c r="D96" s="564"/>
      <c r="E96" s="564"/>
      <c r="F96" s="564"/>
      <c r="G96" s="564"/>
      <c r="H96" s="564"/>
      <c r="I96" s="564"/>
      <c r="J96" s="565"/>
      <c r="K96" s="448"/>
    </row>
    <row r="97" spans="2:11" x14ac:dyDescent="0.35">
      <c r="B97" s="215"/>
      <c r="C97" s="334"/>
      <c r="D97" s="334"/>
      <c r="E97" s="334"/>
      <c r="F97" s="334"/>
      <c r="G97" s="334"/>
      <c r="H97" s="334"/>
      <c r="I97" s="334"/>
      <c r="J97" s="334"/>
      <c r="K97" s="254"/>
    </row>
    <row r="98" spans="2:11" x14ac:dyDescent="0.35">
      <c r="B98" s="25"/>
      <c r="C98" s="442"/>
      <c r="D98" s="442"/>
      <c r="E98" s="442"/>
      <c r="F98" s="442"/>
      <c r="G98" s="442"/>
      <c r="H98" s="442"/>
      <c r="I98" s="442"/>
      <c r="J98" s="442"/>
      <c r="K98" s="443"/>
    </row>
    <row r="99" spans="2:11" x14ac:dyDescent="0.35">
      <c r="B99" s="25"/>
      <c r="C99" s="442" t="s">
        <v>133</v>
      </c>
      <c r="D99" s="442"/>
      <c r="E99" s="442"/>
      <c r="F99" s="442"/>
      <c r="G99" s="442"/>
      <c r="H99" s="442"/>
      <c r="I99" s="442"/>
      <c r="J99" s="442"/>
      <c r="K99" s="443"/>
    </row>
    <row r="100" spans="2:11" x14ac:dyDescent="0.35">
      <c r="B100" s="25"/>
      <c r="C100" s="520"/>
      <c r="D100" s="521"/>
      <c r="E100" s="521"/>
      <c r="F100" s="521"/>
      <c r="G100" s="521"/>
      <c r="H100" s="521"/>
      <c r="I100" s="521"/>
      <c r="J100" s="522"/>
      <c r="K100" s="443"/>
    </row>
    <row r="101" spans="2:11" x14ac:dyDescent="0.35">
      <c r="B101" s="25"/>
      <c r="C101" s="442"/>
      <c r="D101" s="442"/>
      <c r="E101" s="442"/>
      <c r="F101" s="442"/>
      <c r="G101" s="442"/>
      <c r="H101" s="442"/>
      <c r="I101" s="442"/>
      <c r="J101" s="442"/>
      <c r="K101" s="443"/>
    </row>
    <row r="102" spans="2:11" x14ac:dyDescent="0.35">
      <c r="B102" s="25"/>
      <c r="C102" s="442" t="s">
        <v>120</v>
      </c>
      <c r="D102" s="442"/>
      <c r="E102" s="442"/>
      <c r="F102" s="442"/>
      <c r="G102" s="442"/>
      <c r="H102" s="303"/>
      <c r="I102" s="442" t="str">
        <f>"500 merkkiä ("&amp;TEXT(LEN(C103),"0")&amp;" käytetty)"</f>
        <v>500 merkkiä (0 käytetty)</v>
      </c>
      <c r="J102" s="442"/>
      <c r="K102" s="443"/>
    </row>
    <row r="103" spans="2:11" ht="138" customHeight="1" x14ac:dyDescent="0.35">
      <c r="B103" s="25"/>
      <c r="C103" s="563"/>
      <c r="D103" s="564"/>
      <c r="E103" s="564"/>
      <c r="F103" s="564"/>
      <c r="G103" s="564"/>
      <c r="H103" s="564"/>
      <c r="I103" s="564"/>
      <c r="J103" s="565"/>
      <c r="K103" s="448"/>
    </row>
    <row r="104" spans="2:11" x14ac:dyDescent="0.35">
      <c r="B104" s="215"/>
      <c r="C104" s="334"/>
      <c r="D104" s="334"/>
      <c r="E104" s="334"/>
      <c r="F104" s="334"/>
      <c r="G104" s="334"/>
      <c r="H104" s="334"/>
      <c r="I104" s="334"/>
      <c r="J104" s="334"/>
      <c r="K104" s="254"/>
    </row>
  </sheetData>
  <sheetProtection sheet="1" selectLockedCells="1"/>
  <mergeCells count="31">
    <mergeCell ref="C103:J103"/>
    <mergeCell ref="C82:J82"/>
    <mergeCell ref="C86:J86"/>
    <mergeCell ref="C89:J89"/>
    <mergeCell ref="C93:J93"/>
    <mergeCell ref="C96:J96"/>
    <mergeCell ref="C100:J100"/>
    <mergeCell ref="C79:J79"/>
    <mergeCell ref="C40:J40"/>
    <mergeCell ref="C44:J44"/>
    <mergeCell ref="C47:J47"/>
    <mergeCell ref="C51:J51"/>
    <mergeCell ref="C54:J54"/>
    <mergeCell ref="C58:J58"/>
    <mergeCell ref="C61:J61"/>
    <mergeCell ref="C65:J65"/>
    <mergeCell ref="C68:J68"/>
    <mergeCell ref="C72:J72"/>
    <mergeCell ref="C75:J75"/>
    <mergeCell ref="C37:J37"/>
    <mergeCell ref="B3:K3"/>
    <mergeCell ref="M5:O5"/>
    <mergeCell ref="M8:P11"/>
    <mergeCell ref="C9:J9"/>
    <mergeCell ref="C12:J12"/>
    <mergeCell ref="C16:J16"/>
    <mergeCell ref="C19:J19"/>
    <mergeCell ref="C23:J23"/>
    <mergeCell ref="C26:J26"/>
    <mergeCell ref="C30:J30"/>
    <mergeCell ref="C33:J33"/>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4:J55 C96:J96 C89:J89 C82:J82 C75:J75 C68:J68 C61:J61 C47:J49 C40:J42 C33:J35 C26:J28 C19:J21 C103:J104 C12:J14" xr:uid="{6899E685-1F22-4BF1-8810-366D56A0204C}">
      <formula1>500</formula1>
    </dataValidation>
  </dataValidations>
  <hyperlinks>
    <hyperlink ref="M5:O5" location="'Aloita tästä'!A1" display="PALAA TÄSTÄ KANSISIVULLE" xr:uid="{DB82F7DC-1D9B-41EE-96F9-A3D0EC2513BA}"/>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rowBreaks count="4" manualBreakCount="4">
    <brk id="27" max="16383" man="1"/>
    <brk id="48" max="16383" man="1"/>
    <brk id="69" max="16383" man="1"/>
    <brk id="9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F95F1-427C-4C1F-B44E-F90F644319EC}">
  <sheetPr codeName="Taul7"/>
  <dimension ref="A1:R91"/>
  <sheetViews>
    <sheetView zoomScaleNormal="100" workbookViewId="0">
      <selection activeCell="M5" sqref="M5:O5"/>
    </sheetView>
  </sheetViews>
  <sheetFormatPr defaultColWidth="9.23046875" defaultRowHeight="15.5" x14ac:dyDescent="0.35"/>
  <cols>
    <col min="1" max="1" width="3.23046875" style="12" customWidth="1"/>
    <col min="2" max="2" width="3" style="12" customWidth="1"/>
    <col min="3" max="10" width="9.23046875" style="12"/>
    <col min="11" max="11" width="3.07421875" style="12" customWidth="1"/>
    <col min="12" max="12" width="4.53515625" style="12" customWidth="1"/>
    <col min="13" max="16384" width="9.23046875" style="12"/>
  </cols>
  <sheetData>
    <row r="1" spans="1:18" ht="16.149999999999999" customHeight="1" x14ac:dyDescent="0.35">
      <c r="A1" s="11" t="s">
        <v>134</v>
      </c>
    </row>
    <row r="2" spans="1:18" ht="16.149999999999999" customHeight="1" x14ac:dyDescent="0.35">
      <c r="A2" s="11"/>
    </row>
    <row r="3" spans="1:18" s="141" customFormat="1" ht="33" customHeight="1" x14ac:dyDescent="0.35">
      <c r="B3" s="561" t="s">
        <v>135</v>
      </c>
      <c r="C3" s="561"/>
      <c r="D3" s="561"/>
      <c r="E3" s="561"/>
      <c r="F3" s="561"/>
      <c r="G3" s="561"/>
      <c r="H3" s="561"/>
      <c r="I3" s="561"/>
      <c r="J3" s="561"/>
      <c r="K3" s="561"/>
    </row>
    <row r="4" spans="1:18" s="141" customFormat="1" x14ac:dyDescent="0.35"/>
    <row r="5" spans="1:18" x14ac:dyDescent="0.35">
      <c r="B5" s="259"/>
      <c r="C5" s="267"/>
      <c r="D5" s="64"/>
      <c r="E5" s="65"/>
      <c r="F5" s="65"/>
      <c r="G5" s="65"/>
      <c r="H5" s="65"/>
      <c r="I5" s="65"/>
      <c r="J5" s="65"/>
      <c r="K5" s="66"/>
      <c r="L5" s="141"/>
      <c r="M5" s="486" t="s">
        <v>48</v>
      </c>
      <c r="N5" s="487"/>
      <c r="O5" s="488"/>
      <c r="P5" s="141"/>
      <c r="Q5" s="141"/>
      <c r="R5" s="141"/>
    </row>
    <row r="6" spans="1:18" x14ac:dyDescent="0.35">
      <c r="B6" s="260"/>
      <c r="C6" s="291" t="s">
        <v>136</v>
      </c>
      <c r="D6" s="67"/>
      <c r="E6" s="442"/>
      <c r="F6" s="442"/>
      <c r="G6" s="442"/>
      <c r="H6" s="442"/>
      <c r="I6" s="442"/>
      <c r="J6" s="442"/>
      <c r="K6" s="443"/>
      <c r="L6" s="141"/>
      <c r="M6" s="141"/>
      <c r="N6" s="141"/>
      <c r="O6" s="141"/>
      <c r="P6" s="141"/>
      <c r="Q6" s="141"/>
      <c r="R6" s="141"/>
    </row>
    <row r="7" spans="1:18" ht="16.149999999999999" customHeight="1" x14ac:dyDescent="0.35">
      <c r="B7" s="260"/>
      <c r="C7" s="258"/>
      <c r="D7" s="67"/>
      <c r="E7" s="442"/>
      <c r="F7" s="442"/>
      <c r="G7" s="442"/>
      <c r="H7" s="442"/>
      <c r="I7" s="442"/>
      <c r="J7" s="442"/>
      <c r="K7" s="443"/>
      <c r="L7" s="141"/>
      <c r="M7" s="141"/>
      <c r="N7" s="141"/>
      <c r="O7" s="141"/>
      <c r="P7" s="141"/>
      <c r="Q7" s="141"/>
      <c r="R7" s="141"/>
    </row>
    <row r="8" spans="1:18" ht="16.149999999999999" customHeight="1" x14ac:dyDescent="0.35">
      <c r="B8" s="261"/>
      <c r="C8" s="264" t="s">
        <v>137</v>
      </c>
      <c r="D8" s="442"/>
      <c r="E8" s="442"/>
      <c r="F8" s="442"/>
      <c r="G8" s="442"/>
      <c r="H8" s="442"/>
      <c r="I8" s="442"/>
      <c r="J8" s="442"/>
      <c r="K8" s="443"/>
      <c r="L8" s="141"/>
      <c r="M8" s="141"/>
      <c r="N8" s="141"/>
      <c r="O8" s="141"/>
      <c r="P8" s="141"/>
      <c r="Q8" s="141"/>
      <c r="R8" s="141"/>
    </row>
    <row r="9" spans="1:18" ht="16.149999999999999" customHeight="1" x14ac:dyDescent="0.35">
      <c r="B9" s="263"/>
      <c r="C9" s="520"/>
      <c r="D9" s="566"/>
      <c r="E9" s="566"/>
      <c r="F9" s="566"/>
      <c r="G9" s="566"/>
      <c r="H9" s="566"/>
      <c r="I9" s="566"/>
      <c r="J9" s="567"/>
      <c r="K9" s="443"/>
      <c r="L9" s="141"/>
      <c r="M9" s="360"/>
      <c r="N9" s="360"/>
      <c r="O9" s="360"/>
      <c r="P9" s="360"/>
      <c r="Q9" s="360"/>
      <c r="R9" s="360"/>
    </row>
    <row r="10" spans="1:18" ht="16.149999999999999" customHeight="1" x14ac:dyDescent="0.35">
      <c r="B10" s="261"/>
      <c r="C10" s="65"/>
      <c r="D10" s="442"/>
      <c r="E10" s="442"/>
      <c r="F10" s="442"/>
      <c r="G10" s="442"/>
      <c r="H10" s="442"/>
      <c r="I10" s="442"/>
      <c r="J10" s="442"/>
      <c r="K10" s="443"/>
      <c r="L10" s="141"/>
      <c r="M10" s="360"/>
      <c r="N10" s="360"/>
      <c r="O10" s="360"/>
      <c r="P10" s="360"/>
      <c r="Q10" s="360"/>
      <c r="R10" s="360"/>
    </row>
    <row r="11" spans="1:18" ht="16.149999999999999" customHeight="1" x14ac:dyDescent="0.35">
      <c r="B11" s="261"/>
      <c r="C11" s="264" t="s">
        <v>138</v>
      </c>
      <c r="D11" s="442"/>
      <c r="E11" s="442"/>
      <c r="F11" s="442"/>
      <c r="G11" s="442"/>
      <c r="H11" s="322"/>
      <c r="I11" s="442" t="str">
        <f>"500 merkkiä ("&amp;TEXT(LEN(C12),"0")&amp;" käytetty)"</f>
        <v>500 merkkiä (0 käytetty)</v>
      </c>
      <c r="J11" s="442"/>
      <c r="K11" s="443"/>
      <c r="L11" s="141"/>
      <c r="M11" s="360"/>
      <c r="N11" s="360"/>
      <c r="O11" s="360"/>
      <c r="P11" s="360"/>
      <c r="Q11" s="360"/>
      <c r="R11" s="360"/>
    </row>
    <row r="12" spans="1:18" ht="138" customHeight="1" x14ac:dyDescent="0.35">
      <c r="B12" s="263"/>
      <c r="C12" s="563"/>
      <c r="D12" s="564"/>
      <c r="E12" s="564"/>
      <c r="F12" s="564"/>
      <c r="G12" s="564"/>
      <c r="H12" s="564"/>
      <c r="I12" s="564"/>
      <c r="J12" s="565"/>
      <c r="K12" s="448"/>
      <c r="L12" s="141"/>
      <c r="M12" s="360"/>
      <c r="N12" s="360"/>
      <c r="O12" s="360"/>
      <c r="P12" s="360"/>
      <c r="Q12" s="360"/>
      <c r="R12" s="360"/>
    </row>
    <row r="13" spans="1:18" ht="16.149999999999999" customHeight="1" x14ac:dyDescent="0.35">
      <c r="B13" s="331"/>
      <c r="C13" s="265"/>
      <c r="D13" s="450"/>
      <c r="E13" s="450"/>
      <c r="F13" s="450"/>
      <c r="G13" s="450"/>
      <c r="H13" s="450"/>
      <c r="I13" s="450"/>
      <c r="J13" s="450"/>
      <c r="K13" s="448"/>
      <c r="L13" s="141"/>
      <c r="M13" s="141"/>
      <c r="N13" s="141"/>
      <c r="O13" s="141"/>
      <c r="P13" s="141"/>
      <c r="Q13" s="141"/>
      <c r="R13" s="141"/>
    </row>
    <row r="14" spans="1:18" ht="16.149999999999999" customHeight="1" x14ac:dyDescent="0.35">
      <c r="B14" s="261"/>
      <c r="C14" s="264" t="s">
        <v>139</v>
      </c>
      <c r="D14" s="442"/>
      <c r="E14" s="442"/>
      <c r="F14" s="442"/>
      <c r="G14" s="442"/>
      <c r="H14" s="442"/>
      <c r="I14" s="442"/>
      <c r="J14" s="442"/>
      <c r="K14" s="443"/>
      <c r="L14" s="141"/>
      <c r="M14" s="141"/>
      <c r="N14" s="141"/>
      <c r="O14" s="141"/>
      <c r="P14" s="141"/>
      <c r="Q14" s="141"/>
      <c r="R14" s="141"/>
    </row>
    <row r="15" spans="1:18" ht="16.149999999999999" customHeight="1" x14ac:dyDescent="0.35">
      <c r="B15" s="266"/>
      <c r="C15" s="520"/>
      <c r="D15" s="566"/>
      <c r="E15" s="566"/>
      <c r="F15" s="566"/>
      <c r="G15" s="566"/>
      <c r="H15" s="566"/>
      <c r="I15" s="566"/>
      <c r="J15" s="567"/>
      <c r="K15" s="443"/>
      <c r="L15" s="141"/>
      <c r="M15" s="141"/>
      <c r="N15" s="141"/>
      <c r="O15" s="141"/>
      <c r="P15" s="141"/>
      <c r="Q15" s="141"/>
      <c r="R15" s="141"/>
    </row>
    <row r="16" spans="1:18" ht="16.149999999999999" customHeight="1" x14ac:dyDescent="0.35">
      <c r="B16" s="261"/>
      <c r="C16" s="65"/>
      <c r="D16" s="442"/>
      <c r="E16" s="442"/>
      <c r="F16" s="442"/>
      <c r="G16" s="442"/>
      <c r="H16" s="442"/>
      <c r="I16" s="442"/>
      <c r="J16" s="442"/>
      <c r="K16" s="443"/>
      <c r="L16" s="141"/>
      <c r="M16" s="141"/>
      <c r="N16" s="141"/>
      <c r="O16" s="141"/>
      <c r="P16" s="141"/>
      <c r="Q16" s="141"/>
      <c r="R16" s="141"/>
    </row>
    <row r="17" spans="2:18" ht="16.149999999999999" customHeight="1" x14ac:dyDescent="0.35">
      <c r="B17" s="261"/>
      <c r="C17" s="264" t="s">
        <v>138</v>
      </c>
      <c r="D17" s="442"/>
      <c r="E17" s="442"/>
      <c r="F17" s="442"/>
      <c r="G17" s="442"/>
      <c r="H17" s="322"/>
      <c r="I17" s="442" t="str">
        <f>"500 merkkiä ("&amp;TEXT(LEN(C18),"0")&amp;" käytetty)"</f>
        <v>500 merkkiä (0 käytetty)</v>
      </c>
      <c r="J17" s="442"/>
      <c r="K17" s="443"/>
      <c r="L17" s="141"/>
      <c r="M17" s="141"/>
      <c r="N17" s="141"/>
      <c r="O17" s="141"/>
      <c r="P17" s="141"/>
      <c r="Q17" s="141"/>
      <c r="R17" s="141"/>
    </row>
    <row r="18" spans="2:18" ht="138" customHeight="1" x14ac:dyDescent="0.35">
      <c r="B18" s="263"/>
      <c r="C18" s="563"/>
      <c r="D18" s="564"/>
      <c r="E18" s="564"/>
      <c r="F18" s="564"/>
      <c r="G18" s="564"/>
      <c r="H18" s="564"/>
      <c r="I18" s="564"/>
      <c r="J18" s="565"/>
      <c r="K18" s="448"/>
      <c r="L18" s="141"/>
      <c r="M18" s="141"/>
      <c r="N18" s="141"/>
      <c r="O18" s="141"/>
      <c r="P18" s="141"/>
      <c r="Q18" s="141"/>
      <c r="R18" s="141"/>
    </row>
    <row r="19" spans="2:18" ht="16.149999999999999" customHeight="1" x14ac:dyDescent="0.35">
      <c r="B19" s="331"/>
      <c r="C19" s="265"/>
      <c r="D19" s="450"/>
      <c r="E19" s="450"/>
      <c r="F19" s="450"/>
      <c r="G19" s="450"/>
      <c r="H19" s="450"/>
      <c r="I19" s="450"/>
      <c r="J19" s="450"/>
      <c r="K19" s="448"/>
      <c r="L19" s="141"/>
      <c r="M19" s="141"/>
      <c r="N19" s="141"/>
      <c r="O19" s="141"/>
      <c r="P19" s="141"/>
      <c r="Q19" s="141"/>
      <c r="R19" s="141"/>
    </row>
    <row r="20" spans="2:18" ht="16.149999999999999" customHeight="1" x14ac:dyDescent="0.35">
      <c r="B20" s="261"/>
      <c r="C20" s="264" t="s">
        <v>140</v>
      </c>
      <c r="D20" s="442"/>
      <c r="E20" s="442"/>
      <c r="F20" s="442"/>
      <c r="G20" s="442"/>
      <c r="H20" s="442"/>
      <c r="I20" s="442"/>
      <c r="J20" s="442"/>
      <c r="K20" s="443"/>
      <c r="L20" s="141"/>
      <c r="M20" s="141"/>
      <c r="N20" s="141"/>
      <c r="O20" s="141"/>
      <c r="P20" s="141"/>
      <c r="Q20" s="141"/>
      <c r="R20" s="141"/>
    </row>
    <row r="21" spans="2:18" ht="16.149999999999999" customHeight="1" x14ac:dyDescent="0.35">
      <c r="B21" s="266"/>
      <c r="C21" s="520"/>
      <c r="D21" s="566"/>
      <c r="E21" s="566"/>
      <c r="F21" s="566"/>
      <c r="G21" s="566"/>
      <c r="H21" s="566"/>
      <c r="I21" s="566"/>
      <c r="J21" s="567"/>
      <c r="K21" s="443"/>
      <c r="L21" s="141"/>
      <c r="M21" s="141"/>
      <c r="N21" s="141"/>
      <c r="O21" s="141"/>
      <c r="P21" s="141"/>
      <c r="Q21" s="141"/>
      <c r="R21" s="141"/>
    </row>
    <row r="22" spans="2:18" ht="16.149999999999999" customHeight="1" x14ac:dyDescent="0.35">
      <c r="B22" s="261"/>
      <c r="C22" s="65"/>
      <c r="D22" s="442"/>
      <c r="E22" s="442"/>
      <c r="F22" s="442"/>
      <c r="G22" s="442"/>
      <c r="H22" s="442"/>
      <c r="I22" s="442"/>
      <c r="J22" s="442"/>
      <c r="K22" s="443"/>
      <c r="L22" s="141"/>
      <c r="M22" s="141"/>
      <c r="N22" s="141"/>
      <c r="O22" s="141"/>
      <c r="P22" s="141"/>
      <c r="Q22" s="141"/>
      <c r="R22" s="141"/>
    </row>
    <row r="23" spans="2:18" ht="16.149999999999999" customHeight="1" x14ac:dyDescent="0.35">
      <c r="B23" s="261"/>
      <c r="C23" s="264" t="s">
        <v>138</v>
      </c>
      <c r="D23" s="442"/>
      <c r="E23" s="442"/>
      <c r="F23" s="442"/>
      <c r="G23" s="442"/>
      <c r="H23" s="322"/>
      <c r="I23" s="442" t="str">
        <f>"500 merkkiä ("&amp;TEXT(LEN(C24),"0")&amp;" käytetty)"</f>
        <v>500 merkkiä (0 käytetty)</v>
      </c>
      <c r="J23" s="442"/>
      <c r="K23" s="443"/>
      <c r="L23" s="141"/>
      <c r="M23" s="141"/>
      <c r="N23" s="141"/>
      <c r="O23" s="141"/>
      <c r="P23" s="141"/>
      <c r="Q23" s="141"/>
      <c r="R23" s="141"/>
    </row>
    <row r="24" spans="2:18" ht="138" customHeight="1" x14ac:dyDescent="0.35">
      <c r="B24" s="263"/>
      <c r="C24" s="563"/>
      <c r="D24" s="564"/>
      <c r="E24" s="564"/>
      <c r="F24" s="564"/>
      <c r="G24" s="564"/>
      <c r="H24" s="564"/>
      <c r="I24" s="564"/>
      <c r="J24" s="565"/>
      <c r="K24" s="448"/>
      <c r="L24" s="141"/>
      <c r="M24" s="141"/>
      <c r="N24" s="141"/>
      <c r="O24" s="141"/>
      <c r="P24" s="141"/>
      <c r="Q24" s="141"/>
      <c r="R24" s="141"/>
    </row>
    <row r="25" spans="2:18" ht="16.149999999999999" customHeight="1" x14ac:dyDescent="0.35">
      <c r="B25" s="331"/>
      <c r="C25" s="265"/>
      <c r="D25" s="450"/>
      <c r="E25" s="450"/>
      <c r="F25" s="450"/>
      <c r="G25" s="450"/>
      <c r="H25" s="450"/>
      <c r="I25" s="450"/>
      <c r="J25" s="450"/>
      <c r="K25" s="448"/>
      <c r="L25" s="141"/>
      <c r="M25" s="141"/>
      <c r="N25" s="141"/>
      <c r="O25" s="141"/>
      <c r="P25" s="141"/>
      <c r="Q25" s="141"/>
      <c r="R25" s="141"/>
    </row>
    <row r="26" spans="2:18" ht="16.149999999999999" customHeight="1" x14ac:dyDescent="0.35">
      <c r="B26" s="261"/>
      <c r="C26" s="264" t="s">
        <v>141</v>
      </c>
      <c r="D26" s="442"/>
      <c r="E26" s="442"/>
      <c r="F26" s="442"/>
      <c r="G26" s="442"/>
      <c r="H26" s="442"/>
      <c r="I26" s="442"/>
      <c r="J26" s="442"/>
      <c r="K26" s="443"/>
      <c r="L26" s="141"/>
      <c r="M26" s="141"/>
      <c r="N26" s="141"/>
      <c r="O26" s="141"/>
      <c r="P26" s="141"/>
      <c r="Q26" s="141"/>
      <c r="R26" s="141"/>
    </row>
    <row r="27" spans="2:18" ht="16.149999999999999" customHeight="1" x14ac:dyDescent="0.35">
      <c r="B27" s="266"/>
      <c r="C27" s="520"/>
      <c r="D27" s="566"/>
      <c r="E27" s="566"/>
      <c r="F27" s="566"/>
      <c r="G27" s="566"/>
      <c r="H27" s="566"/>
      <c r="I27" s="566"/>
      <c r="J27" s="567"/>
      <c r="K27" s="443"/>
      <c r="L27" s="141"/>
      <c r="M27" s="141"/>
      <c r="N27" s="141"/>
      <c r="O27" s="141"/>
      <c r="P27" s="141"/>
      <c r="Q27" s="141"/>
      <c r="R27" s="141"/>
    </row>
    <row r="28" spans="2:18" ht="16.149999999999999" customHeight="1" x14ac:dyDescent="0.35">
      <c r="B28" s="261"/>
      <c r="C28" s="65"/>
      <c r="D28" s="442"/>
      <c r="E28" s="442"/>
      <c r="F28" s="442"/>
      <c r="G28" s="442"/>
      <c r="H28" s="442"/>
      <c r="I28" s="442"/>
      <c r="J28" s="442"/>
      <c r="K28" s="443"/>
      <c r="L28" s="141"/>
      <c r="M28" s="141"/>
      <c r="N28" s="141"/>
      <c r="O28" s="141"/>
      <c r="P28" s="141"/>
      <c r="Q28" s="141"/>
      <c r="R28" s="141"/>
    </row>
    <row r="29" spans="2:18" ht="16.149999999999999" customHeight="1" x14ac:dyDescent="0.35">
      <c r="B29" s="261"/>
      <c r="C29" s="264" t="s">
        <v>138</v>
      </c>
      <c r="D29" s="442"/>
      <c r="E29" s="442"/>
      <c r="F29" s="442"/>
      <c r="G29" s="442"/>
      <c r="H29" s="322"/>
      <c r="I29" s="442" t="str">
        <f>"500 merkkiä ("&amp;TEXT(LEN(C30),"0")&amp;" käytetty)"</f>
        <v>500 merkkiä (0 käytetty)</v>
      </c>
      <c r="J29" s="442"/>
      <c r="K29" s="443"/>
      <c r="L29" s="141"/>
      <c r="M29" s="141"/>
      <c r="N29" s="141"/>
      <c r="O29" s="141"/>
      <c r="P29" s="141"/>
      <c r="Q29" s="141"/>
      <c r="R29" s="141"/>
    </row>
    <row r="30" spans="2:18" ht="138" customHeight="1" x14ac:dyDescent="0.35">
      <c r="B30" s="263"/>
      <c r="C30" s="563"/>
      <c r="D30" s="564"/>
      <c r="E30" s="564"/>
      <c r="F30" s="564"/>
      <c r="G30" s="564"/>
      <c r="H30" s="564"/>
      <c r="I30" s="564"/>
      <c r="J30" s="565"/>
      <c r="K30" s="448"/>
      <c r="L30" s="141"/>
      <c r="M30" s="141"/>
      <c r="N30" s="141"/>
      <c r="O30" s="141"/>
      <c r="P30" s="141"/>
      <c r="Q30" s="141"/>
      <c r="R30" s="141"/>
    </row>
    <row r="31" spans="2:18" ht="16.149999999999999" customHeight="1" x14ac:dyDescent="0.35">
      <c r="B31" s="331"/>
      <c r="C31" s="265"/>
      <c r="D31" s="450"/>
      <c r="E31" s="450"/>
      <c r="F31" s="450"/>
      <c r="G31" s="450"/>
      <c r="H31" s="450"/>
      <c r="I31" s="450"/>
      <c r="J31" s="450"/>
      <c r="K31" s="448"/>
      <c r="L31" s="141"/>
      <c r="M31" s="141"/>
      <c r="N31" s="141"/>
      <c r="O31" s="141"/>
      <c r="P31" s="141"/>
      <c r="Q31" s="141"/>
      <c r="R31" s="141"/>
    </row>
    <row r="32" spans="2:18" ht="16.149999999999999" customHeight="1" x14ac:dyDescent="0.35">
      <c r="B32" s="261"/>
      <c r="C32" s="264" t="s">
        <v>142</v>
      </c>
      <c r="D32" s="442"/>
      <c r="E32" s="442"/>
      <c r="F32" s="442"/>
      <c r="G32" s="442"/>
      <c r="H32" s="442"/>
      <c r="I32" s="442"/>
      <c r="J32" s="442"/>
      <c r="K32" s="443"/>
      <c r="L32" s="141"/>
      <c r="M32" s="141"/>
      <c r="N32" s="141"/>
      <c r="O32" s="141"/>
      <c r="P32" s="141"/>
      <c r="Q32" s="141"/>
      <c r="R32" s="141"/>
    </row>
    <row r="33" spans="2:18" ht="16.149999999999999" customHeight="1" x14ac:dyDescent="0.35">
      <c r="B33" s="266"/>
      <c r="C33" s="520"/>
      <c r="D33" s="566"/>
      <c r="E33" s="566"/>
      <c r="F33" s="566"/>
      <c r="G33" s="566"/>
      <c r="H33" s="566"/>
      <c r="I33" s="566"/>
      <c r="J33" s="567"/>
      <c r="K33" s="443"/>
      <c r="L33" s="141"/>
      <c r="M33" s="141"/>
      <c r="N33" s="141"/>
      <c r="O33" s="141"/>
      <c r="P33" s="141"/>
      <c r="Q33" s="141"/>
      <c r="R33" s="141"/>
    </row>
    <row r="34" spans="2:18" ht="16.149999999999999" customHeight="1" x14ac:dyDescent="0.35">
      <c r="B34" s="261"/>
      <c r="C34" s="65"/>
      <c r="D34" s="442"/>
      <c r="E34" s="442"/>
      <c r="F34" s="442"/>
      <c r="G34" s="442"/>
      <c r="H34" s="442"/>
      <c r="I34" s="442"/>
      <c r="J34" s="442"/>
      <c r="K34" s="443"/>
      <c r="L34" s="141"/>
      <c r="M34" s="141"/>
      <c r="N34" s="141"/>
      <c r="O34" s="141"/>
      <c r="P34" s="141"/>
      <c r="Q34" s="141"/>
      <c r="R34" s="141"/>
    </row>
    <row r="35" spans="2:18" ht="16.149999999999999" customHeight="1" x14ac:dyDescent="0.35">
      <c r="B35" s="261"/>
      <c r="C35" s="264" t="s">
        <v>138</v>
      </c>
      <c r="D35" s="442"/>
      <c r="E35" s="442"/>
      <c r="F35" s="442"/>
      <c r="G35" s="442"/>
      <c r="H35" s="322"/>
      <c r="I35" s="442" t="str">
        <f>"500 merkkiä ("&amp;TEXT(LEN(C36),"0")&amp;" käytetty)"</f>
        <v>500 merkkiä (0 käytetty)</v>
      </c>
      <c r="J35" s="442"/>
      <c r="K35" s="443"/>
      <c r="L35" s="141"/>
      <c r="M35" s="141"/>
      <c r="N35" s="141"/>
      <c r="O35" s="141"/>
      <c r="P35" s="141"/>
      <c r="Q35" s="141"/>
      <c r="R35" s="141"/>
    </row>
    <row r="36" spans="2:18" ht="138" customHeight="1" x14ac:dyDescent="0.35">
      <c r="B36" s="263"/>
      <c r="C36" s="563"/>
      <c r="D36" s="564"/>
      <c r="E36" s="564"/>
      <c r="F36" s="564"/>
      <c r="G36" s="564"/>
      <c r="H36" s="564"/>
      <c r="I36" s="564"/>
      <c r="J36" s="565"/>
      <c r="K36" s="448"/>
      <c r="L36" s="141"/>
      <c r="M36" s="141"/>
      <c r="N36" s="141"/>
      <c r="O36" s="141"/>
      <c r="P36" s="141"/>
      <c r="Q36" s="141"/>
      <c r="R36" s="141"/>
    </row>
    <row r="37" spans="2:18" ht="16.149999999999999" customHeight="1" x14ac:dyDescent="0.35">
      <c r="B37" s="331"/>
      <c r="C37" s="265"/>
      <c r="D37" s="450"/>
      <c r="E37" s="450"/>
      <c r="F37" s="450"/>
      <c r="G37" s="450"/>
      <c r="H37" s="450"/>
      <c r="I37" s="450"/>
      <c r="J37" s="450"/>
      <c r="K37" s="448"/>
      <c r="L37" s="141"/>
      <c r="M37" s="141"/>
      <c r="N37" s="141"/>
      <c r="O37" s="141"/>
      <c r="P37" s="141"/>
      <c r="Q37" s="141"/>
      <c r="R37" s="141"/>
    </row>
    <row r="38" spans="2:18" ht="16.149999999999999" customHeight="1" x14ac:dyDescent="0.35">
      <c r="B38" s="261"/>
      <c r="C38" s="264" t="s">
        <v>143</v>
      </c>
      <c r="D38" s="442"/>
      <c r="E38" s="442"/>
      <c r="F38" s="442"/>
      <c r="G38" s="442"/>
      <c r="H38" s="442"/>
      <c r="I38" s="442"/>
      <c r="J38" s="442"/>
      <c r="K38" s="443"/>
      <c r="L38" s="141"/>
      <c r="M38" s="141"/>
      <c r="N38" s="141"/>
      <c r="O38" s="141"/>
      <c r="P38" s="141"/>
      <c r="Q38" s="141"/>
      <c r="R38" s="141"/>
    </row>
    <row r="39" spans="2:18" ht="16.149999999999999" customHeight="1" x14ac:dyDescent="0.35">
      <c r="B39" s="266"/>
      <c r="C39" s="520"/>
      <c r="D39" s="566"/>
      <c r="E39" s="566"/>
      <c r="F39" s="566"/>
      <c r="G39" s="566"/>
      <c r="H39" s="566"/>
      <c r="I39" s="566"/>
      <c r="J39" s="567"/>
      <c r="K39" s="443"/>
      <c r="L39" s="141"/>
      <c r="M39" s="141"/>
      <c r="N39" s="141"/>
      <c r="O39" s="141"/>
      <c r="P39" s="141"/>
      <c r="Q39" s="141"/>
      <c r="R39" s="141"/>
    </row>
    <row r="40" spans="2:18" ht="16.149999999999999" customHeight="1" x14ac:dyDescent="0.35">
      <c r="B40" s="261"/>
      <c r="C40" s="65"/>
      <c r="D40" s="442"/>
      <c r="E40" s="442"/>
      <c r="F40" s="442"/>
      <c r="G40" s="442"/>
      <c r="H40" s="442"/>
      <c r="I40" s="442"/>
      <c r="J40" s="442"/>
      <c r="K40" s="443"/>
      <c r="L40" s="141"/>
      <c r="M40" s="141"/>
      <c r="N40" s="141"/>
      <c r="O40" s="141"/>
      <c r="P40" s="141"/>
      <c r="Q40" s="141"/>
      <c r="R40" s="141"/>
    </row>
    <row r="41" spans="2:18" ht="16.149999999999999" customHeight="1" x14ac:dyDescent="0.35">
      <c r="B41" s="261"/>
      <c r="C41" s="264" t="s">
        <v>138</v>
      </c>
      <c r="D41" s="442"/>
      <c r="E41" s="442"/>
      <c r="F41" s="442"/>
      <c r="G41" s="442"/>
      <c r="H41" s="322"/>
      <c r="I41" s="442" t="str">
        <f>"500 merkkiä ("&amp;TEXT(LEN(C42),"0")&amp;" käytetty)"</f>
        <v>500 merkkiä (0 käytetty)</v>
      </c>
      <c r="J41" s="442"/>
      <c r="K41" s="443"/>
      <c r="L41" s="141"/>
      <c r="M41" s="141"/>
      <c r="N41" s="141"/>
      <c r="O41" s="141"/>
      <c r="P41" s="141"/>
      <c r="Q41" s="141"/>
      <c r="R41" s="141"/>
    </row>
    <row r="42" spans="2:18" ht="138" customHeight="1" x14ac:dyDescent="0.35">
      <c r="B42" s="263"/>
      <c r="C42" s="563"/>
      <c r="D42" s="564"/>
      <c r="E42" s="564"/>
      <c r="F42" s="564"/>
      <c r="G42" s="564"/>
      <c r="H42" s="564"/>
      <c r="I42" s="564"/>
      <c r="J42" s="565"/>
      <c r="K42" s="448"/>
      <c r="L42" s="141"/>
      <c r="M42" s="141"/>
      <c r="N42" s="141"/>
      <c r="O42" s="141"/>
      <c r="P42" s="141"/>
      <c r="Q42" s="141"/>
      <c r="R42" s="141"/>
    </row>
    <row r="43" spans="2:18" ht="16.149999999999999" customHeight="1" x14ac:dyDescent="0.35">
      <c r="B43" s="331"/>
      <c r="C43" s="265"/>
      <c r="D43" s="450"/>
      <c r="E43" s="450"/>
      <c r="F43" s="450"/>
      <c r="G43" s="450"/>
      <c r="H43" s="450"/>
      <c r="I43" s="450"/>
      <c r="J43" s="450"/>
      <c r="K43" s="448"/>
      <c r="L43" s="141"/>
      <c r="M43" s="141"/>
      <c r="N43" s="141"/>
      <c r="O43" s="141"/>
      <c r="P43" s="141"/>
      <c r="Q43" s="141"/>
      <c r="R43" s="141"/>
    </row>
    <row r="44" spans="2:18" ht="16.149999999999999" customHeight="1" x14ac:dyDescent="0.35">
      <c r="B44" s="261"/>
      <c r="C44" s="264" t="s">
        <v>138</v>
      </c>
      <c r="D44" s="442"/>
      <c r="E44" s="442"/>
      <c r="F44" s="442"/>
      <c r="G44" s="442"/>
      <c r="H44" s="322"/>
      <c r="I44" s="442" t="str">
        <f>"500 merkkiä ("&amp;TEXT(LEN(C45),"0")&amp;" käytetty)"</f>
        <v>500 merkkiä (0 käytetty)</v>
      </c>
      <c r="J44" s="442"/>
      <c r="K44" s="443"/>
      <c r="L44" s="141"/>
      <c r="M44" s="141"/>
      <c r="N44" s="141"/>
      <c r="O44" s="141"/>
      <c r="P44" s="141"/>
      <c r="Q44" s="141"/>
      <c r="R44" s="141"/>
    </row>
    <row r="45" spans="2:18" ht="16.149999999999999" customHeight="1" x14ac:dyDescent="0.35">
      <c r="B45" s="266"/>
      <c r="C45" s="520"/>
      <c r="D45" s="566"/>
      <c r="E45" s="566"/>
      <c r="F45" s="566"/>
      <c r="G45" s="566"/>
      <c r="H45" s="566"/>
      <c r="I45" s="566"/>
      <c r="J45" s="567"/>
      <c r="K45" s="443"/>
      <c r="L45" s="141"/>
      <c r="M45" s="141"/>
      <c r="N45" s="141"/>
      <c r="O45" s="141"/>
      <c r="P45" s="141"/>
      <c r="Q45" s="141"/>
      <c r="R45" s="141"/>
    </row>
    <row r="46" spans="2:18" ht="16.149999999999999" customHeight="1" x14ac:dyDescent="0.35">
      <c r="B46" s="261"/>
      <c r="C46" s="65"/>
      <c r="D46" s="442"/>
      <c r="E46" s="442"/>
      <c r="F46" s="442"/>
      <c r="G46" s="442"/>
      <c r="H46" s="442"/>
      <c r="I46" s="442"/>
      <c r="J46" s="442"/>
      <c r="K46" s="443"/>
      <c r="L46" s="141"/>
      <c r="M46" s="141"/>
      <c r="N46" s="141"/>
      <c r="O46" s="141"/>
      <c r="P46" s="141"/>
      <c r="Q46" s="141"/>
      <c r="R46" s="141"/>
    </row>
    <row r="47" spans="2:18" ht="16.149999999999999" customHeight="1" x14ac:dyDescent="0.35">
      <c r="B47" s="261"/>
      <c r="C47" s="264" t="s">
        <v>138</v>
      </c>
      <c r="D47" s="442"/>
      <c r="E47" s="442"/>
      <c r="F47" s="442"/>
      <c r="G47" s="442"/>
      <c r="H47" s="322"/>
      <c r="I47" s="442" t="str">
        <f>"500 merkkiä ("&amp;TEXT(LEN(C48),"0")&amp;" käytetty)"</f>
        <v>500 merkkiä (0 käytetty)</v>
      </c>
      <c r="J47" s="442"/>
      <c r="K47" s="443"/>
      <c r="L47" s="141"/>
      <c r="M47" s="141"/>
      <c r="N47" s="141"/>
      <c r="O47" s="141"/>
      <c r="P47" s="141"/>
      <c r="Q47" s="141"/>
      <c r="R47" s="141"/>
    </row>
    <row r="48" spans="2:18" ht="138" customHeight="1" x14ac:dyDescent="0.35">
      <c r="B48" s="263"/>
      <c r="C48" s="563"/>
      <c r="D48" s="564"/>
      <c r="E48" s="564"/>
      <c r="F48" s="564"/>
      <c r="G48" s="564"/>
      <c r="H48" s="564"/>
      <c r="I48" s="564"/>
      <c r="J48" s="565"/>
      <c r="K48" s="448"/>
      <c r="L48" s="141"/>
      <c r="M48" s="141"/>
      <c r="N48" s="141"/>
      <c r="O48" s="141"/>
      <c r="P48" s="141"/>
      <c r="Q48" s="141"/>
      <c r="R48" s="141"/>
    </row>
    <row r="49" spans="2:18" ht="16.149999999999999" customHeight="1" x14ac:dyDescent="0.35">
      <c r="B49" s="261"/>
      <c r="C49" s="265"/>
      <c r="D49" s="450"/>
      <c r="E49" s="450"/>
      <c r="F49" s="450"/>
      <c r="G49" s="450"/>
      <c r="H49" s="450"/>
      <c r="I49" s="450"/>
      <c r="J49" s="450"/>
      <c r="K49" s="443"/>
      <c r="L49" s="141"/>
      <c r="M49" s="141"/>
      <c r="N49" s="141"/>
      <c r="O49" s="141"/>
      <c r="P49" s="141"/>
      <c r="Q49" s="141"/>
      <c r="R49" s="141"/>
    </row>
    <row r="50" spans="2:18" ht="16.149999999999999" customHeight="1" x14ac:dyDescent="0.35">
      <c r="B50" s="261"/>
      <c r="C50" s="264" t="s">
        <v>144</v>
      </c>
      <c r="D50" s="442"/>
      <c r="E50" s="442"/>
      <c r="F50" s="442"/>
      <c r="G50" s="442"/>
      <c r="H50" s="442"/>
      <c r="I50" s="442"/>
      <c r="J50" s="442"/>
      <c r="K50" s="443"/>
      <c r="L50" s="141"/>
      <c r="M50" s="141"/>
      <c r="N50" s="141"/>
      <c r="O50" s="141"/>
      <c r="P50" s="141"/>
      <c r="Q50" s="141"/>
      <c r="R50" s="141"/>
    </row>
    <row r="51" spans="2:18" ht="16.149999999999999" customHeight="1" x14ac:dyDescent="0.35">
      <c r="B51" s="266"/>
      <c r="C51" s="520"/>
      <c r="D51" s="566"/>
      <c r="E51" s="566"/>
      <c r="F51" s="566"/>
      <c r="G51" s="566"/>
      <c r="H51" s="566"/>
      <c r="I51" s="566"/>
      <c r="J51" s="567"/>
      <c r="K51" s="443"/>
      <c r="L51" s="141"/>
      <c r="M51" s="141"/>
      <c r="N51" s="141"/>
      <c r="O51" s="141"/>
      <c r="P51" s="141"/>
      <c r="Q51" s="141"/>
      <c r="R51" s="141"/>
    </row>
    <row r="52" spans="2:18" ht="16.149999999999999" customHeight="1" x14ac:dyDescent="0.35">
      <c r="B52" s="261"/>
      <c r="C52" s="65"/>
      <c r="D52" s="442"/>
      <c r="E52" s="442"/>
      <c r="F52" s="442"/>
      <c r="G52" s="442"/>
      <c r="H52" s="442"/>
      <c r="I52" s="442"/>
      <c r="J52" s="442"/>
      <c r="K52" s="443"/>
      <c r="L52" s="141"/>
      <c r="M52" s="141"/>
      <c r="N52" s="141"/>
      <c r="O52" s="141"/>
      <c r="P52" s="141"/>
      <c r="Q52" s="141"/>
      <c r="R52" s="141"/>
    </row>
    <row r="53" spans="2:18" ht="16.149999999999999" customHeight="1" x14ac:dyDescent="0.35">
      <c r="B53" s="261"/>
      <c r="C53" s="264" t="s">
        <v>138</v>
      </c>
      <c r="D53" s="442"/>
      <c r="E53" s="442"/>
      <c r="F53" s="442"/>
      <c r="G53" s="442"/>
      <c r="H53" s="322"/>
      <c r="I53" s="442" t="str">
        <f>"500 merkkiä ("&amp;TEXT(LEN(C54),"0")&amp;" käytetty)"</f>
        <v>500 merkkiä (0 käytetty)</v>
      </c>
      <c r="J53" s="442"/>
      <c r="K53" s="443"/>
      <c r="L53" s="141"/>
      <c r="M53" s="141"/>
      <c r="N53" s="141"/>
      <c r="O53" s="141"/>
      <c r="P53" s="141"/>
      <c r="Q53" s="141"/>
      <c r="R53" s="141"/>
    </row>
    <row r="54" spans="2:18" ht="138" customHeight="1" x14ac:dyDescent="0.35">
      <c r="B54" s="263"/>
      <c r="C54" s="563"/>
      <c r="D54" s="564"/>
      <c r="E54" s="564"/>
      <c r="F54" s="564"/>
      <c r="G54" s="564"/>
      <c r="H54" s="564"/>
      <c r="I54" s="564"/>
      <c r="J54" s="565"/>
      <c r="K54" s="448"/>
      <c r="L54" s="141"/>
      <c r="M54" s="141"/>
      <c r="N54" s="141"/>
      <c r="O54" s="141"/>
      <c r="P54" s="141"/>
      <c r="Q54" s="141"/>
      <c r="R54" s="141"/>
    </row>
    <row r="55" spans="2:18" ht="16.149999999999999" customHeight="1" x14ac:dyDescent="0.35">
      <c r="B55" s="261"/>
      <c r="C55" s="265"/>
      <c r="D55" s="450"/>
      <c r="E55" s="450"/>
      <c r="F55" s="450"/>
      <c r="G55" s="450"/>
      <c r="H55" s="450"/>
      <c r="I55" s="450"/>
      <c r="J55" s="450"/>
      <c r="K55" s="443"/>
      <c r="L55" s="141"/>
      <c r="M55" s="141"/>
      <c r="N55" s="141"/>
      <c r="O55" s="141"/>
      <c r="P55" s="141"/>
      <c r="Q55" s="141"/>
      <c r="R55" s="141"/>
    </row>
    <row r="56" spans="2:18" ht="16.149999999999999" customHeight="1" x14ac:dyDescent="0.35">
      <c r="B56" s="261"/>
      <c r="C56" s="264" t="s">
        <v>145</v>
      </c>
      <c r="D56" s="442"/>
      <c r="E56" s="442"/>
      <c r="F56" s="442"/>
      <c r="G56" s="442"/>
      <c r="H56" s="442"/>
      <c r="I56" s="442"/>
      <c r="J56" s="442"/>
      <c r="K56" s="443"/>
      <c r="L56" s="141"/>
      <c r="M56" s="141"/>
      <c r="N56" s="141"/>
      <c r="O56" s="141"/>
      <c r="P56" s="141"/>
      <c r="Q56" s="141"/>
      <c r="R56" s="141"/>
    </row>
    <row r="57" spans="2:18" ht="16.149999999999999" customHeight="1" x14ac:dyDescent="0.35">
      <c r="B57" s="266"/>
      <c r="C57" s="520"/>
      <c r="D57" s="566"/>
      <c r="E57" s="566"/>
      <c r="F57" s="566"/>
      <c r="G57" s="566"/>
      <c r="H57" s="566"/>
      <c r="I57" s="566"/>
      <c r="J57" s="567"/>
      <c r="K57" s="443"/>
      <c r="L57" s="141"/>
      <c r="M57" s="141"/>
      <c r="N57" s="141"/>
      <c r="O57" s="141"/>
      <c r="P57" s="141"/>
      <c r="Q57" s="141"/>
      <c r="R57" s="141"/>
    </row>
    <row r="58" spans="2:18" ht="16.149999999999999" customHeight="1" x14ac:dyDescent="0.35">
      <c r="B58" s="261"/>
      <c r="C58" s="65"/>
      <c r="D58" s="442"/>
      <c r="E58" s="442"/>
      <c r="F58" s="442"/>
      <c r="G58" s="442"/>
      <c r="H58" s="442"/>
      <c r="I58" s="442"/>
      <c r="J58" s="442"/>
      <c r="K58" s="443"/>
      <c r="L58" s="141"/>
      <c r="M58" s="141"/>
      <c r="N58" s="141"/>
      <c r="O58" s="141"/>
      <c r="P58" s="141"/>
      <c r="Q58" s="141"/>
      <c r="R58" s="141"/>
    </row>
    <row r="59" spans="2:18" ht="16.149999999999999" customHeight="1" x14ac:dyDescent="0.35">
      <c r="B59" s="261"/>
      <c r="C59" s="264" t="s">
        <v>138</v>
      </c>
      <c r="D59" s="442"/>
      <c r="E59" s="442"/>
      <c r="F59" s="442"/>
      <c r="G59" s="442"/>
      <c r="H59" s="322"/>
      <c r="I59" s="442" t="str">
        <f>"500 merkkiä ("&amp;TEXT(LEN(C60),"0")&amp;" käytetty)"</f>
        <v>500 merkkiä (0 käytetty)</v>
      </c>
      <c r="J59" s="442"/>
      <c r="K59" s="443"/>
      <c r="L59" s="141"/>
      <c r="M59" s="141"/>
      <c r="N59" s="141"/>
      <c r="O59" s="141"/>
      <c r="P59" s="141"/>
      <c r="Q59" s="141"/>
      <c r="R59" s="141"/>
    </row>
    <row r="60" spans="2:18" ht="138" customHeight="1" x14ac:dyDescent="0.35">
      <c r="B60" s="263"/>
      <c r="C60" s="563"/>
      <c r="D60" s="564"/>
      <c r="E60" s="564"/>
      <c r="F60" s="564"/>
      <c r="G60" s="564"/>
      <c r="H60" s="564"/>
      <c r="I60" s="564"/>
      <c r="J60" s="565"/>
      <c r="K60" s="448"/>
      <c r="L60" s="141"/>
      <c r="M60" s="141"/>
      <c r="N60" s="141"/>
      <c r="O60" s="141"/>
      <c r="P60" s="141"/>
      <c r="Q60" s="141"/>
      <c r="R60" s="141"/>
    </row>
    <row r="61" spans="2:18" ht="16.149999999999999" customHeight="1" x14ac:dyDescent="0.35">
      <c r="B61" s="261"/>
      <c r="C61" s="265"/>
      <c r="D61" s="450"/>
      <c r="E61" s="450"/>
      <c r="F61" s="450"/>
      <c r="G61" s="450"/>
      <c r="H61" s="450"/>
      <c r="I61" s="450"/>
      <c r="J61" s="450"/>
      <c r="K61" s="443"/>
      <c r="L61" s="141"/>
      <c r="M61" s="141"/>
      <c r="N61" s="141"/>
      <c r="O61" s="141"/>
      <c r="P61" s="141"/>
      <c r="Q61" s="141"/>
      <c r="R61" s="141"/>
    </row>
    <row r="62" spans="2:18" ht="16.149999999999999" customHeight="1" x14ac:dyDescent="0.35">
      <c r="B62" s="261"/>
      <c r="C62" s="264" t="s">
        <v>146</v>
      </c>
      <c r="D62" s="442"/>
      <c r="E62" s="442"/>
      <c r="F62" s="442"/>
      <c r="G62" s="442"/>
      <c r="H62" s="442"/>
      <c r="I62" s="442"/>
      <c r="J62" s="442"/>
      <c r="K62" s="443"/>
      <c r="L62" s="141"/>
      <c r="M62" s="141"/>
      <c r="N62" s="141"/>
      <c r="O62" s="141"/>
      <c r="P62" s="141"/>
      <c r="Q62" s="141"/>
      <c r="R62" s="141"/>
    </row>
    <row r="63" spans="2:18" ht="16.149999999999999" customHeight="1" x14ac:dyDescent="0.35">
      <c r="B63" s="266"/>
      <c r="C63" s="520"/>
      <c r="D63" s="566"/>
      <c r="E63" s="566"/>
      <c r="F63" s="566"/>
      <c r="G63" s="566"/>
      <c r="H63" s="566"/>
      <c r="I63" s="566"/>
      <c r="J63" s="567"/>
      <c r="K63" s="443"/>
      <c r="L63" s="141"/>
      <c r="M63" s="141"/>
      <c r="N63" s="141"/>
      <c r="O63" s="141"/>
      <c r="P63" s="141"/>
      <c r="Q63" s="141"/>
      <c r="R63" s="141"/>
    </row>
    <row r="64" spans="2:18" ht="16.149999999999999" customHeight="1" x14ac:dyDescent="0.35">
      <c r="B64" s="261"/>
      <c r="C64" s="65"/>
      <c r="D64" s="442"/>
      <c r="E64" s="442"/>
      <c r="F64" s="442"/>
      <c r="G64" s="442"/>
      <c r="H64" s="442"/>
      <c r="I64" s="442"/>
      <c r="J64" s="442"/>
      <c r="K64" s="443"/>
      <c r="L64" s="141"/>
      <c r="M64" s="141"/>
      <c r="N64" s="141"/>
      <c r="O64" s="141"/>
      <c r="P64" s="141"/>
      <c r="Q64" s="141"/>
      <c r="R64" s="141"/>
    </row>
    <row r="65" spans="2:18" ht="16.149999999999999" customHeight="1" x14ac:dyDescent="0.35">
      <c r="B65" s="261"/>
      <c r="C65" s="264" t="s">
        <v>138</v>
      </c>
      <c r="D65" s="442"/>
      <c r="E65" s="442"/>
      <c r="F65" s="442"/>
      <c r="G65" s="442"/>
      <c r="H65" s="322"/>
      <c r="I65" s="442" t="str">
        <f>"500 merkkiä ("&amp;TEXT(LEN(C66),"0")&amp;" käytetty)"</f>
        <v>500 merkkiä (0 käytetty)</v>
      </c>
      <c r="J65" s="442"/>
      <c r="K65" s="443"/>
      <c r="L65" s="141"/>
      <c r="M65" s="141"/>
      <c r="N65" s="141"/>
      <c r="O65" s="141"/>
      <c r="P65" s="141"/>
      <c r="Q65" s="141"/>
      <c r="R65" s="141"/>
    </row>
    <row r="66" spans="2:18" ht="138" customHeight="1" x14ac:dyDescent="0.35">
      <c r="B66" s="263"/>
      <c r="C66" s="563"/>
      <c r="D66" s="564"/>
      <c r="E66" s="564"/>
      <c r="F66" s="564"/>
      <c r="G66" s="564"/>
      <c r="H66" s="564"/>
      <c r="I66" s="564"/>
      <c r="J66" s="565"/>
      <c r="K66" s="448"/>
      <c r="L66" s="141"/>
      <c r="M66" s="141"/>
      <c r="N66" s="141"/>
      <c r="O66" s="141"/>
      <c r="P66" s="141"/>
      <c r="Q66" s="141"/>
      <c r="R66" s="141"/>
    </row>
    <row r="67" spans="2:18" ht="16.149999999999999" customHeight="1" x14ac:dyDescent="0.35">
      <c r="B67" s="261"/>
      <c r="C67" s="265"/>
      <c r="D67" s="450"/>
      <c r="E67" s="450"/>
      <c r="F67" s="450"/>
      <c r="G67" s="450"/>
      <c r="H67" s="450"/>
      <c r="I67" s="450"/>
      <c r="J67" s="450"/>
      <c r="K67" s="443"/>
      <c r="L67" s="141"/>
      <c r="M67" s="141"/>
      <c r="N67" s="141"/>
      <c r="O67" s="141"/>
      <c r="P67" s="141"/>
      <c r="Q67" s="141"/>
      <c r="R67" s="141"/>
    </row>
    <row r="68" spans="2:18" ht="16.149999999999999" customHeight="1" x14ac:dyDescent="0.35">
      <c r="B68" s="261"/>
      <c r="C68" s="264" t="s">
        <v>147</v>
      </c>
      <c r="D68" s="442"/>
      <c r="E68" s="442"/>
      <c r="F68" s="442"/>
      <c r="G68" s="442"/>
      <c r="H68" s="442"/>
      <c r="I68" s="442"/>
      <c r="J68" s="442"/>
      <c r="K68" s="443"/>
      <c r="L68" s="141"/>
      <c r="M68" s="141"/>
      <c r="N68" s="141"/>
      <c r="O68" s="141"/>
      <c r="P68" s="141"/>
      <c r="Q68" s="141"/>
      <c r="R68" s="141"/>
    </row>
    <row r="69" spans="2:18" ht="16.149999999999999" customHeight="1" x14ac:dyDescent="0.35">
      <c r="B69" s="266"/>
      <c r="C69" s="520"/>
      <c r="D69" s="566"/>
      <c r="E69" s="566"/>
      <c r="F69" s="566"/>
      <c r="G69" s="566"/>
      <c r="H69" s="566"/>
      <c r="I69" s="566"/>
      <c r="J69" s="567"/>
      <c r="K69" s="443"/>
      <c r="L69" s="141"/>
      <c r="M69" s="141"/>
      <c r="N69" s="141"/>
      <c r="O69" s="141"/>
      <c r="P69" s="141"/>
      <c r="Q69" s="141"/>
      <c r="R69" s="141"/>
    </row>
    <row r="70" spans="2:18" ht="16.149999999999999" customHeight="1" x14ac:dyDescent="0.35">
      <c r="B70" s="261"/>
      <c r="C70" s="65"/>
      <c r="D70" s="442"/>
      <c r="E70" s="442"/>
      <c r="F70" s="442"/>
      <c r="G70" s="442"/>
      <c r="H70" s="442"/>
      <c r="I70" s="442"/>
      <c r="J70" s="442"/>
      <c r="K70" s="443"/>
      <c r="L70" s="141"/>
      <c r="M70" s="141"/>
      <c r="N70" s="141"/>
      <c r="O70" s="141"/>
      <c r="P70" s="141"/>
      <c r="Q70" s="141"/>
      <c r="R70" s="141"/>
    </row>
    <row r="71" spans="2:18" ht="16.149999999999999" customHeight="1" x14ac:dyDescent="0.35">
      <c r="B71" s="261"/>
      <c r="C71" s="264" t="s">
        <v>138</v>
      </c>
      <c r="D71" s="442"/>
      <c r="E71" s="442"/>
      <c r="F71" s="442"/>
      <c r="G71" s="442"/>
      <c r="H71" s="322"/>
      <c r="I71" s="442" t="str">
        <f>"500 merkkiä ("&amp;TEXT(LEN(C72),"0")&amp;" käytetty)"</f>
        <v>500 merkkiä (0 käytetty)</v>
      </c>
      <c r="J71" s="442"/>
      <c r="K71" s="443"/>
      <c r="L71" s="141"/>
      <c r="M71" s="141"/>
      <c r="N71" s="141"/>
      <c r="O71" s="141"/>
      <c r="P71" s="141"/>
      <c r="Q71" s="141"/>
      <c r="R71" s="141"/>
    </row>
    <row r="72" spans="2:18" ht="138" customHeight="1" x14ac:dyDescent="0.35">
      <c r="B72" s="263"/>
      <c r="C72" s="563"/>
      <c r="D72" s="564"/>
      <c r="E72" s="564"/>
      <c r="F72" s="564"/>
      <c r="G72" s="564"/>
      <c r="H72" s="564"/>
      <c r="I72" s="564"/>
      <c r="J72" s="565"/>
      <c r="K72" s="448"/>
      <c r="L72" s="141"/>
      <c r="M72" s="141"/>
      <c r="N72" s="141"/>
      <c r="O72" s="141"/>
      <c r="P72" s="141"/>
      <c r="Q72" s="141"/>
      <c r="R72" s="141"/>
    </row>
    <row r="73" spans="2:18" ht="16.149999999999999" customHeight="1" x14ac:dyDescent="0.35">
      <c r="B73" s="261"/>
      <c r="C73" s="265"/>
      <c r="D73" s="450"/>
      <c r="E73" s="450"/>
      <c r="F73" s="450"/>
      <c r="G73" s="450"/>
      <c r="H73" s="450"/>
      <c r="I73" s="450"/>
      <c r="J73" s="450"/>
      <c r="K73" s="443"/>
      <c r="L73" s="141"/>
      <c r="M73" s="141"/>
      <c r="N73" s="141"/>
      <c r="O73" s="141"/>
      <c r="P73" s="141"/>
      <c r="Q73" s="141"/>
      <c r="R73" s="141"/>
    </row>
    <row r="74" spans="2:18" ht="16.149999999999999" customHeight="1" x14ac:dyDescent="0.35">
      <c r="B74" s="261"/>
      <c r="C74" s="264" t="s">
        <v>148</v>
      </c>
      <c r="D74" s="442"/>
      <c r="E74" s="442"/>
      <c r="F74" s="442"/>
      <c r="G74" s="442"/>
      <c r="H74" s="442"/>
      <c r="I74" s="442"/>
      <c r="J74" s="442"/>
      <c r="K74" s="443"/>
      <c r="L74" s="141"/>
      <c r="M74" s="141"/>
      <c r="N74" s="141"/>
      <c r="O74" s="141"/>
      <c r="P74" s="141"/>
      <c r="Q74" s="141"/>
      <c r="R74" s="141"/>
    </row>
    <row r="75" spans="2:18" ht="16.149999999999999" customHeight="1" x14ac:dyDescent="0.35">
      <c r="B75" s="266"/>
      <c r="C75" s="520"/>
      <c r="D75" s="566"/>
      <c r="E75" s="566"/>
      <c r="F75" s="566"/>
      <c r="G75" s="566"/>
      <c r="H75" s="566"/>
      <c r="I75" s="566"/>
      <c r="J75" s="567"/>
      <c r="K75" s="443"/>
      <c r="L75" s="141"/>
      <c r="M75" s="141"/>
      <c r="N75" s="141"/>
      <c r="O75" s="141"/>
      <c r="P75" s="141"/>
      <c r="Q75" s="141"/>
      <c r="R75" s="141"/>
    </row>
    <row r="76" spans="2:18" ht="16.149999999999999" customHeight="1" x14ac:dyDescent="0.35">
      <c r="B76" s="261"/>
      <c r="C76" s="65"/>
      <c r="D76" s="442"/>
      <c r="E76" s="442"/>
      <c r="F76" s="442"/>
      <c r="G76" s="442"/>
      <c r="H76" s="442"/>
      <c r="I76" s="442"/>
      <c r="J76" s="442"/>
      <c r="K76" s="443"/>
      <c r="L76" s="141"/>
      <c r="M76" s="141"/>
      <c r="N76" s="141"/>
      <c r="O76" s="141"/>
      <c r="P76" s="141"/>
      <c r="Q76" s="141"/>
      <c r="R76" s="141"/>
    </row>
    <row r="77" spans="2:18" ht="16.149999999999999" customHeight="1" x14ac:dyDescent="0.35">
      <c r="B77" s="261"/>
      <c r="C77" s="264" t="s">
        <v>138</v>
      </c>
      <c r="D77" s="442"/>
      <c r="E77" s="442"/>
      <c r="F77" s="442"/>
      <c r="G77" s="442"/>
      <c r="H77" s="322"/>
      <c r="I77" s="442" t="str">
        <f>"500 merkkiä ("&amp;TEXT(LEN(C78),"0")&amp;" käytetty)"</f>
        <v>500 merkkiä (0 käytetty)</v>
      </c>
      <c r="J77" s="442"/>
      <c r="K77" s="443"/>
      <c r="L77" s="141"/>
      <c r="M77" s="141"/>
      <c r="N77" s="141"/>
      <c r="O77" s="141"/>
      <c r="P77" s="141"/>
      <c r="Q77" s="141"/>
      <c r="R77" s="141"/>
    </row>
    <row r="78" spans="2:18" ht="138" customHeight="1" x14ac:dyDescent="0.35">
      <c r="B78" s="263"/>
      <c r="C78" s="563"/>
      <c r="D78" s="564"/>
      <c r="E78" s="564"/>
      <c r="F78" s="564"/>
      <c r="G78" s="564"/>
      <c r="H78" s="564"/>
      <c r="I78" s="564"/>
      <c r="J78" s="565"/>
      <c r="K78" s="448"/>
      <c r="L78" s="141"/>
      <c r="M78" s="141"/>
      <c r="N78" s="141"/>
      <c r="O78" s="141"/>
      <c r="P78" s="141"/>
      <c r="Q78" s="141"/>
      <c r="R78" s="141"/>
    </row>
    <row r="79" spans="2:18" ht="16.149999999999999" customHeight="1" x14ac:dyDescent="0.35">
      <c r="B79" s="261"/>
      <c r="C79" s="265"/>
      <c r="D79" s="450"/>
      <c r="E79" s="450"/>
      <c r="F79" s="450"/>
      <c r="G79" s="450"/>
      <c r="H79" s="450"/>
      <c r="I79" s="450"/>
      <c r="J79" s="450"/>
      <c r="K79" s="443"/>
      <c r="L79" s="141"/>
      <c r="M79" s="141"/>
      <c r="N79" s="141"/>
      <c r="O79" s="141"/>
      <c r="P79" s="141"/>
      <c r="Q79" s="141"/>
      <c r="R79" s="141"/>
    </row>
    <row r="80" spans="2:18" ht="16.149999999999999" customHeight="1" x14ac:dyDescent="0.35">
      <c r="B80" s="261"/>
      <c r="C80" s="264" t="s">
        <v>149</v>
      </c>
      <c r="D80" s="442"/>
      <c r="E80" s="442"/>
      <c r="F80" s="442"/>
      <c r="G80" s="442"/>
      <c r="H80" s="442"/>
      <c r="I80" s="442"/>
      <c r="J80" s="442"/>
      <c r="K80" s="443"/>
      <c r="L80" s="141"/>
      <c r="M80" s="141"/>
      <c r="N80" s="141"/>
      <c r="O80" s="141"/>
      <c r="P80" s="141"/>
      <c r="Q80" s="141"/>
      <c r="R80" s="141"/>
    </row>
    <row r="81" spans="2:18" ht="16.149999999999999" customHeight="1" x14ac:dyDescent="0.35">
      <c r="B81" s="266"/>
      <c r="C81" s="520"/>
      <c r="D81" s="566"/>
      <c r="E81" s="566"/>
      <c r="F81" s="566"/>
      <c r="G81" s="566"/>
      <c r="H81" s="566"/>
      <c r="I81" s="566"/>
      <c r="J81" s="567"/>
      <c r="K81" s="443"/>
      <c r="L81" s="141"/>
      <c r="M81" s="141"/>
      <c r="N81" s="141"/>
      <c r="O81" s="141"/>
      <c r="P81" s="141"/>
      <c r="Q81" s="141"/>
      <c r="R81" s="141"/>
    </row>
    <row r="82" spans="2:18" s="256" customFormat="1" x14ac:dyDescent="0.35">
      <c r="B82" s="80"/>
      <c r="C82" s="65"/>
      <c r="D82" s="442"/>
      <c r="E82" s="442"/>
      <c r="F82" s="442"/>
      <c r="G82" s="442"/>
      <c r="H82" s="442"/>
      <c r="I82" s="442"/>
      <c r="J82" s="442"/>
      <c r="K82" s="234"/>
      <c r="L82" s="255"/>
      <c r="M82" s="255"/>
      <c r="N82" s="255"/>
      <c r="O82" s="255"/>
      <c r="P82" s="255"/>
      <c r="Q82" s="255"/>
      <c r="R82" s="255"/>
    </row>
    <row r="83" spans="2:18" ht="16.149999999999999" customHeight="1" x14ac:dyDescent="0.35">
      <c r="B83" s="261"/>
      <c r="C83" s="264" t="s">
        <v>138</v>
      </c>
      <c r="D83" s="442"/>
      <c r="E83" s="442"/>
      <c r="F83" s="442"/>
      <c r="G83" s="442"/>
      <c r="H83" s="322"/>
      <c r="I83" s="442" t="str">
        <f>"500 merkkiä ("&amp;TEXT(LEN(C84),"0")&amp;" käytetty)"</f>
        <v>500 merkkiä (0 käytetty)</v>
      </c>
      <c r="J83" s="442"/>
      <c r="K83" s="443"/>
      <c r="L83" s="141"/>
      <c r="M83" s="141"/>
      <c r="N83" s="141"/>
      <c r="O83" s="141"/>
      <c r="P83" s="141"/>
      <c r="Q83" s="141"/>
      <c r="R83" s="141"/>
    </row>
    <row r="84" spans="2:18" ht="138" customHeight="1" x14ac:dyDescent="0.35">
      <c r="B84" s="263"/>
      <c r="C84" s="563"/>
      <c r="D84" s="564"/>
      <c r="E84" s="564"/>
      <c r="F84" s="564"/>
      <c r="G84" s="564"/>
      <c r="H84" s="564"/>
      <c r="I84" s="564"/>
      <c r="J84" s="565"/>
      <c r="K84" s="448"/>
      <c r="L84" s="141"/>
      <c r="M84" s="141"/>
      <c r="N84" s="141"/>
      <c r="O84" s="141"/>
      <c r="P84" s="141"/>
      <c r="Q84" s="141"/>
      <c r="R84" s="141"/>
    </row>
    <row r="85" spans="2:18" ht="16.149999999999999" customHeight="1" x14ac:dyDescent="0.35">
      <c r="B85" s="261"/>
      <c r="C85" s="265"/>
      <c r="D85" s="450"/>
      <c r="E85" s="450"/>
      <c r="F85" s="450"/>
      <c r="G85" s="450"/>
      <c r="H85" s="450"/>
      <c r="I85" s="450"/>
      <c r="J85" s="450"/>
      <c r="K85" s="443"/>
      <c r="L85" s="141"/>
      <c r="M85" s="141"/>
      <c r="N85" s="141"/>
      <c r="O85" s="141"/>
      <c r="P85" s="141"/>
      <c r="Q85" s="141"/>
      <c r="R85" s="141"/>
    </row>
    <row r="86" spans="2:18" ht="16.149999999999999" customHeight="1" x14ac:dyDescent="0.35">
      <c r="B86" s="261"/>
      <c r="C86" s="264" t="s">
        <v>150</v>
      </c>
      <c r="D86" s="442"/>
      <c r="E86" s="442"/>
      <c r="F86" s="442"/>
      <c r="G86" s="442"/>
      <c r="H86" s="442"/>
      <c r="I86" s="442"/>
      <c r="J86" s="442"/>
      <c r="K86" s="443"/>
      <c r="L86" s="141"/>
      <c r="M86" s="141"/>
      <c r="N86" s="141"/>
      <c r="O86" s="141"/>
      <c r="P86" s="141"/>
      <c r="Q86" s="141"/>
      <c r="R86" s="141"/>
    </row>
    <row r="87" spans="2:18" ht="16.149999999999999" customHeight="1" x14ac:dyDescent="0.35">
      <c r="B87" s="266"/>
      <c r="C87" s="520"/>
      <c r="D87" s="566"/>
      <c r="E87" s="566"/>
      <c r="F87" s="566"/>
      <c r="G87" s="566"/>
      <c r="H87" s="566"/>
      <c r="I87" s="566"/>
      <c r="J87" s="567"/>
      <c r="K87" s="443"/>
      <c r="L87" s="141"/>
      <c r="M87" s="141"/>
      <c r="N87" s="141"/>
      <c r="O87" s="141"/>
      <c r="P87" s="141"/>
      <c r="Q87" s="141"/>
      <c r="R87" s="141"/>
    </row>
    <row r="88" spans="2:18" s="256" customFormat="1" x14ac:dyDescent="0.35">
      <c r="B88" s="80"/>
      <c r="C88" s="65"/>
      <c r="D88" s="442"/>
      <c r="E88" s="442"/>
      <c r="F88" s="442"/>
      <c r="G88" s="442"/>
      <c r="H88" s="442"/>
      <c r="I88" s="442"/>
      <c r="J88" s="442"/>
      <c r="K88" s="234"/>
      <c r="L88" s="255"/>
      <c r="M88" s="255"/>
      <c r="N88" s="255"/>
      <c r="O88" s="255"/>
      <c r="P88" s="255"/>
      <c r="Q88" s="255"/>
      <c r="R88" s="255"/>
    </row>
    <row r="89" spans="2:18" s="256" customFormat="1" x14ac:dyDescent="0.35">
      <c r="B89" s="80"/>
      <c r="C89" s="264" t="s">
        <v>138</v>
      </c>
      <c r="D89" s="442"/>
      <c r="E89" s="442"/>
      <c r="F89" s="442"/>
      <c r="G89" s="442"/>
      <c r="H89" s="322"/>
      <c r="I89" s="442" t="str">
        <f>"500 merkkiä ("&amp;TEXT(LEN(C90),"0")&amp;" käytetty)"</f>
        <v>500 merkkiä (0 käytetty)</v>
      </c>
      <c r="J89" s="442"/>
      <c r="K89" s="234"/>
      <c r="L89" s="255"/>
      <c r="M89" s="255"/>
      <c r="N89" s="255"/>
      <c r="O89" s="255"/>
      <c r="P89" s="255"/>
      <c r="Q89" s="255"/>
      <c r="R89" s="255"/>
    </row>
    <row r="90" spans="2:18" ht="138" customHeight="1" x14ac:dyDescent="0.35">
      <c r="B90" s="263"/>
      <c r="C90" s="563"/>
      <c r="D90" s="564"/>
      <c r="E90" s="564"/>
      <c r="F90" s="564"/>
      <c r="G90" s="564"/>
      <c r="H90" s="564"/>
      <c r="I90" s="564"/>
      <c r="J90" s="565"/>
      <c r="K90" s="448"/>
      <c r="L90" s="141"/>
      <c r="M90" s="141"/>
      <c r="N90" s="141"/>
      <c r="O90" s="141"/>
      <c r="P90" s="141"/>
      <c r="Q90" s="141"/>
      <c r="R90" s="141"/>
    </row>
    <row r="91" spans="2:18" s="256" customFormat="1" x14ac:dyDescent="0.35">
      <c r="B91" s="262"/>
      <c r="C91" s="99"/>
      <c r="D91" s="99"/>
      <c r="E91" s="99"/>
      <c r="F91" s="99"/>
      <c r="G91" s="99"/>
      <c r="H91" s="99"/>
      <c r="I91" s="99"/>
      <c r="J91" s="99"/>
      <c r="K91" s="257"/>
      <c r="L91" s="255"/>
      <c r="M91" s="255"/>
      <c r="N91" s="255"/>
      <c r="O91" s="255"/>
      <c r="P91" s="255"/>
      <c r="Q91" s="255"/>
      <c r="R91" s="255"/>
    </row>
  </sheetData>
  <sheetProtection sheet="1" selectLockedCells="1"/>
  <mergeCells count="30">
    <mergeCell ref="C90:J90"/>
    <mergeCell ref="C57:J57"/>
    <mergeCell ref="C60:J60"/>
    <mergeCell ref="C63:J63"/>
    <mergeCell ref="C66:J66"/>
    <mergeCell ref="C69:J69"/>
    <mergeCell ref="C72:J72"/>
    <mergeCell ref="C75:J75"/>
    <mergeCell ref="C78:J78"/>
    <mergeCell ref="C81:J81"/>
    <mergeCell ref="C84:J84"/>
    <mergeCell ref="C87:J87"/>
    <mergeCell ref="C54:J54"/>
    <mergeCell ref="C21:J21"/>
    <mergeCell ref="C24:J24"/>
    <mergeCell ref="C27:J27"/>
    <mergeCell ref="C30:J30"/>
    <mergeCell ref="C33:J33"/>
    <mergeCell ref="C36:J36"/>
    <mergeCell ref="C39:J39"/>
    <mergeCell ref="C42:J42"/>
    <mergeCell ref="C45:J45"/>
    <mergeCell ref="C48:J48"/>
    <mergeCell ref="C51:J51"/>
    <mergeCell ref="C18:J18"/>
    <mergeCell ref="B3:K3"/>
    <mergeCell ref="M5:O5"/>
    <mergeCell ref="C9:J9"/>
    <mergeCell ref="C12:J12"/>
    <mergeCell ref="C15:J15"/>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72:J72 B84:J84 B78:J78 B66:J66 B60:J60 B54:J54 B48:J48 B90:J90 B42:J43 B36:J37 B30:J31 B24:J25 B12:J13 B18:J19" xr:uid="{64ECAD4F-0989-47D3-94B8-BD09564E9D00}">
      <formula1>500</formula1>
    </dataValidation>
  </dataValidations>
  <hyperlinks>
    <hyperlink ref="M5:O5" location="'Aloita tästä'!A1" display="PALAA TÄSTÄ KANSISIVULLE" xr:uid="{C0BA61E5-B50C-4CDC-A267-4BB94B75EDC4}"/>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rowBreaks count="2" manualBreakCount="2">
    <brk id="55" max="16383" man="1"/>
    <brk id="7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3CEE1-46EC-4364-BF31-06CD68C09DBF}">
  <sheetPr codeName="Taul8"/>
  <dimension ref="A1:W127"/>
  <sheetViews>
    <sheetView showGridLines="0" zoomScale="80" zoomScaleNormal="80" workbookViewId="0">
      <selection activeCell="N3" sqref="N3:P3"/>
    </sheetView>
  </sheetViews>
  <sheetFormatPr defaultColWidth="9.23046875" defaultRowHeight="15.5" x14ac:dyDescent="0.35"/>
  <cols>
    <col min="1" max="1" width="3.765625" style="3" customWidth="1"/>
    <col min="2" max="2" width="2.07421875" style="3" customWidth="1"/>
    <col min="3" max="3" width="5.23046875" style="20" customWidth="1"/>
    <col min="4" max="4" width="9.23046875" style="20"/>
    <col min="5" max="5" width="4.765625" style="20" customWidth="1"/>
    <col min="6" max="6" width="8.765625" style="20" customWidth="1"/>
    <col min="7" max="7" width="9.23046875" style="20" customWidth="1"/>
    <col min="8" max="9" width="8.765625" style="20" customWidth="1"/>
    <col min="10" max="10" width="9.23046875" style="20" customWidth="1"/>
    <col min="11" max="11" width="10.4609375" style="20" customWidth="1"/>
    <col min="12" max="12" width="2.23046875" style="20" customWidth="1"/>
    <col min="13" max="13" width="5.23046875" style="127" customWidth="1"/>
    <col min="14" max="19" width="9.23046875" style="239"/>
    <col min="20" max="20" width="34.53515625" style="239" customWidth="1"/>
    <col min="21" max="21" width="9.23046875" style="239"/>
    <col min="22" max="22" width="6.4609375" style="239" customWidth="1"/>
    <col min="23" max="23" width="9.23046875" style="239"/>
    <col min="24" max="16384" width="9.23046875" style="3"/>
  </cols>
  <sheetData>
    <row r="1" spans="1:22" ht="16.149999999999999" customHeight="1" x14ac:dyDescent="0.35">
      <c r="A1" s="3" t="s">
        <v>151</v>
      </c>
      <c r="G1" s="93"/>
    </row>
    <row r="2" spans="1:22" x14ac:dyDescent="0.35">
      <c r="B2" s="295"/>
      <c r="C2" s="231"/>
      <c r="D2" s="231"/>
      <c r="E2" s="231"/>
      <c r="F2" s="231"/>
      <c r="G2" s="231"/>
      <c r="H2" s="231"/>
      <c r="I2" s="231"/>
      <c r="J2" s="231"/>
      <c r="K2" s="231"/>
      <c r="L2" s="232"/>
      <c r="M2" s="210"/>
    </row>
    <row r="3" spans="1:22" x14ac:dyDescent="0.35">
      <c r="B3" s="296"/>
      <c r="C3" s="229" t="s">
        <v>152</v>
      </c>
      <c r="D3" s="229"/>
      <c r="E3" s="229"/>
      <c r="F3" s="229"/>
      <c r="G3" s="229"/>
      <c r="H3" s="229"/>
      <c r="I3" s="229"/>
      <c r="J3" s="229"/>
      <c r="K3" s="229"/>
      <c r="L3" s="230"/>
      <c r="M3" s="210"/>
      <c r="N3" s="486" t="s">
        <v>48</v>
      </c>
      <c r="O3" s="487"/>
      <c r="P3" s="488"/>
    </row>
    <row r="4" spans="1:22" ht="16.149999999999999" customHeight="1" x14ac:dyDescent="0.35">
      <c r="B4" s="296"/>
      <c r="C4" s="229"/>
      <c r="D4" s="229"/>
      <c r="E4" s="229"/>
      <c r="F4" s="229"/>
      <c r="G4" s="229"/>
      <c r="H4" s="229"/>
      <c r="I4" s="229"/>
      <c r="J4" s="229"/>
      <c r="K4" s="229"/>
      <c r="L4" s="230"/>
      <c r="M4" s="210"/>
    </row>
    <row r="5" spans="1:22" ht="16.149999999999999" customHeight="1" x14ac:dyDescent="0.35">
      <c r="B5" s="296"/>
      <c r="C5" s="439"/>
      <c r="D5" s="439"/>
      <c r="E5" s="439"/>
      <c r="F5" s="94" t="s">
        <v>153</v>
      </c>
      <c r="G5" s="439"/>
      <c r="H5" s="439"/>
      <c r="I5" s="439"/>
      <c r="J5" s="439"/>
      <c r="K5" s="439"/>
      <c r="L5" s="440"/>
      <c r="M5" s="134"/>
      <c r="N5" s="240"/>
      <c r="O5" s="240"/>
      <c r="P5" s="240"/>
      <c r="Q5" s="240"/>
      <c r="R5" s="240"/>
      <c r="S5" s="240"/>
      <c r="T5" s="240"/>
      <c r="U5" s="240"/>
      <c r="V5" s="240"/>
    </row>
    <row r="6" spans="1:22" ht="15.75" customHeight="1" x14ac:dyDescent="0.35">
      <c r="B6" s="296"/>
      <c r="C6" s="439"/>
      <c r="D6" s="439" t="s">
        <v>154</v>
      </c>
      <c r="E6" s="439"/>
      <c r="F6" s="569"/>
      <c r="G6" s="570"/>
      <c r="H6" s="570"/>
      <c r="I6" s="570"/>
      <c r="J6" s="571"/>
      <c r="K6" s="439"/>
      <c r="L6" s="440"/>
      <c r="M6" s="134"/>
      <c r="N6" s="240"/>
      <c r="O6" s="240"/>
      <c r="P6" s="240"/>
      <c r="Q6" s="240"/>
      <c r="R6" s="240"/>
      <c r="S6" s="240"/>
      <c r="T6" s="240"/>
      <c r="U6" s="240"/>
      <c r="V6" s="240"/>
    </row>
    <row r="7" spans="1:22" ht="16.149999999999999" customHeight="1" x14ac:dyDescent="0.35">
      <c r="B7" s="296"/>
      <c r="C7" s="81"/>
      <c r="D7" s="81"/>
      <c r="E7" s="81"/>
      <c r="F7" s="81"/>
      <c r="G7" s="81"/>
      <c r="H7" s="81"/>
      <c r="I7" s="81"/>
      <c r="J7" s="81"/>
      <c r="K7" s="81"/>
      <c r="L7" s="298"/>
      <c r="M7" s="235"/>
      <c r="N7" s="240"/>
      <c r="O7" s="240"/>
      <c r="P7" s="240"/>
      <c r="Q7" s="240"/>
      <c r="R7" s="240"/>
      <c r="S7" s="240"/>
      <c r="T7" s="240"/>
      <c r="U7" s="240"/>
      <c r="V7" s="240"/>
    </row>
    <row r="8" spans="1:22" ht="16.149999999999999" customHeight="1" x14ac:dyDescent="0.35">
      <c r="B8" s="296"/>
      <c r="C8" s="81"/>
      <c r="D8" s="81"/>
      <c r="E8" s="81"/>
      <c r="F8" s="81"/>
      <c r="G8" s="81"/>
      <c r="H8" s="81"/>
      <c r="I8" s="81"/>
      <c r="J8" s="81"/>
      <c r="K8" s="81"/>
      <c r="L8" s="298"/>
      <c r="M8" s="235"/>
    </row>
    <row r="9" spans="1:22" ht="16.149999999999999" customHeight="1" x14ac:dyDescent="0.35">
      <c r="B9" s="296"/>
      <c r="C9" s="36" t="s">
        <v>155</v>
      </c>
      <c r="D9" s="228"/>
      <c r="E9" s="228"/>
      <c r="F9" s="228"/>
      <c r="G9" s="228"/>
      <c r="H9" s="228"/>
      <c r="I9" s="228"/>
      <c r="J9" s="228"/>
      <c r="K9" s="228"/>
      <c r="L9" s="299"/>
      <c r="M9" s="236"/>
    </row>
    <row r="10" spans="1:22" ht="16.149999999999999" customHeight="1" x14ac:dyDescent="0.35">
      <c r="B10" s="296"/>
      <c r="C10" s="26"/>
      <c r="D10" s="96"/>
      <c r="E10" s="96"/>
      <c r="F10" s="96"/>
      <c r="G10" s="96"/>
      <c r="H10" s="96"/>
      <c r="I10" s="96"/>
      <c r="J10" s="96"/>
      <c r="K10" s="96"/>
      <c r="L10" s="233"/>
      <c r="M10" s="134"/>
      <c r="N10" s="496" t="s">
        <v>156</v>
      </c>
      <c r="O10" s="496"/>
      <c r="P10" s="496"/>
      <c r="Q10" s="496"/>
      <c r="R10" s="496"/>
    </row>
    <row r="11" spans="1:22" ht="27.75" customHeight="1" x14ac:dyDescent="0.35">
      <c r="B11" s="296"/>
      <c r="C11" s="26"/>
      <c r="D11" s="572" t="s">
        <v>157</v>
      </c>
      <c r="E11" s="572"/>
      <c r="F11" s="572"/>
      <c r="G11" s="572"/>
      <c r="H11" s="572"/>
      <c r="I11" s="572"/>
      <c r="J11" s="572"/>
      <c r="K11" s="572"/>
      <c r="L11" s="253"/>
      <c r="M11" s="134"/>
      <c r="N11" s="496"/>
      <c r="O11" s="496"/>
      <c r="P11" s="496"/>
      <c r="Q11" s="496"/>
      <c r="R11" s="496"/>
    </row>
    <row r="12" spans="1:22" ht="16.149999999999999" customHeight="1" x14ac:dyDescent="0.35">
      <c r="B12" s="296"/>
      <c r="C12" s="26"/>
      <c r="D12" s="572" t="s">
        <v>158</v>
      </c>
      <c r="E12" s="572"/>
      <c r="F12" s="572"/>
      <c r="G12" s="572"/>
      <c r="H12" s="572"/>
      <c r="I12" s="572"/>
      <c r="J12" s="572"/>
      <c r="K12" s="572"/>
      <c r="L12" s="440"/>
      <c r="M12" s="134"/>
      <c r="N12" s="496"/>
      <c r="O12" s="496"/>
      <c r="P12" s="496"/>
      <c r="Q12" s="496"/>
      <c r="R12" s="496"/>
    </row>
    <row r="13" spans="1:22" ht="16.149999999999999" customHeight="1" x14ac:dyDescent="0.35">
      <c r="B13" s="296"/>
      <c r="C13" s="26"/>
      <c r="D13" s="573"/>
      <c r="E13" s="573"/>
      <c r="F13" s="573"/>
      <c r="G13" s="573"/>
      <c r="H13" s="573"/>
      <c r="I13" s="573"/>
      <c r="J13" s="573"/>
      <c r="K13" s="573"/>
      <c r="L13" s="440"/>
      <c r="M13" s="134"/>
      <c r="N13" s="134"/>
      <c r="O13" s="134"/>
      <c r="P13" s="134"/>
      <c r="Q13" s="134"/>
      <c r="R13" s="134"/>
    </row>
    <row r="14" spans="1:22" ht="16.149999999999999" customHeight="1" x14ac:dyDescent="0.35">
      <c r="B14" s="296"/>
      <c r="C14" s="26"/>
      <c r="D14" s="26"/>
      <c r="E14" s="26"/>
      <c r="F14" s="26"/>
      <c r="G14" s="26"/>
      <c r="H14" s="26"/>
      <c r="I14" s="26"/>
      <c r="J14" s="26"/>
      <c r="K14" s="26"/>
      <c r="L14" s="440"/>
      <c r="M14" s="134"/>
      <c r="N14" s="134"/>
      <c r="O14" s="134"/>
      <c r="P14" s="134"/>
      <c r="Q14" s="134"/>
      <c r="R14" s="134"/>
    </row>
    <row r="15" spans="1:22" ht="16.149999999999999" customHeight="1" x14ac:dyDescent="0.35">
      <c r="B15" s="296"/>
      <c r="C15" s="26"/>
      <c r="D15" s="572" t="s">
        <v>159</v>
      </c>
      <c r="E15" s="572"/>
      <c r="F15" s="572"/>
      <c r="G15" s="572"/>
      <c r="H15" s="572"/>
      <c r="I15" s="572"/>
      <c r="J15" s="572"/>
      <c r="K15" s="572"/>
      <c r="L15" s="440"/>
      <c r="M15" s="134"/>
      <c r="N15" s="134"/>
      <c r="O15" s="134"/>
      <c r="P15" s="134"/>
      <c r="Q15" s="134"/>
      <c r="R15" s="134"/>
    </row>
    <row r="16" spans="1:22" ht="16.149999999999999" customHeight="1" x14ac:dyDescent="0.35">
      <c r="B16" s="296"/>
      <c r="C16" s="26"/>
      <c r="D16" s="573"/>
      <c r="E16" s="573"/>
      <c r="F16" s="573"/>
      <c r="G16" s="573"/>
      <c r="H16" s="573"/>
      <c r="I16" s="573"/>
      <c r="J16" s="573"/>
      <c r="K16" s="573"/>
      <c r="L16" s="440"/>
      <c r="M16" s="134"/>
      <c r="N16" s="134"/>
      <c r="O16" s="134"/>
      <c r="P16" s="134"/>
      <c r="Q16" s="134"/>
      <c r="R16" s="134"/>
    </row>
    <row r="17" spans="2:23" ht="16.149999999999999" customHeight="1" x14ac:dyDescent="0.35">
      <c r="B17" s="296"/>
      <c r="C17" s="26"/>
      <c r="D17" s="26"/>
      <c r="E17" s="26"/>
      <c r="F17" s="26"/>
      <c r="G17" s="26"/>
      <c r="H17" s="26"/>
      <c r="I17" s="26"/>
      <c r="J17" s="26"/>
      <c r="K17" s="26"/>
      <c r="L17" s="440"/>
      <c r="M17" s="134"/>
      <c r="N17" s="134"/>
      <c r="O17" s="134"/>
      <c r="P17" s="134"/>
      <c r="Q17" s="134"/>
      <c r="R17" s="134"/>
    </row>
    <row r="18" spans="2:23" ht="54" customHeight="1" x14ac:dyDescent="0.35">
      <c r="B18" s="296"/>
      <c r="C18" s="292"/>
      <c r="D18" s="572" t="s">
        <v>160</v>
      </c>
      <c r="E18" s="572"/>
      <c r="F18" s="572"/>
      <c r="G18" s="572"/>
      <c r="H18" s="572"/>
      <c r="I18" s="572"/>
      <c r="J18" s="572"/>
      <c r="K18" s="572"/>
      <c r="L18" s="252"/>
      <c r="M18" s="227"/>
    </row>
    <row r="19" spans="2:23" ht="16.149999999999999" customHeight="1" x14ac:dyDescent="0.35">
      <c r="B19" s="296"/>
      <c r="C19" s="26"/>
      <c r="D19" s="572" t="s">
        <v>161</v>
      </c>
      <c r="E19" s="572"/>
      <c r="F19" s="572"/>
      <c r="G19" s="572"/>
      <c r="H19" s="572"/>
      <c r="I19" s="572"/>
      <c r="J19" s="572"/>
      <c r="K19" s="572"/>
      <c r="L19" s="440"/>
      <c r="M19" s="134"/>
    </row>
    <row r="20" spans="2:23" ht="16.149999999999999" customHeight="1" x14ac:dyDescent="0.35">
      <c r="B20" s="296"/>
      <c r="C20" s="26"/>
      <c r="D20" s="481"/>
      <c r="E20" s="481"/>
      <c r="F20" s="481"/>
      <c r="G20" s="481"/>
      <c r="H20" s="481"/>
      <c r="I20" s="481"/>
      <c r="J20" s="481"/>
      <c r="K20" s="481"/>
      <c r="L20" s="233"/>
      <c r="M20" s="134"/>
    </row>
    <row r="21" spans="2:23" ht="16.149999999999999" customHeight="1" x14ac:dyDescent="0.35">
      <c r="B21" s="296"/>
      <c r="C21" s="26"/>
      <c r="D21" s="26"/>
      <c r="E21" s="26"/>
      <c r="F21" s="26"/>
      <c r="G21" s="26"/>
      <c r="H21" s="26"/>
      <c r="I21" s="26"/>
      <c r="J21" s="26"/>
      <c r="K21" s="26"/>
      <c r="L21" s="233"/>
      <c r="M21" s="134"/>
    </row>
    <row r="22" spans="2:23" ht="16.149999999999999" customHeight="1" x14ac:dyDescent="0.35">
      <c r="B22" s="296"/>
      <c r="C22" s="26"/>
      <c r="D22" s="572" t="s">
        <v>162</v>
      </c>
      <c r="E22" s="572"/>
      <c r="F22" s="572"/>
      <c r="G22" s="572"/>
      <c r="H22" s="572"/>
      <c r="I22" s="572"/>
      <c r="J22" s="572"/>
      <c r="K22" s="572"/>
      <c r="L22" s="233"/>
      <c r="M22" s="134"/>
    </row>
    <row r="23" spans="2:23" ht="16.149999999999999" customHeight="1" x14ac:dyDescent="0.35">
      <c r="B23" s="296"/>
      <c r="C23" s="34"/>
      <c r="D23" s="34"/>
      <c r="E23" s="31"/>
      <c r="F23" s="34"/>
      <c r="G23" s="31"/>
      <c r="H23" s="31"/>
      <c r="I23" s="31"/>
      <c r="J23" s="31"/>
      <c r="K23" s="31"/>
      <c r="L23" s="440"/>
      <c r="M23" s="134"/>
    </row>
    <row r="24" spans="2:23" ht="40.15" customHeight="1" x14ac:dyDescent="0.35">
      <c r="B24" s="296"/>
      <c r="C24" s="568" t="s">
        <v>163</v>
      </c>
      <c r="D24" s="568"/>
      <c r="E24" s="568"/>
      <c r="F24" s="568"/>
      <c r="G24" s="568"/>
      <c r="H24" s="568"/>
      <c r="I24" s="568"/>
      <c r="J24" s="568"/>
      <c r="K24" s="568"/>
      <c r="L24" s="449"/>
      <c r="M24" s="134"/>
    </row>
    <row r="25" spans="2:23" s="9" customFormat="1" ht="16.149999999999999" customHeight="1" x14ac:dyDescent="0.35">
      <c r="B25" s="296"/>
      <c r="C25" s="26"/>
      <c r="D25" s="439"/>
      <c r="E25" s="439"/>
      <c r="F25" s="439"/>
      <c r="G25" s="439"/>
      <c r="H25" s="439"/>
      <c r="I25" s="439"/>
      <c r="J25" s="94" t="str">
        <f>"500 merkkiä 
("&amp;TEXT(LEN(C26),"0")&amp;" käytetty)"</f>
        <v>500 merkkiä 
(0 käytetty)</v>
      </c>
      <c r="K25" s="439"/>
      <c r="L25" s="440"/>
      <c r="M25" s="134"/>
      <c r="N25" s="243"/>
      <c r="O25" s="243"/>
      <c r="P25" s="243"/>
      <c r="Q25" s="243"/>
      <c r="R25" s="243"/>
      <c r="S25" s="243"/>
      <c r="T25" s="243"/>
      <c r="U25" s="243"/>
      <c r="V25" s="243"/>
      <c r="W25" s="243"/>
    </row>
    <row r="26" spans="2:23" ht="113.15" customHeight="1" x14ac:dyDescent="0.35">
      <c r="B26" s="296"/>
      <c r="C26" s="574"/>
      <c r="D26" s="574"/>
      <c r="E26" s="574"/>
      <c r="F26" s="574"/>
      <c r="G26" s="574"/>
      <c r="H26" s="574"/>
      <c r="I26" s="574"/>
      <c r="J26" s="574"/>
      <c r="K26" s="574"/>
      <c r="L26" s="252"/>
      <c r="M26" s="251"/>
      <c r="N26" s="575"/>
      <c r="O26" s="575"/>
      <c r="P26" s="575"/>
      <c r="Q26" s="575"/>
      <c r="R26" s="575"/>
      <c r="S26" s="575"/>
      <c r="T26" s="575"/>
    </row>
    <row r="27" spans="2:23" ht="16.899999999999999" customHeight="1" x14ac:dyDescent="0.35">
      <c r="B27" s="296"/>
      <c r="C27" s="31"/>
      <c r="D27" s="31"/>
      <c r="E27" s="31"/>
      <c r="F27" s="31"/>
      <c r="G27" s="31"/>
      <c r="H27" s="31"/>
      <c r="I27" s="31"/>
      <c r="J27" s="31"/>
      <c r="K27" s="31"/>
      <c r="L27" s="440"/>
      <c r="M27" s="134"/>
    </row>
    <row r="28" spans="2:23" ht="16.149999999999999" customHeight="1" x14ac:dyDescent="0.35">
      <c r="B28" s="296"/>
      <c r="C28" s="34"/>
      <c r="D28" s="31"/>
      <c r="E28" s="31"/>
      <c r="F28" s="450"/>
      <c r="G28" s="450"/>
      <c r="H28" s="450"/>
      <c r="I28" s="450"/>
      <c r="J28" s="450"/>
      <c r="K28" s="450"/>
      <c r="L28" s="252"/>
      <c r="M28" s="134"/>
    </row>
    <row r="29" spans="2:23" ht="16.149999999999999" customHeight="1" x14ac:dyDescent="0.35">
      <c r="B29" s="296"/>
      <c r="C29" s="361" t="s">
        <v>113</v>
      </c>
      <c r="D29" s="31"/>
      <c r="E29" s="31"/>
      <c r="F29" s="34"/>
      <c r="G29" s="31"/>
      <c r="H29" s="31"/>
      <c r="I29" s="31"/>
      <c r="J29" s="34" t="str">
        <f>"90 merkkiä 
 ("&amp;TEXT(LEN(C30),"0")&amp;" käytetty)"</f>
        <v>90 merkkiä 
 (0 käytetty)</v>
      </c>
      <c r="K29" s="34"/>
      <c r="L29" s="300"/>
      <c r="M29" s="134"/>
    </row>
    <row r="30" spans="2:23" ht="16.149999999999999" customHeight="1" x14ac:dyDescent="0.35">
      <c r="B30" s="296"/>
      <c r="C30" s="574"/>
      <c r="D30" s="574"/>
      <c r="E30" s="574"/>
      <c r="F30" s="574"/>
      <c r="G30" s="574"/>
      <c r="H30" s="574"/>
      <c r="I30" s="574"/>
      <c r="J30" s="574"/>
      <c r="K30" s="574"/>
      <c r="L30" s="252"/>
      <c r="M30" s="251"/>
      <c r="N30" s="576" t="s">
        <v>164</v>
      </c>
      <c r="O30" s="576"/>
      <c r="P30" s="576"/>
      <c r="Q30" s="576"/>
      <c r="R30" s="576"/>
      <c r="S30" s="576"/>
    </row>
    <row r="31" spans="2:23" ht="21" customHeight="1" x14ac:dyDescent="0.35">
      <c r="B31" s="296"/>
      <c r="C31" s="34"/>
      <c r="D31" s="31"/>
      <c r="E31" s="31"/>
      <c r="F31" s="34"/>
      <c r="G31" s="31"/>
      <c r="H31" s="31"/>
      <c r="I31" s="31"/>
      <c r="J31" s="34"/>
      <c r="K31" s="34"/>
      <c r="L31" s="300"/>
      <c r="M31" s="251"/>
      <c r="N31" s="576"/>
      <c r="O31" s="576"/>
      <c r="P31" s="576"/>
      <c r="Q31" s="576"/>
      <c r="R31" s="576"/>
      <c r="S31" s="576"/>
    </row>
    <row r="32" spans="2:23" ht="21" customHeight="1" x14ac:dyDescent="0.35">
      <c r="B32" s="296"/>
      <c r="C32" s="361" t="s">
        <v>165</v>
      </c>
      <c r="D32" s="31"/>
      <c r="E32" s="31"/>
      <c r="F32" s="34"/>
      <c r="G32" s="31"/>
      <c r="H32" s="31"/>
      <c r="I32" s="31"/>
      <c r="J32" s="34" t="str">
        <f>"90 merkkiä 
 ("&amp;TEXT(LEN(C33),"0")&amp;" käytetty)"</f>
        <v>90 merkkiä 
 (0 käytetty)</v>
      </c>
      <c r="K32" s="34"/>
      <c r="L32" s="300"/>
      <c r="M32" s="251"/>
      <c r="N32" s="576"/>
      <c r="O32" s="576"/>
      <c r="P32" s="576"/>
      <c r="Q32" s="576"/>
      <c r="R32" s="576"/>
      <c r="S32" s="576"/>
    </row>
    <row r="33" spans="2:19" ht="16.149999999999999" customHeight="1" x14ac:dyDescent="0.35">
      <c r="B33" s="296"/>
      <c r="C33" s="574"/>
      <c r="D33" s="574"/>
      <c r="E33" s="574"/>
      <c r="F33" s="574"/>
      <c r="G33" s="574"/>
      <c r="H33" s="574"/>
      <c r="I33" s="574"/>
      <c r="J33" s="574"/>
      <c r="K33" s="574"/>
      <c r="L33" s="252"/>
      <c r="M33" s="237"/>
      <c r="N33" s="576"/>
      <c r="O33" s="576"/>
      <c r="P33" s="576"/>
      <c r="Q33" s="576"/>
      <c r="R33" s="576"/>
      <c r="S33" s="576"/>
    </row>
    <row r="34" spans="2:19" ht="24.75" customHeight="1" x14ac:dyDescent="0.35">
      <c r="B34" s="296"/>
      <c r="C34" s="450"/>
      <c r="D34" s="450"/>
      <c r="E34" s="450"/>
      <c r="F34" s="450"/>
      <c r="G34" s="450"/>
      <c r="H34" s="450"/>
      <c r="I34" s="450"/>
      <c r="J34" s="450"/>
      <c r="K34" s="450"/>
      <c r="L34" s="252"/>
      <c r="M34" s="251"/>
      <c r="N34" s="576"/>
      <c r="O34" s="576"/>
      <c r="P34" s="576"/>
      <c r="Q34" s="576"/>
      <c r="R34" s="576"/>
      <c r="S34" s="576"/>
    </row>
    <row r="35" spans="2:19" ht="16.149999999999999" customHeight="1" x14ac:dyDescent="0.35">
      <c r="B35" s="296"/>
      <c r="C35" s="34" t="s">
        <v>166</v>
      </c>
      <c r="D35" s="31"/>
      <c r="E35" s="31"/>
      <c r="F35" s="34"/>
      <c r="G35" s="34"/>
      <c r="H35" s="31"/>
      <c r="I35" s="31"/>
      <c r="J35" s="31"/>
      <c r="K35" s="31"/>
      <c r="L35" s="440"/>
      <c r="M35" s="134"/>
    </row>
    <row r="36" spans="2:19" ht="16.149999999999999" customHeight="1" x14ac:dyDescent="0.35">
      <c r="B36" s="296"/>
      <c r="C36" s="577"/>
      <c r="D36" s="574"/>
      <c r="E36" s="574"/>
      <c r="F36" s="31"/>
      <c r="G36" s="31"/>
      <c r="H36" s="31"/>
      <c r="I36" s="31"/>
      <c r="J36" s="31"/>
      <c r="K36" s="31"/>
      <c r="L36" s="440"/>
      <c r="M36" s="134"/>
    </row>
    <row r="37" spans="2:19" ht="16.149999999999999" customHeight="1" x14ac:dyDescent="0.35">
      <c r="B37" s="296"/>
      <c r="C37" s="31"/>
      <c r="D37" s="31"/>
      <c r="E37" s="31"/>
      <c r="F37" s="31"/>
      <c r="G37" s="31"/>
      <c r="H37" s="31"/>
      <c r="I37" s="31"/>
      <c r="J37" s="31"/>
      <c r="K37" s="31"/>
      <c r="L37" s="440"/>
      <c r="M37" s="134"/>
      <c r="N37" s="514" t="s">
        <v>167</v>
      </c>
      <c r="O37" s="578"/>
      <c r="P37" s="578"/>
      <c r="Q37" s="578"/>
      <c r="R37" s="578"/>
      <c r="S37" s="578"/>
    </row>
    <row r="38" spans="2:19" ht="16.149999999999999" customHeight="1" x14ac:dyDescent="0.35">
      <c r="B38" s="296"/>
      <c r="C38" s="34" t="s">
        <v>168</v>
      </c>
      <c r="D38" s="31"/>
      <c r="E38" s="31"/>
      <c r="F38" s="31"/>
      <c r="G38" s="31"/>
      <c r="H38" s="31"/>
      <c r="I38" s="31"/>
      <c r="J38" s="31"/>
      <c r="K38" s="31"/>
      <c r="L38" s="440"/>
      <c r="M38" s="134"/>
      <c r="N38" s="578"/>
      <c r="O38" s="578"/>
      <c r="P38" s="578"/>
      <c r="Q38" s="578"/>
      <c r="R38" s="578"/>
      <c r="S38" s="578"/>
    </row>
    <row r="39" spans="2:19" ht="16.149999999999999" customHeight="1" x14ac:dyDescent="0.35">
      <c r="B39" s="296"/>
      <c r="C39" s="577"/>
      <c r="D39" s="574"/>
      <c r="E39" s="574"/>
      <c r="F39" s="31"/>
      <c r="G39" s="31"/>
      <c r="H39" s="31"/>
      <c r="I39" s="31"/>
      <c r="J39" s="31"/>
      <c r="K39" s="31"/>
      <c r="L39" s="440"/>
      <c r="M39" s="134"/>
      <c r="N39" s="578"/>
      <c r="O39" s="578"/>
      <c r="P39" s="578"/>
      <c r="Q39" s="578"/>
      <c r="R39" s="578"/>
      <c r="S39" s="578"/>
    </row>
    <row r="40" spans="2:19" x14ac:dyDescent="0.35">
      <c r="B40" s="296"/>
      <c r="C40" s="31"/>
      <c r="D40" s="31"/>
      <c r="E40" s="31"/>
      <c r="F40" s="31"/>
      <c r="G40" s="31"/>
      <c r="H40" s="31"/>
      <c r="I40" s="31"/>
      <c r="J40" s="31"/>
      <c r="K40" s="31"/>
      <c r="L40" s="440"/>
      <c r="M40" s="134"/>
      <c r="N40" s="578"/>
      <c r="O40" s="578"/>
      <c r="P40" s="578"/>
      <c r="Q40" s="578"/>
      <c r="R40" s="578"/>
      <c r="S40" s="578"/>
    </row>
    <row r="41" spans="2:19" x14ac:dyDescent="0.35">
      <c r="B41" s="296"/>
      <c r="C41" s="34" t="s">
        <v>169</v>
      </c>
      <c r="D41" s="31"/>
      <c r="E41" s="31"/>
      <c r="F41" s="31"/>
      <c r="G41" s="31"/>
      <c r="H41" s="31"/>
      <c r="I41" s="31"/>
      <c r="J41" s="31"/>
      <c r="K41" s="31"/>
      <c r="L41" s="440"/>
      <c r="M41" s="134"/>
      <c r="N41" s="578"/>
      <c r="O41" s="578"/>
      <c r="P41" s="578"/>
      <c r="Q41" s="578"/>
      <c r="R41" s="578"/>
      <c r="S41" s="578"/>
    </row>
    <row r="42" spans="2:19" ht="29.25" customHeight="1" x14ac:dyDescent="0.35">
      <c r="B42" s="296"/>
      <c r="C42" s="34"/>
      <c r="D42" s="31"/>
      <c r="E42" s="31"/>
      <c r="F42" s="31"/>
      <c r="G42" s="31"/>
      <c r="H42" s="31"/>
      <c r="I42" s="31"/>
      <c r="J42" s="34" t="str">
        <f>"500 merkkiä ("&amp;TEXT(LEN(C43),"0")&amp;" käytetty)"</f>
        <v>500 merkkiä (0 käytetty)</v>
      </c>
      <c r="K42" s="31"/>
      <c r="L42" s="440"/>
      <c r="M42" s="134"/>
      <c r="N42" s="578"/>
      <c r="O42" s="578"/>
      <c r="P42" s="578"/>
      <c r="Q42" s="578"/>
      <c r="R42" s="578"/>
      <c r="S42" s="578"/>
    </row>
    <row r="43" spans="2:19" ht="113.15" customHeight="1" x14ac:dyDescent="0.35">
      <c r="B43" s="296"/>
      <c r="C43" s="574"/>
      <c r="D43" s="574"/>
      <c r="E43" s="574"/>
      <c r="F43" s="574"/>
      <c r="G43" s="574"/>
      <c r="H43" s="574"/>
      <c r="I43" s="574"/>
      <c r="J43" s="574"/>
      <c r="K43" s="574"/>
      <c r="L43" s="252"/>
      <c r="M43" s="251"/>
      <c r="N43" s="496" t="s">
        <v>170</v>
      </c>
      <c r="O43" s="496"/>
      <c r="P43" s="496"/>
      <c r="Q43" s="496"/>
      <c r="R43" s="496"/>
      <c r="S43" s="496"/>
    </row>
    <row r="44" spans="2:19" ht="16.149999999999999" customHeight="1" x14ac:dyDescent="0.35">
      <c r="B44" s="296"/>
      <c r="C44" s="31"/>
      <c r="D44" s="31"/>
      <c r="E44" s="31"/>
      <c r="F44" s="31"/>
      <c r="G44" s="31"/>
      <c r="H44" s="31"/>
      <c r="I44" s="31"/>
      <c r="J44" s="31"/>
      <c r="K44" s="31"/>
      <c r="L44" s="440"/>
      <c r="M44" s="134"/>
      <c r="N44" s="579"/>
      <c r="O44" s="579"/>
      <c r="P44" s="579"/>
      <c r="Q44" s="579"/>
      <c r="R44" s="579"/>
      <c r="S44" s="579"/>
    </row>
    <row r="45" spans="2:19" ht="16.149999999999999" customHeight="1" x14ac:dyDescent="0.35">
      <c r="B45" s="297"/>
      <c r="C45" s="60"/>
      <c r="D45" s="60"/>
      <c r="E45" s="60"/>
      <c r="F45" s="60"/>
      <c r="G45" s="60"/>
      <c r="H45" s="60"/>
      <c r="I45" s="60"/>
      <c r="J45" s="60"/>
      <c r="K45" s="60"/>
      <c r="L45" s="118"/>
      <c r="N45" s="579"/>
      <c r="O45" s="579"/>
      <c r="P45" s="579"/>
      <c r="Q45" s="579"/>
      <c r="R45" s="579"/>
      <c r="S45" s="579"/>
    </row>
    <row r="46" spans="2:19" ht="16.149999999999999" customHeight="1" x14ac:dyDescent="0.35">
      <c r="B46" s="296"/>
      <c r="C46" s="31"/>
      <c r="D46" s="31"/>
      <c r="E46" s="31"/>
      <c r="F46" s="31"/>
      <c r="G46" s="31"/>
      <c r="H46" s="31"/>
      <c r="I46" s="31"/>
      <c r="J46" s="31"/>
      <c r="K46" s="31"/>
      <c r="L46" s="440"/>
      <c r="M46" s="134"/>
    </row>
    <row r="47" spans="2:19" ht="16.149999999999999" customHeight="1" x14ac:dyDescent="0.35">
      <c r="B47" s="296"/>
      <c r="C47" s="31" t="s">
        <v>171</v>
      </c>
      <c r="D47" s="31"/>
      <c r="E47" s="31"/>
      <c r="F47" s="31"/>
      <c r="G47" s="31"/>
      <c r="H47" s="31"/>
      <c r="I47" s="31"/>
      <c r="J47" s="31"/>
      <c r="K47" s="31"/>
      <c r="L47" s="440"/>
      <c r="M47" s="134"/>
    </row>
    <row r="48" spans="2:19" ht="82.5" customHeight="1" x14ac:dyDescent="0.35">
      <c r="B48" s="296"/>
      <c r="C48" s="549" t="s">
        <v>172</v>
      </c>
      <c r="D48" s="549"/>
      <c r="E48" s="549"/>
      <c r="F48" s="549"/>
      <c r="G48" s="549"/>
      <c r="H48" s="549"/>
      <c r="I48" s="549"/>
      <c r="J48" s="549"/>
      <c r="K48" s="549"/>
      <c r="L48" s="252"/>
      <c r="M48" s="134"/>
    </row>
    <row r="49" spans="1:23" ht="15.75" customHeight="1" x14ac:dyDescent="0.35">
      <c r="B49" s="296"/>
      <c r="C49" s="31"/>
      <c r="D49" s="31"/>
      <c r="E49" s="31"/>
      <c r="F49" s="31"/>
      <c r="G49" s="31"/>
      <c r="H49" s="31"/>
      <c r="I49" s="34" t="str">
        <f>"2400 merkkiä ("&amp;TEXT(LEN(C50),"0")&amp;" käytetty)"</f>
        <v>2400 merkkiä (0 käytetty)</v>
      </c>
      <c r="J49" s="31"/>
      <c r="K49" s="303"/>
      <c r="L49" s="440"/>
      <c r="M49" s="134"/>
    </row>
    <row r="50" spans="1:23" ht="409.15" customHeight="1" x14ac:dyDescent="0.35">
      <c r="B50" s="296"/>
      <c r="C50" s="574"/>
      <c r="D50" s="574"/>
      <c r="E50" s="574"/>
      <c r="F50" s="574"/>
      <c r="G50" s="574"/>
      <c r="H50" s="574"/>
      <c r="I50" s="574"/>
      <c r="J50" s="574"/>
      <c r="K50" s="574"/>
      <c r="L50" s="252"/>
      <c r="M50" s="251"/>
      <c r="N50" s="54"/>
    </row>
    <row r="51" spans="1:23" s="11" customFormat="1" ht="16.149999999999999" customHeight="1" x14ac:dyDescent="0.35">
      <c r="B51" s="296"/>
      <c r="C51" s="97"/>
      <c r="D51" s="97"/>
      <c r="E51" s="97"/>
      <c r="F51" s="97"/>
      <c r="G51" s="97"/>
      <c r="H51" s="97"/>
      <c r="I51" s="97"/>
      <c r="J51" s="97"/>
      <c r="K51" s="97"/>
      <c r="L51" s="301"/>
      <c r="M51" s="251"/>
      <c r="N51" s="581"/>
      <c r="O51" s="581"/>
      <c r="P51" s="581"/>
      <c r="Q51" s="581"/>
      <c r="R51" s="581"/>
      <c r="S51" s="581"/>
      <c r="T51" s="581"/>
      <c r="U51" s="581"/>
      <c r="V51" s="241"/>
      <c r="W51" s="241"/>
    </row>
    <row r="52" spans="1:23" s="11" customFormat="1" ht="16.149999999999999" customHeight="1" x14ac:dyDescent="0.35">
      <c r="B52" s="296"/>
      <c r="C52" s="293" t="s">
        <v>173</v>
      </c>
      <c r="D52" s="98"/>
      <c r="E52" s="98"/>
      <c r="F52" s="98"/>
      <c r="G52" s="98"/>
      <c r="H52" s="98"/>
      <c r="I52" s="98"/>
      <c r="J52" s="98"/>
      <c r="K52" s="98"/>
      <c r="L52" s="301"/>
      <c r="M52" s="251"/>
      <c r="N52" s="496" t="s">
        <v>174</v>
      </c>
      <c r="O52" s="582"/>
      <c r="P52" s="582"/>
      <c r="Q52" s="582"/>
      <c r="R52" s="582"/>
      <c r="S52" s="242"/>
      <c r="T52" s="242"/>
      <c r="U52" s="242"/>
      <c r="V52" s="241"/>
      <c r="W52" s="241"/>
    </row>
    <row r="53" spans="1:23" ht="33" customHeight="1" x14ac:dyDescent="0.35">
      <c r="B53" s="296"/>
      <c r="C53" s="549" t="s">
        <v>175</v>
      </c>
      <c r="D53" s="549"/>
      <c r="E53" s="549"/>
      <c r="F53" s="549"/>
      <c r="G53" s="549"/>
      <c r="H53" s="549"/>
      <c r="I53" s="549"/>
      <c r="J53" s="549"/>
      <c r="K53" s="549"/>
      <c r="L53" s="252"/>
      <c r="M53" s="134"/>
      <c r="N53" s="582"/>
      <c r="O53" s="582"/>
      <c r="P53" s="582"/>
      <c r="Q53" s="582"/>
      <c r="R53" s="582"/>
      <c r="S53" s="242"/>
      <c r="T53" s="242"/>
      <c r="U53" s="242"/>
    </row>
    <row r="54" spans="1:23" s="11" customFormat="1" ht="16.149999999999999" customHeight="1" x14ac:dyDescent="0.35">
      <c r="B54" s="296"/>
      <c r="C54" s="98"/>
      <c r="D54" s="98"/>
      <c r="E54" s="98"/>
      <c r="F54" s="98"/>
      <c r="G54" s="98"/>
      <c r="H54" s="98"/>
      <c r="I54" s="98"/>
      <c r="J54" s="34" t="str">
        <f>"250 merkkiä 
("&amp;TEXT(LEN(C55),"0")&amp;" käytetty)"</f>
        <v>250 merkkiä 
(0 käytetty)</v>
      </c>
      <c r="K54" s="98"/>
      <c r="L54" s="301"/>
      <c r="M54" s="251"/>
      <c r="N54" s="582"/>
      <c r="O54" s="582"/>
      <c r="P54" s="582"/>
      <c r="Q54" s="582"/>
      <c r="R54" s="582"/>
      <c r="S54" s="452"/>
      <c r="T54" s="452"/>
      <c r="U54" s="452"/>
      <c r="V54" s="241"/>
      <c r="W54" s="241"/>
    </row>
    <row r="55" spans="1:23" ht="74.25" customHeight="1" x14ac:dyDescent="0.35">
      <c r="B55" s="296"/>
      <c r="C55" s="574"/>
      <c r="D55" s="574"/>
      <c r="E55" s="574"/>
      <c r="F55" s="574"/>
      <c r="G55" s="574"/>
      <c r="H55" s="574"/>
      <c r="I55" s="574"/>
      <c r="J55" s="574"/>
      <c r="K55" s="574"/>
      <c r="L55" s="252"/>
      <c r="M55" s="251"/>
      <c r="N55" s="582"/>
      <c r="O55" s="582"/>
      <c r="P55" s="582"/>
      <c r="Q55" s="582"/>
      <c r="R55" s="582"/>
    </row>
    <row r="56" spans="1:23" ht="16.149999999999999" customHeight="1" x14ac:dyDescent="0.35">
      <c r="B56" s="296"/>
      <c r="C56" s="34"/>
      <c r="D56" s="34"/>
      <c r="E56" s="31"/>
      <c r="F56" s="36"/>
      <c r="G56" s="31"/>
      <c r="H56" s="31"/>
      <c r="I56" s="31"/>
      <c r="J56" s="31"/>
      <c r="K56" s="31"/>
      <c r="L56" s="440"/>
      <c r="M56" s="238"/>
    </row>
    <row r="57" spans="1:23" ht="25.15" customHeight="1" x14ac:dyDescent="0.35">
      <c r="B57" s="296"/>
      <c r="C57" s="34"/>
      <c r="D57" s="34"/>
      <c r="E57" s="31"/>
      <c r="F57" s="36"/>
      <c r="G57" s="31"/>
      <c r="H57" s="31"/>
      <c r="I57" s="31"/>
      <c r="J57" s="31"/>
      <c r="K57" s="31"/>
      <c r="L57" s="440"/>
      <c r="M57" s="134"/>
    </row>
    <row r="58" spans="1:23" ht="24.75" customHeight="1" x14ac:dyDescent="0.35">
      <c r="B58" s="295"/>
      <c r="C58" s="583" t="s">
        <v>176</v>
      </c>
      <c r="D58" s="584"/>
      <c r="E58" s="584"/>
      <c r="F58" s="584"/>
      <c r="G58" s="584"/>
      <c r="H58" s="584"/>
      <c r="I58" s="584"/>
      <c r="J58" s="584"/>
      <c r="K58" s="584"/>
      <c r="L58" s="302"/>
      <c r="M58" s="134"/>
    </row>
    <row r="59" spans="1:23" ht="70.150000000000006" customHeight="1" x14ac:dyDescent="0.35">
      <c r="B59" s="296"/>
      <c r="C59" s="572" t="s">
        <v>177</v>
      </c>
      <c r="D59" s="572"/>
      <c r="E59" s="572"/>
      <c r="F59" s="572"/>
      <c r="G59" s="572"/>
      <c r="H59" s="572"/>
      <c r="I59" s="572"/>
      <c r="J59" s="572"/>
      <c r="K59" s="572"/>
      <c r="L59" s="252"/>
      <c r="M59" s="134"/>
    </row>
    <row r="60" spans="1:23" ht="21" customHeight="1" x14ac:dyDescent="0.35">
      <c r="B60" s="296"/>
      <c r="C60" s="49" t="s">
        <v>178</v>
      </c>
      <c r="D60" s="49"/>
      <c r="E60" s="49"/>
      <c r="F60" s="49"/>
      <c r="G60" s="49"/>
      <c r="H60" s="49"/>
      <c r="I60" s="49"/>
      <c r="J60" s="49" t="str">
        <f>"300 merkkiä 
("&amp;TEXT(LEN(C61),"0")&amp;" käytetty)"</f>
        <v>300 merkkiä 
(0 käytetty)</v>
      </c>
      <c r="K60" s="49"/>
      <c r="L60" s="27"/>
      <c r="N60" s="580" t="s">
        <v>179</v>
      </c>
      <c r="O60" s="580"/>
      <c r="P60" s="580"/>
      <c r="Q60" s="580"/>
      <c r="R60" s="580"/>
      <c r="S60" s="362"/>
      <c r="T60" s="362"/>
      <c r="U60" s="362"/>
    </row>
    <row r="61" spans="1:23" ht="63" customHeight="1" x14ac:dyDescent="0.35">
      <c r="B61" s="296"/>
      <c r="C61" s="511"/>
      <c r="D61" s="512"/>
      <c r="E61" s="512"/>
      <c r="F61" s="512"/>
      <c r="G61" s="512"/>
      <c r="H61" s="512"/>
      <c r="I61" s="512"/>
      <c r="J61" s="512"/>
      <c r="K61" s="513"/>
      <c r="L61" s="252"/>
      <c r="M61" s="251"/>
      <c r="N61" s="580"/>
      <c r="O61" s="580"/>
      <c r="P61" s="580"/>
      <c r="Q61" s="580"/>
      <c r="R61" s="580"/>
      <c r="S61" s="362"/>
      <c r="T61" s="362"/>
      <c r="U61" s="362"/>
    </row>
    <row r="62" spans="1:23" ht="21" customHeight="1" x14ac:dyDescent="0.35">
      <c r="B62" s="296"/>
      <c r="C62" s="49" t="s">
        <v>180</v>
      </c>
      <c r="D62" s="49"/>
      <c r="E62" s="100"/>
      <c r="F62" s="49"/>
      <c r="G62" s="49"/>
      <c r="H62" s="49"/>
      <c r="I62" s="49"/>
      <c r="J62" s="49"/>
      <c r="K62" s="49"/>
      <c r="L62" s="27"/>
      <c r="N62" s="127"/>
      <c r="O62" s="127"/>
      <c r="P62" s="127"/>
      <c r="Q62" s="127"/>
      <c r="R62" s="127"/>
      <c r="S62" s="127"/>
      <c r="T62" s="127"/>
      <c r="U62" s="127"/>
    </row>
    <row r="63" spans="1:23" ht="21" customHeight="1" x14ac:dyDescent="0.35">
      <c r="B63" s="296"/>
      <c r="C63" s="49" t="s">
        <v>181</v>
      </c>
      <c r="D63" s="49"/>
      <c r="E63" s="100"/>
      <c r="F63" s="49"/>
      <c r="G63" s="49"/>
      <c r="H63" s="49"/>
      <c r="I63" s="49"/>
      <c r="J63" s="49" t="str">
        <f>"200 merkkiä 
("&amp;TEXT(LEN(C64),"0")&amp;" käytetty)"</f>
        <v>200 merkkiä 
(0 käytetty)</v>
      </c>
      <c r="K63" s="49"/>
      <c r="L63" s="27"/>
      <c r="N63" s="580" t="s">
        <v>182</v>
      </c>
      <c r="O63" s="580"/>
      <c r="P63" s="580"/>
      <c r="Q63" s="580"/>
      <c r="R63" s="580"/>
      <c r="S63" s="127"/>
      <c r="T63" s="127"/>
      <c r="U63" s="127"/>
    </row>
    <row r="64" spans="1:23" s="239" customFormat="1" ht="45" customHeight="1" x14ac:dyDescent="0.35">
      <c r="A64" s="3"/>
      <c r="B64" s="296"/>
      <c r="C64" s="574"/>
      <c r="D64" s="574"/>
      <c r="E64" s="574"/>
      <c r="F64" s="574"/>
      <c r="G64" s="574"/>
      <c r="H64" s="574"/>
      <c r="I64" s="574"/>
      <c r="J64" s="574"/>
      <c r="K64" s="574"/>
      <c r="L64" s="333"/>
      <c r="M64" s="251"/>
      <c r="N64" s="580"/>
      <c r="O64" s="580"/>
      <c r="P64" s="580"/>
      <c r="Q64" s="580"/>
      <c r="R64" s="580"/>
      <c r="S64" s="127"/>
      <c r="T64" s="127"/>
    </row>
    <row r="65" spans="1:21" s="239" customFormat="1" ht="21" customHeight="1" x14ac:dyDescent="0.35">
      <c r="A65" s="3"/>
      <c r="B65" s="296"/>
      <c r="C65" s="49" t="s">
        <v>183</v>
      </c>
      <c r="D65" s="49"/>
      <c r="E65" s="49"/>
      <c r="F65" s="100"/>
      <c r="G65" s="49"/>
      <c r="H65" s="49"/>
      <c r="I65" s="49"/>
      <c r="J65" s="49"/>
      <c r="K65" s="49"/>
      <c r="L65" s="27"/>
      <c r="M65" s="127"/>
    </row>
    <row r="66" spans="1:21" s="239" customFormat="1" ht="21" customHeight="1" x14ac:dyDescent="0.35">
      <c r="A66" s="3"/>
      <c r="B66" s="296"/>
      <c r="C66" s="49" t="s">
        <v>184</v>
      </c>
      <c r="D66" s="49"/>
      <c r="E66" s="49"/>
      <c r="F66" s="100"/>
      <c r="G66" s="49"/>
      <c r="H66" s="49"/>
      <c r="I66" s="49"/>
      <c r="J66" s="49" t="str">
        <f>"1500 merkkiä 
("&amp;TEXT(LEN(C67),"0")&amp;" käytetty)"</f>
        <v>1500 merkkiä 
(0 käytetty)</v>
      </c>
      <c r="K66" s="49"/>
      <c r="L66" s="27"/>
      <c r="M66" s="127"/>
    </row>
    <row r="67" spans="1:21" s="239" customFormat="1" ht="272.25" customHeight="1" x14ac:dyDescent="0.35">
      <c r="A67" s="3"/>
      <c r="B67" s="296"/>
      <c r="C67" s="574"/>
      <c r="D67" s="574"/>
      <c r="E67" s="574"/>
      <c r="F67" s="574"/>
      <c r="G67" s="574"/>
      <c r="H67" s="574"/>
      <c r="I67" s="574"/>
      <c r="J67" s="574"/>
      <c r="K67" s="574"/>
      <c r="L67" s="252"/>
      <c r="M67" s="251"/>
      <c r="N67" s="580" t="s">
        <v>185</v>
      </c>
      <c r="O67" s="580"/>
      <c r="P67" s="580"/>
      <c r="Q67" s="580"/>
      <c r="R67" s="580"/>
      <c r="S67" s="586"/>
      <c r="T67" s="586"/>
      <c r="U67" s="586"/>
    </row>
    <row r="68" spans="1:21" s="239" customFormat="1" ht="21" customHeight="1" x14ac:dyDescent="0.35">
      <c r="A68" s="3"/>
      <c r="B68" s="296"/>
      <c r="C68" s="49" t="s">
        <v>186</v>
      </c>
      <c r="D68" s="49"/>
      <c r="E68" s="49"/>
      <c r="F68" s="49"/>
      <c r="G68" s="49"/>
      <c r="H68" s="49"/>
      <c r="I68" s="49"/>
      <c r="K68" s="49"/>
      <c r="L68" s="27"/>
      <c r="M68" s="127"/>
    </row>
    <row r="69" spans="1:21" s="239" customFormat="1" ht="34.5" customHeight="1" x14ac:dyDescent="0.35">
      <c r="A69" s="3"/>
      <c r="B69" s="296"/>
      <c r="C69" s="587" t="s">
        <v>187</v>
      </c>
      <c r="D69" s="587"/>
      <c r="E69" s="587"/>
      <c r="F69" s="587"/>
      <c r="G69" s="587"/>
      <c r="H69" s="587"/>
      <c r="I69" s="587"/>
      <c r="J69" s="587"/>
      <c r="K69" s="587"/>
      <c r="L69" s="27"/>
      <c r="M69" s="127"/>
    </row>
    <row r="70" spans="1:21" s="239" customFormat="1" ht="19.149999999999999" customHeight="1" x14ac:dyDescent="0.35">
      <c r="A70" s="3"/>
      <c r="B70" s="296"/>
      <c r="C70" s="456"/>
      <c r="D70" s="456"/>
      <c r="E70" s="456"/>
      <c r="F70" s="456"/>
      <c r="G70" s="456"/>
      <c r="H70" s="456"/>
      <c r="I70" s="456"/>
      <c r="J70" s="49" t="str">
        <f>"1000 merkkiä 
("&amp;TEXT(LEN(C71),"0")&amp;" käytetty)"</f>
        <v>1000 merkkiä 
(0 käytetty)</v>
      </c>
      <c r="L70" s="27"/>
      <c r="M70" s="127"/>
    </row>
    <row r="71" spans="1:21" s="239" customFormat="1" ht="113.15" customHeight="1" x14ac:dyDescent="0.35">
      <c r="A71" s="3"/>
      <c r="B71" s="296"/>
      <c r="C71" s="574"/>
      <c r="D71" s="574"/>
      <c r="E71" s="574"/>
      <c r="F71" s="574"/>
      <c r="G71" s="574"/>
      <c r="H71" s="574"/>
      <c r="I71" s="574"/>
      <c r="J71" s="574"/>
      <c r="K71" s="574"/>
      <c r="L71" s="252"/>
      <c r="M71" s="251"/>
      <c r="N71" s="496" t="s">
        <v>188</v>
      </c>
      <c r="O71" s="496"/>
      <c r="P71" s="496"/>
      <c r="Q71" s="496"/>
      <c r="R71" s="496"/>
      <c r="T71" s="363"/>
    </row>
    <row r="72" spans="1:21" s="239" customFormat="1" ht="21" customHeight="1" x14ac:dyDescent="0.35">
      <c r="A72" s="3"/>
      <c r="B72" s="296"/>
      <c r="C72" s="49" t="s">
        <v>189</v>
      </c>
      <c r="D72" s="49"/>
      <c r="E72" s="49"/>
      <c r="F72" s="49"/>
      <c r="G72" s="49"/>
      <c r="H72" s="49"/>
      <c r="I72" s="49"/>
      <c r="J72" s="49" t="str">
        <f>"1000 merkkiä 
("&amp;TEXT(LEN(C74),"0")&amp;" käytetty)"</f>
        <v>1000 merkkiä 
(0 käytetty)</v>
      </c>
      <c r="K72" s="49"/>
      <c r="L72" s="27"/>
      <c r="M72" s="127"/>
    </row>
    <row r="73" spans="1:21" s="239" customFormat="1" ht="46.15" customHeight="1" x14ac:dyDescent="0.35">
      <c r="A73" s="3"/>
      <c r="B73" s="296"/>
      <c r="C73" s="587" t="s">
        <v>190</v>
      </c>
      <c r="D73" s="587"/>
      <c r="E73" s="587"/>
      <c r="F73" s="587"/>
      <c r="G73" s="587"/>
      <c r="H73" s="587"/>
      <c r="I73" s="587"/>
      <c r="J73" s="587"/>
      <c r="K73" s="587"/>
      <c r="L73" s="27"/>
      <c r="M73" s="127"/>
    </row>
    <row r="74" spans="1:21" s="239" customFormat="1" ht="113.15" customHeight="1" x14ac:dyDescent="0.35">
      <c r="A74" s="3"/>
      <c r="B74" s="296"/>
      <c r="C74" s="574"/>
      <c r="D74" s="574"/>
      <c r="E74" s="574"/>
      <c r="F74" s="574"/>
      <c r="G74" s="574"/>
      <c r="H74" s="574"/>
      <c r="I74" s="574"/>
      <c r="J74" s="574"/>
      <c r="K74" s="574"/>
      <c r="L74" s="252"/>
      <c r="M74" s="251"/>
      <c r="N74" s="586"/>
      <c r="O74" s="586"/>
      <c r="P74" s="586"/>
      <c r="Q74" s="586"/>
      <c r="R74" s="586"/>
      <c r="S74" s="586"/>
    </row>
    <row r="75" spans="1:21" ht="21" customHeight="1" x14ac:dyDescent="0.35">
      <c r="B75" s="296"/>
      <c r="C75" s="49" t="s">
        <v>191</v>
      </c>
      <c r="D75" s="49"/>
      <c r="E75" s="100"/>
      <c r="F75" s="49"/>
      <c r="G75" s="49"/>
      <c r="H75" s="49"/>
      <c r="I75" s="49"/>
      <c r="J75" s="49"/>
      <c r="K75" s="49"/>
      <c r="L75" s="27"/>
      <c r="N75" s="127"/>
      <c r="O75" s="127"/>
      <c r="P75" s="127"/>
      <c r="Q75" s="127"/>
      <c r="R75" s="127"/>
      <c r="S75" s="127"/>
      <c r="T75" s="127"/>
      <c r="U75" s="127"/>
    </row>
    <row r="76" spans="1:21" ht="21" customHeight="1" x14ac:dyDescent="0.35">
      <c r="B76" s="296"/>
      <c r="C76" s="49" t="s">
        <v>181</v>
      </c>
      <c r="D76" s="49"/>
      <c r="E76" s="100"/>
      <c r="F76" s="49"/>
      <c r="G76" s="49"/>
      <c r="H76" s="49"/>
      <c r="I76" s="49"/>
      <c r="J76" s="49" t="str">
        <f>"200 merkkiä 
("&amp;TEXT(LEN(C77),"0")&amp;" käytetty)"</f>
        <v>200 merkkiä 
(0 käytetty)</v>
      </c>
      <c r="K76" s="49"/>
      <c r="L76" s="27"/>
      <c r="N76" s="580" t="s">
        <v>182</v>
      </c>
      <c r="O76" s="580"/>
      <c r="P76" s="580"/>
      <c r="Q76" s="580"/>
      <c r="R76" s="580"/>
      <c r="S76" s="127"/>
      <c r="T76" s="127"/>
      <c r="U76" s="127"/>
    </row>
    <row r="77" spans="1:21" s="239" customFormat="1" ht="45" customHeight="1" x14ac:dyDescent="0.35">
      <c r="A77" s="3"/>
      <c r="B77" s="296"/>
      <c r="C77" s="574"/>
      <c r="D77" s="574"/>
      <c r="E77" s="574"/>
      <c r="F77" s="574"/>
      <c r="G77" s="574"/>
      <c r="H77" s="574"/>
      <c r="I77" s="574"/>
      <c r="J77" s="574"/>
      <c r="K77" s="574"/>
      <c r="L77" s="333"/>
      <c r="M77" s="251"/>
      <c r="N77" s="580"/>
      <c r="O77" s="580"/>
      <c r="P77" s="580"/>
      <c r="Q77" s="580"/>
      <c r="R77" s="580"/>
      <c r="S77" s="127"/>
      <c r="T77" s="127"/>
    </row>
    <row r="78" spans="1:21" s="239" customFormat="1" ht="21" customHeight="1" x14ac:dyDescent="0.35">
      <c r="A78" s="3"/>
      <c r="B78" s="296"/>
      <c r="C78" s="49" t="s">
        <v>192</v>
      </c>
      <c r="D78" s="49"/>
      <c r="E78" s="49"/>
      <c r="F78" s="100"/>
      <c r="G78" s="49"/>
      <c r="H78" s="49"/>
      <c r="I78" s="49"/>
      <c r="J78" s="49"/>
      <c r="K78" s="49"/>
      <c r="L78" s="27"/>
      <c r="M78" s="127"/>
    </row>
    <row r="79" spans="1:21" s="239" customFormat="1" ht="21" customHeight="1" x14ac:dyDescent="0.35">
      <c r="A79" s="3"/>
      <c r="B79" s="296"/>
      <c r="C79" s="49" t="s">
        <v>184</v>
      </c>
      <c r="D79" s="49"/>
      <c r="E79" s="49"/>
      <c r="F79" s="100"/>
      <c r="G79" s="49"/>
      <c r="H79" s="49"/>
      <c r="I79" s="49"/>
      <c r="J79" s="49" t="str">
        <f>"1500 merkkiä 
("&amp;TEXT(LEN(C80),"0")&amp;" käytetty)"</f>
        <v>1500 merkkiä 
(0 käytetty)</v>
      </c>
      <c r="K79" s="49"/>
      <c r="L79" s="27"/>
      <c r="M79" s="127"/>
    </row>
    <row r="80" spans="1:21" s="239" customFormat="1" ht="272.25" customHeight="1" x14ac:dyDescent="0.35">
      <c r="A80" s="3"/>
      <c r="B80" s="296"/>
      <c r="C80" s="574"/>
      <c r="D80" s="574"/>
      <c r="E80" s="574"/>
      <c r="F80" s="574"/>
      <c r="G80" s="574"/>
      <c r="H80" s="574"/>
      <c r="I80" s="574"/>
      <c r="J80" s="574"/>
      <c r="K80" s="574"/>
      <c r="L80" s="252"/>
      <c r="M80" s="251"/>
      <c r="N80" s="580" t="s">
        <v>185</v>
      </c>
      <c r="O80" s="580"/>
      <c r="P80" s="580"/>
      <c r="Q80" s="580"/>
      <c r="R80" s="580"/>
      <c r="S80" s="586"/>
      <c r="T80" s="586"/>
      <c r="U80" s="586"/>
    </row>
    <row r="81" spans="1:21" s="239" customFormat="1" ht="21" customHeight="1" x14ac:dyDescent="0.35">
      <c r="A81" s="3"/>
      <c r="B81" s="296"/>
      <c r="C81" s="49" t="s">
        <v>193</v>
      </c>
      <c r="D81" s="49"/>
      <c r="E81" s="49"/>
      <c r="F81" s="49"/>
      <c r="G81" s="49"/>
      <c r="H81" s="49"/>
      <c r="I81" s="49"/>
      <c r="K81" s="49"/>
      <c r="L81" s="27"/>
      <c r="M81" s="127"/>
    </row>
    <row r="82" spans="1:21" s="239" customFormat="1" ht="34.5" customHeight="1" x14ac:dyDescent="0.35">
      <c r="A82" s="3"/>
      <c r="B82" s="296"/>
      <c r="C82" s="587" t="s">
        <v>187</v>
      </c>
      <c r="D82" s="587"/>
      <c r="E82" s="587"/>
      <c r="F82" s="587"/>
      <c r="G82" s="587"/>
      <c r="H82" s="587"/>
      <c r="I82" s="587"/>
      <c r="J82" s="587"/>
      <c r="K82" s="587"/>
      <c r="L82" s="27"/>
      <c r="M82" s="127"/>
    </row>
    <row r="83" spans="1:21" s="239" customFormat="1" ht="19.149999999999999" customHeight="1" x14ac:dyDescent="0.35">
      <c r="A83" s="3"/>
      <c r="B83" s="296"/>
      <c r="C83" s="456"/>
      <c r="D83" s="456"/>
      <c r="E83" s="456"/>
      <c r="F83" s="456"/>
      <c r="G83" s="456"/>
      <c r="H83" s="456"/>
      <c r="I83" s="456"/>
      <c r="J83" s="49" t="str">
        <f>"1000 merkkiä 
("&amp;TEXT(LEN(C84),"0")&amp;" käytetty)"</f>
        <v>1000 merkkiä 
(0 käytetty)</v>
      </c>
      <c r="L83" s="27"/>
      <c r="M83" s="127"/>
    </row>
    <row r="84" spans="1:21" s="239" customFormat="1" ht="113.15" customHeight="1" x14ac:dyDescent="0.35">
      <c r="A84" s="3"/>
      <c r="B84" s="296"/>
      <c r="C84" s="574"/>
      <c r="D84" s="574"/>
      <c r="E84" s="574"/>
      <c r="F84" s="574"/>
      <c r="G84" s="574"/>
      <c r="H84" s="574"/>
      <c r="I84" s="574"/>
      <c r="J84" s="574"/>
      <c r="K84" s="574"/>
      <c r="L84" s="252"/>
      <c r="M84" s="251"/>
      <c r="N84" s="496" t="s">
        <v>188</v>
      </c>
      <c r="O84" s="496"/>
      <c r="P84" s="496"/>
      <c r="Q84" s="496"/>
      <c r="R84" s="496"/>
      <c r="T84" s="363"/>
    </row>
    <row r="85" spans="1:21" s="239" customFormat="1" ht="21" customHeight="1" x14ac:dyDescent="0.35">
      <c r="A85" s="3"/>
      <c r="B85" s="296"/>
      <c r="C85" s="49" t="s">
        <v>189</v>
      </c>
      <c r="D85" s="49"/>
      <c r="E85" s="49"/>
      <c r="F85" s="49"/>
      <c r="G85" s="49"/>
      <c r="H85" s="49"/>
      <c r="I85" s="49"/>
      <c r="J85" s="49" t="str">
        <f>"1000 merkkiä 
("&amp;TEXT(LEN(C87),"0")&amp;" käytetty)"</f>
        <v>1000 merkkiä 
(0 käytetty)</v>
      </c>
      <c r="K85" s="49"/>
      <c r="L85" s="27"/>
      <c r="M85" s="127"/>
    </row>
    <row r="86" spans="1:21" s="239" customFormat="1" ht="46.15" customHeight="1" x14ac:dyDescent="0.35">
      <c r="A86" s="3"/>
      <c r="B86" s="296"/>
      <c r="C86" s="587" t="s">
        <v>190</v>
      </c>
      <c r="D86" s="587"/>
      <c r="E86" s="587"/>
      <c r="F86" s="587"/>
      <c r="G86" s="587"/>
      <c r="H86" s="587"/>
      <c r="I86" s="587"/>
      <c r="J86" s="587"/>
      <c r="K86" s="587"/>
      <c r="L86" s="27"/>
      <c r="M86" s="127"/>
    </row>
    <row r="87" spans="1:21" s="239" customFormat="1" ht="113.15" customHeight="1" x14ac:dyDescent="0.35">
      <c r="A87" s="3"/>
      <c r="B87" s="296"/>
      <c r="C87" s="574"/>
      <c r="D87" s="574"/>
      <c r="E87" s="574"/>
      <c r="F87" s="574"/>
      <c r="G87" s="574"/>
      <c r="H87" s="574"/>
      <c r="I87" s="574"/>
      <c r="J87" s="574"/>
      <c r="K87" s="574"/>
      <c r="L87" s="252"/>
      <c r="M87" s="251"/>
      <c r="N87" s="586"/>
      <c r="O87" s="586"/>
      <c r="P87" s="586"/>
      <c r="Q87" s="586"/>
      <c r="R87" s="586"/>
      <c r="S87" s="586"/>
    </row>
    <row r="88" spans="1:21" ht="21" customHeight="1" x14ac:dyDescent="0.35">
      <c r="B88" s="296"/>
      <c r="C88" s="49" t="s">
        <v>194</v>
      </c>
      <c r="D88" s="49"/>
      <c r="E88" s="100"/>
      <c r="F88" s="49"/>
      <c r="G88" s="49"/>
      <c r="H88" s="49"/>
      <c r="I88" s="49"/>
      <c r="J88" s="49"/>
      <c r="K88" s="49"/>
      <c r="L88" s="27"/>
      <c r="N88" s="127"/>
      <c r="O88" s="127"/>
      <c r="P88" s="127"/>
      <c r="Q88" s="127"/>
      <c r="R88" s="127"/>
      <c r="S88" s="127"/>
      <c r="T88" s="127"/>
      <c r="U88" s="127"/>
    </row>
    <row r="89" spans="1:21" ht="21" customHeight="1" x14ac:dyDescent="0.35">
      <c r="B89" s="296"/>
      <c r="C89" s="49" t="s">
        <v>181</v>
      </c>
      <c r="D89" s="49"/>
      <c r="E89" s="100"/>
      <c r="F89" s="49"/>
      <c r="G89" s="49"/>
      <c r="H89" s="49"/>
      <c r="I89" s="49"/>
      <c r="J89" s="49" t="str">
        <f>"200 merkkiä 
("&amp;TEXT(LEN(C90),"0")&amp;" käytetty)"</f>
        <v>200 merkkiä 
(0 käytetty)</v>
      </c>
      <c r="K89" s="49"/>
      <c r="L89" s="27"/>
      <c r="N89" s="580" t="s">
        <v>182</v>
      </c>
      <c r="O89" s="580"/>
      <c r="P89" s="580"/>
      <c r="Q89" s="580"/>
      <c r="R89" s="580"/>
      <c r="S89" s="127"/>
      <c r="T89" s="127"/>
      <c r="U89" s="127"/>
    </row>
    <row r="90" spans="1:21" s="239" customFormat="1" ht="45" customHeight="1" x14ac:dyDescent="0.35">
      <c r="A90" s="3"/>
      <c r="B90" s="296"/>
      <c r="C90" s="574"/>
      <c r="D90" s="574"/>
      <c r="E90" s="574"/>
      <c r="F90" s="574"/>
      <c r="G90" s="574"/>
      <c r="H90" s="574"/>
      <c r="I90" s="574"/>
      <c r="J90" s="574"/>
      <c r="K90" s="574"/>
      <c r="L90" s="333"/>
      <c r="M90" s="251"/>
      <c r="N90" s="580"/>
      <c r="O90" s="580"/>
      <c r="P90" s="580"/>
      <c r="Q90" s="580"/>
      <c r="R90" s="580"/>
      <c r="S90" s="127"/>
      <c r="T90" s="127"/>
    </row>
    <row r="91" spans="1:21" s="239" customFormat="1" ht="21" customHeight="1" x14ac:dyDescent="0.35">
      <c r="A91" s="3"/>
      <c r="B91" s="296"/>
      <c r="C91" s="49" t="s">
        <v>195</v>
      </c>
      <c r="D91" s="49"/>
      <c r="E91" s="49"/>
      <c r="F91" s="100"/>
      <c r="G91" s="49"/>
      <c r="H91" s="49"/>
      <c r="I91" s="49"/>
      <c r="J91" s="49"/>
      <c r="K91" s="49"/>
      <c r="L91" s="27"/>
      <c r="M91" s="127"/>
    </row>
    <row r="92" spans="1:21" s="239" customFormat="1" ht="21" customHeight="1" x14ac:dyDescent="0.35">
      <c r="A92" s="3"/>
      <c r="B92" s="296"/>
      <c r="C92" s="49" t="s">
        <v>184</v>
      </c>
      <c r="D92" s="49"/>
      <c r="E92" s="49"/>
      <c r="F92" s="100"/>
      <c r="G92" s="49"/>
      <c r="H92" s="49"/>
      <c r="I92" s="49"/>
      <c r="J92" s="49" t="str">
        <f>"1500 merkkiä 
("&amp;TEXT(LEN(C93),"0")&amp;" käytetty)"</f>
        <v>1500 merkkiä 
(0 käytetty)</v>
      </c>
      <c r="K92" s="49"/>
      <c r="L92" s="27"/>
      <c r="M92" s="127"/>
    </row>
    <row r="93" spans="1:21" s="239" customFormat="1" ht="272.25" customHeight="1" x14ac:dyDescent="0.35">
      <c r="A93" s="3"/>
      <c r="B93" s="296"/>
      <c r="C93" s="574"/>
      <c r="D93" s="574"/>
      <c r="E93" s="574"/>
      <c r="F93" s="574"/>
      <c r="G93" s="574"/>
      <c r="H93" s="574"/>
      <c r="I93" s="574"/>
      <c r="J93" s="574"/>
      <c r="K93" s="574"/>
      <c r="L93" s="252"/>
      <c r="M93" s="251"/>
      <c r="N93" s="580" t="s">
        <v>185</v>
      </c>
      <c r="O93" s="580"/>
      <c r="P93" s="580"/>
      <c r="Q93" s="580"/>
      <c r="R93" s="580"/>
      <c r="S93" s="586"/>
      <c r="T93" s="586"/>
      <c r="U93" s="586"/>
    </row>
    <row r="94" spans="1:21" s="239" customFormat="1" ht="21" customHeight="1" x14ac:dyDescent="0.35">
      <c r="A94" s="3"/>
      <c r="B94" s="296"/>
      <c r="C94" s="49" t="s">
        <v>196</v>
      </c>
      <c r="D94" s="49"/>
      <c r="E94" s="49"/>
      <c r="F94" s="49"/>
      <c r="G94" s="49"/>
      <c r="H94" s="49"/>
      <c r="I94" s="49"/>
      <c r="K94" s="49"/>
      <c r="L94" s="27"/>
      <c r="M94" s="127"/>
    </row>
    <row r="95" spans="1:21" s="239" customFormat="1" ht="34.5" customHeight="1" x14ac:dyDescent="0.35">
      <c r="A95" s="3"/>
      <c r="B95" s="296"/>
      <c r="C95" s="587" t="s">
        <v>187</v>
      </c>
      <c r="D95" s="587"/>
      <c r="E95" s="587"/>
      <c r="F95" s="587"/>
      <c r="G95" s="587"/>
      <c r="H95" s="587"/>
      <c r="I95" s="587"/>
      <c r="J95" s="587"/>
      <c r="K95" s="587"/>
      <c r="L95" s="27"/>
      <c r="M95" s="127"/>
    </row>
    <row r="96" spans="1:21" s="239" customFormat="1" ht="19.149999999999999" customHeight="1" x14ac:dyDescent="0.35">
      <c r="A96" s="3"/>
      <c r="B96" s="296"/>
      <c r="C96" s="456"/>
      <c r="D96" s="456"/>
      <c r="E96" s="456"/>
      <c r="F96" s="456"/>
      <c r="G96" s="456"/>
      <c r="H96" s="456"/>
      <c r="I96" s="456"/>
      <c r="J96" s="49" t="str">
        <f>"1000 merkkiä 
("&amp;TEXT(LEN(C97),"0")&amp;" käytetty)"</f>
        <v>1000 merkkiä 
(0 käytetty)</v>
      </c>
      <c r="L96" s="27"/>
      <c r="M96" s="127"/>
    </row>
    <row r="97" spans="1:21" s="239" customFormat="1" ht="113.15" customHeight="1" x14ac:dyDescent="0.35">
      <c r="A97" s="3"/>
      <c r="B97" s="296"/>
      <c r="C97" s="574"/>
      <c r="D97" s="574"/>
      <c r="E97" s="574"/>
      <c r="F97" s="574"/>
      <c r="G97" s="574"/>
      <c r="H97" s="574"/>
      <c r="I97" s="574"/>
      <c r="J97" s="574"/>
      <c r="K97" s="574"/>
      <c r="L97" s="252"/>
      <c r="M97" s="251"/>
      <c r="N97" s="496" t="s">
        <v>188</v>
      </c>
      <c r="O97" s="496"/>
      <c r="P97" s="496"/>
      <c r="Q97" s="496"/>
      <c r="R97" s="496"/>
      <c r="T97" s="363"/>
    </row>
    <row r="98" spans="1:21" s="239" customFormat="1" ht="21" customHeight="1" x14ac:dyDescent="0.35">
      <c r="A98" s="3"/>
      <c r="B98" s="296"/>
      <c r="C98" s="49" t="s">
        <v>197</v>
      </c>
      <c r="D98" s="49"/>
      <c r="E98" s="49"/>
      <c r="F98" s="49"/>
      <c r="G98" s="49"/>
      <c r="H98" s="49"/>
      <c r="I98" s="49"/>
      <c r="J98" s="49" t="str">
        <f>"1000 merkkiä 
("&amp;TEXT(LEN(C100),"0")&amp;" käytetty)"</f>
        <v>1000 merkkiä 
(0 käytetty)</v>
      </c>
      <c r="K98" s="49"/>
      <c r="L98" s="27"/>
      <c r="M98" s="127"/>
    </row>
    <row r="99" spans="1:21" s="239" customFormat="1" ht="46.15" customHeight="1" x14ac:dyDescent="0.35">
      <c r="A99" s="3"/>
      <c r="B99" s="296"/>
      <c r="C99" s="587" t="s">
        <v>190</v>
      </c>
      <c r="D99" s="587"/>
      <c r="E99" s="587"/>
      <c r="F99" s="587"/>
      <c r="G99" s="587"/>
      <c r="H99" s="587"/>
      <c r="I99" s="587"/>
      <c r="J99" s="587"/>
      <c r="K99" s="587"/>
      <c r="L99" s="27"/>
      <c r="M99" s="127"/>
    </row>
    <row r="100" spans="1:21" s="239" customFormat="1" ht="113.15" customHeight="1" x14ac:dyDescent="0.35">
      <c r="A100" s="3"/>
      <c r="B100" s="296"/>
      <c r="C100" s="574"/>
      <c r="D100" s="574"/>
      <c r="E100" s="574"/>
      <c r="F100" s="574"/>
      <c r="G100" s="574"/>
      <c r="H100" s="574"/>
      <c r="I100" s="574"/>
      <c r="J100" s="574"/>
      <c r="K100" s="574"/>
      <c r="L100" s="252"/>
      <c r="M100" s="251"/>
      <c r="N100" s="586"/>
      <c r="O100" s="586"/>
      <c r="P100" s="586"/>
      <c r="Q100" s="586"/>
      <c r="R100" s="586"/>
      <c r="S100" s="586"/>
    </row>
    <row r="101" spans="1:21" s="239" customFormat="1" ht="21" customHeight="1" x14ac:dyDescent="0.35">
      <c r="A101" s="3"/>
      <c r="B101" s="296"/>
      <c r="C101" s="454"/>
      <c r="D101" s="454"/>
      <c r="E101" s="454"/>
      <c r="F101" s="454"/>
      <c r="G101" s="454"/>
      <c r="H101" s="454"/>
      <c r="I101" s="454"/>
      <c r="J101" s="454"/>
      <c r="K101" s="454"/>
      <c r="L101" s="252"/>
      <c r="M101" s="251"/>
      <c r="N101" s="242"/>
      <c r="O101" s="242"/>
      <c r="P101" s="242"/>
      <c r="Q101" s="242"/>
      <c r="R101" s="242"/>
      <c r="S101" s="242"/>
      <c r="T101" s="241"/>
      <c r="U101" s="241"/>
    </row>
    <row r="102" spans="1:21" s="239" customFormat="1" ht="16.149999999999999" customHeight="1" x14ac:dyDescent="0.35">
      <c r="A102" s="3"/>
      <c r="B102" s="296"/>
      <c r="C102" s="294" t="s">
        <v>198</v>
      </c>
      <c r="D102" s="49"/>
      <c r="E102" s="49"/>
      <c r="F102" s="49"/>
      <c r="G102" s="49"/>
      <c r="H102" s="49"/>
      <c r="I102" s="49"/>
      <c r="J102" s="49"/>
      <c r="K102" s="49"/>
      <c r="L102" s="27"/>
      <c r="M102" s="127"/>
    </row>
    <row r="103" spans="1:21" s="239" customFormat="1" ht="78" customHeight="1" x14ac:dyDescent="0.35">
      <c r="A103" s="3"/>
      <c r="B103" s="296"/>
      <c r="C103" s="524" t="s">
        <v>199</v>
      </c>
      <c r="D103" s="524"/>
      <c r="E103" s="524"/>
      <c r="F103" s="524"/>
      <c r="G103" s="524"/>
      <c r="H103" s="524"/>
      <c r="I103" s="524"/>
      <c r="J103" s="524"/>
      <c r="K103" s="524"/>
      <c r="L103" s="253"/>
      <c r="M103" s="127"/>
    </row>
    <row r="104" spans="1:21" s="239" customFormat="1" ht="16.149999999999999" customHeight="1" x14ac:dyDescent="0.35">
      <c r="A104" s="3"/>
      <c r="B104" s="296"/>
      <c r="C104" s="60"/>
      <c r="D104" s="60"/>
      <c r="E104" s="60"/>
      <c r="F104" s="60"/>
      <c r="G104" s="60"/>
      <c r="H104" s="60"/>
      <c r="I104" s="60"/>
      <c r="J104" s="60" t="str">
        <f>"1500 merkkiä ("&amp;TEXT(LEN(C105),"0")&amp;" käytetty)"</f>
        <v>1500 merkkiä (0 käytetty)</v>
      </c>
      <c r="K104" s="60"/>
      <c r="L104" s="27"/>
      <c r="M104" s="127"/>
    </row>
    <row r="105" spans="1:21" s="239" customFormat="1" ht="272.25" customHeight="1" x14ac:dyDescent="0.35">
      <c r="A105" s="3"/>
      <c r="B105" s="296"/>
      <c r="C105" s="574"/>
      <c r="D105" s="574"/>
      <c r="E105" s="574"/>
      <c r="F105" s="574"/>
      <c r="G105" s="574"/>
      <c r="H105" s="574"/>
      <c r="I105" s="574"/>
      <c r="J105" s="574"/>
      <c r="K105" s="574"/>
      <c r="L105" s="252"/>
      <c r="M105" s="251"/>
    </row>
    <row r="106" spans="1:21" s="239" customFormat="1" ht="16.149999999999999" customHeight="1" x14ac:dyDescent="0.35">
      <c r="A106" s="3"/>
      <c r="B106" s="296"/>
      <c r="C106" s="328"/>
      <c r="D106" s="328"/>
      <c r="E106" s="328"/>
      <c r="F106" s="328"/>
      <c r="G106" s="328"/>
      <c r="H106" s="328"/>
      <c r="I106" s="328"/>
      <c r="J106" s="328"/>
      <c r="K106" s="328"/>
      <c r="L106" s="252"/>
      <c r="M106" s="251"/>
    </row>
    <row r="107" spans="1:21" s="239" customFormat="1" ht="21" customHeight="1" x14ac:dyDescent="0.35">
      <c r="A107" s="3"/>
      <c r="B107" s="296"/>
      <c r="C107" s="325" t="s">
        <v>200</v>
      </c>
      <c r="D107" s="454"/>
      <c r="E107" s="454"/>
      <c r="F107" s="454"/>
      <c r="G107" s="454"/>
      <c r="H107" s="454"/>
      <c r="I107" s="454"/>
      <c r="J107" s="454"/>
      <c r="K107" s="454"/>
      <c r="L107" s="252"/>
      <c r="M107" s="251"/>
      <c r="N107" s="452"/>
      <c r="O107" s="452"/>
      <c r="P107" s="452"/>
      <c r="Q107" s="452"/>
      <c r="R107" s="452"/>
      <c r="S107" s="452"/>
      <c r="T107" s="326"/>
      <c r="U107" s="326"/>
    </row>
    <row r="108" spans="1:21" s="239" customFormat="1" ht="80.5" customHeight="1" x14ac:dyDescent="0.35">
      <c r="A108" s="3"/>
      <c r="B108" s="296"/>
      <c r="C108" s="585" t="s">
        <v>201</v>
      </c>
      <c r="D108" s="585"/>
      <c r="E108" s="585"/>
      <c r="F108" s="585"/>
      <c r="G108" s="585"/>
      <c r="H108" s="585"/>
      <c r="I108" s="585"/>
      <c r="J108" s="585"/>
      <c r="K108" s="585"/>
      <c r="L108" s="252"/>
      <c r="M108" s="251"/>
      <c r="N108" s="452"/>
      <c r="O108" s="452"/>
      <c r="P108" s="452"/>
      <c r="Q108" s="452"/>
      <c r="R108" s="452"/>
      <c r="S108" s="452"/>
      <c r="T108" s="326"/>
      <c r="U108" s="326"/>
    </row>
    <row r="109" spans="1:21" s="239" customFormat="1" ht="16.149999999999999" customHeight="1" x14ac:dyDescent="0.35">
      <c r="A109" s="3"/>
      <c r="B109" s="296"/>
      <c r="C109" s="327"/>
      <c r="D109" s="327"/>
      <c r="E109" s="327"/>
      <c r="F109" s="327"/>
      <c r="G109" s="327"/>
      <c r="H109" s="327"/>
      <c r="I109" s="327"/>
      <c r="J109" s="60" t="str">
        <f>"1500 merkkiä ("&amp;TEXT(LEN(C110),"0")&amp;" käytetty)"</f>
        <v>1500 merkkiä (0 käytetty)</v>
      </c>
      <c r="K109" s="327"/>
      <c r="L109" s="252"/>
      <c r="M109" s="251"/>
      <c r="N109" s="452"/>
      <c r="O109" s="452"/>
      <c r="P109" s="452"/>
      <c r="Q109" s="452"/>
      <c r="R109" s="452"/>
      <c r="S109" s="452"/>
      <c r="T109" s="326"/>
      <c r="U109" s="326"/>
    </row>
    <row r="110" spans="1:21" s="239" customFormat="1" ht="272.25" customHeight="1" x14ac:dyDescent="0.35">
      <c r="A110" s="3"/>
      <c r="B110" s="296"/>
      <c r="C110" s="574"/>
      <c r="D110" s="574"/>
      <c r="E110" s="574"/>
      <c r="F110" s="574"/>
      <c r="G110" s="574"/>
      <c r="H110" s="574"/>
      <c r="I110" s="574"/>
      <c r="J110" s="574"/>
      <c r="K110" s="574"/>
      <c r="L110" s="252"/>
      <c r="M110" s="251"/>
    </row>
    <row r="111" spans="1:21" s="239" customFormat="1" ht="16.149999999999999" customHeight="1" x14ac:dyDescent="0.35">
      <c r="A111" s="3"/>
      <c r="B111" s="296"/>
      <c r="C111" s="49"/>
      <c r="D111" s="49"/>
      <c r="E111" s="49"/>
      <c r="F111" s="49"/>
      <c r="G111" s="49"/>
      <c r="H111" s="49"/>
      <c r="I111" s="49"/>
      <c r="J111" s="49"/>
      <c r="K111" s="49"/>
      <c r="L111" s="27"/>
      <c r="M111" s="127"/>
    </row>
    <row r="112" spans="1:21" s="239" customFormat="1" ht="16.149999999999999" customHeight="1" x14ac:dyDescent="0.35">
      <c r="A112" s="3"/>
      <c r="B112" s="296"/>
      <c r="C112" s="49"/>
      <c r="D112" s="49"/>
      <c r="E112" s="49"/>
      <c r="F112" s="49"/>
      <c r="G112" s="49"/>
      <c r="H112" s="49"/>
      <c r="I112" s="49"/>
      <c r="J112" s="49"/>
      <c r="K112" s="49"/>
      <c r="L112" s="27"/>
      <c r="M112" s="127"/>
      <c r="N112" s="581"/>
      <c r="O112" s="581"/>
      <c r="P112" s="581"/>
      <c r="Q112" s="581"/>
      <c r="R112" s="581"/>
      <c r="S112" s="581"/>
      <c r="T112" s="581"/>
      <c r="U112" s="581"/>
    </row>
    <row r="113" spans="1:21" s="239" customFormat="1" ht="16.149999999999999" customHeight="1" x14ac:dyDescent="0.35">
      <c r="A113" s="3"/>
      <c r="B113" s="296"/>
      <c r="C113" s="294" t="s">
        <v>202</v>
      </c>
      <c r="D113" s="49"/>
      <c r="E113" s="49"/>
      <c r="F113" s="49"/>
      <c r="G113" s="49"/>
      <c r="H113" s="49"/>
      <c r="I113" s="49"/>
      <c r="J113" s="49"/>
      <c r="K113" s="49"/>
      <c r="L113" s="27"/>
      <c r="M113" s="127"/>
    </row>
    <row r="114" spans="1:21" s="239" customFormat="1" ht="63" customHeight="1" x14ac:dyDescent="0.35">
      <c r="A114" s="3"/>
      <c r="B114" s="296"/>
      <c r="C114" s="524" t="s">
        <v>203</v>
      </c>
      <c r="D114" s="524"/>
      <c r="E114" s="524"/>
      <c r="F114" s="524"/>
      <c r="G114" s="524"/>
      <c r="H114" s="524"/>
      <c r="I114" s="524"/>
      <c r="J114" s="524"/>
      <c r="K114" s="524"/>
      <c r="L114" s="253"/>
      <c r="M114" s="127"/>
    </row>
    <row r="115" spans="1:21" s="239" customFormat="1" ht="16.149999999999999" customHeight="1" x14ac:dyDescent="0.35">
      <c r="A115" s="3"/>
      <c r="B115" s="296"/>
      <c r="C115" s="60"/>
      <c r="D115" s="60"/>
      <c r="E115" s="60"/>
      <c r="F115" s="60"/>
      <c r="G115" s="60"/>
      <c r="H115" s="60"/>
      <c r="I115" s="60"/>
      <c r="J115" s="60" t="str">
        <f>"1500 merkkiä ("&amp;TEXT(LEN(C116),"0")&amp;" käytetty)"</f>
        <v>1500 merkkiä (0 käytetty)</v>
      </c>
      <c r="K115" s="60"/>
      <c r="L115" s="27"/>
      <c r="M115" s="127"/>
    </row>
    <row r="116" spans="1:21" s="239" customFormat="1" ht="272.25" customHeight="1" x14ac:dyDescent="0.35">
      <c r="A116" s="3"/>
      <c r="B116" s="296"/>
      <c r="C116" s="574"/>
      <c r="D116" s="574"/>
      <c r="E116" s="574"/>
      <c r="F116" s="574"/>
      <c r="G116" s="574"/>
      <c r="H116" s="574"/>
      <c r="I116" s="574"/>
      <c r="J116" s="574"/>
      <c r="K116" s="574"/>
      <c r="L116" s="252"/>
      <c r="M116" s="251"/>
    </row>
    <row r="117" spans="1:21" s="239" customFormat="1" ht="16.149999999999999" customHeight="1" x14ac:dyDescent="0.35">
      <c r="A117" s="3"/>
      <c r="B117" s="296"/>
      <c r="C117" s="49"/>
      <c r="D117" s="49"/>
      <c r="E117" s="49"/>
      <c r="F117" s="49"/>
      <c r="G117" s="49"/>
      <c r="H117" s="49"/>
      <c r="I117" s="49"/>
      <c r="J117" s="49"/>
      <c r="K117" s="49"/>
      <c r="L117" s="27"/>
      <c r="M117" s="127"/>
    </row>
    <row r="118" spans="1:21" s="239" customFormat="1" ht="16.149999999999999" customHeight="1" x14ac:dyDescent="0.35">
      <c r="A118" s="3"/>
      <c r="B118" s="296"/>
      <c r="C118" s="294" t="s">
        <v>204</v>
      </c>
      <c r="D118" s="49"/>
      <c r="E118" s="49"/>
      <c r="F118" s="49"/>
      <c r="G118" s="49"/>
      <c r="H118" s="49"/>
      <c r="I118" s="49"/>
      <c r="J118" s="49"/>
      <c r="K118" s="49"/>
      <c r="L118" s="27"/>
      <c r="M118" s="127"/>
    </row>
    <row r="119" spans="1:21" s="239" customFormat="1" ht="109.5" customHeight="1" x14ac:dyDescent="0.35">
      <c r="A119" s="3"/>
      <c r="B119" s="296"/>
      <c r="C119" s="549" t="s">
        <v>205</v>
      </c>
      <c r="D119" s="549"/>
      <c r="E119" s="549"/>
      <c r="F119" s="549"/>
      <c r="G119" s="549"/>
      <c r="H119" s="549"/>
      <c r="I119" s="549"/>
      <c r="J119" s="549"/>
      <c r="K119" s="549"/>
      <c r="L119" s="252"/>
      <c r="M119" s="127"/>
    </row>
    <row r="120" spans="1:21" s="239" customFormat="1" ht="16.149999999999999" customHeight="1" x14ac:dyDescent="0.35">
      <c r="A120" s="3"/>
      <c r="B120" s="296"/>
      <c r="C120" s="60"/>
      <c r="D120" s="60"/>
      <c r="E120" s="60"/>
      <c r="F120" s="60"/>
      <c r="G120" s="60"/>
      <c r="H120" s="60"/>
      <c r="I120" s="60"/>
      <c r="J120" s="60" t="str">
        <f>"1500 merkkiä ("&amp;TEXT(LEN(C121),"0")&amp;" käytetty)"</f>
        <v>1500 merkkiä (0 käytetty)</v>
      </c>
      <c r="K120" s="60"/>
      <c r="L120" s="27"/>
      <c r="M120" s="127"/>
    </row>
    <row r="121" spans="1:21" s="239" customFormat="1" ht="272.25" customHeight="1" x14ac:dyDescent="0.35">
      <c r="A121" s="3"/>
      <c r="B121" s="296"/>
      <c r="C121" s="511"/>
      <c r="D121" s="512"/>
      <c r="E121" s="512"/>
      <c r="F121" s="512"/>
      <c r="G121" s="512"/>
      <c r="H121" s="512"/>
      <c r="I121" s="512"/>
      <c r="J121" s="512"/>
      <c r="K121" s="513"/>
      <c r="L121" s="252"/>
      <c r="M121" s="251"/>
    </row>
    <row r="122" spans="1:21" s="239" customFormat="1" ht="16.149999999999999" customHeight="1" x14ac:dyDescent="0.35">
      <c r="A122" s="3"/>
      <c r="B122" s="296"/>
      <c r="C122" s="34"/>
      <c r="D122" s="34"/>
      <c r="E122" s="31"/>
      <c r="F122" s="36"/>
      <c r="G122" s="31"/>
      <c r="H122" s="31"/>
      <c r="I122" s="31"/>
      <c r="J122" s="31"/>
      <c r="K122" s="31"/>
      <c r="L122" s="440"/>
      <c r="M122" s="238"/>
      <c r="N122" s="581"/>
      <c r="O122" s="581"/>
      <c r="P122" s="581"/>
      <c r="Q122" s="581"/>
      <c r="R122" s="581"/>
      <c r="S122" s="581"/>
      <c r="T122" s="581"/>
      <c r="U122" s="581"/>
    </row>
    <row r="123" spans="1:21" s="239" customFormat="1" ht="16.149999999999999" customHeight="1" x14ac:dyDescent="0.35">
      <c r="A123" s="3"/>
      <c r="B123" s="296"/>
      <c r="C123" s="31" t="s">
        <v>206</v>
      </c>
      <c r="D123" s="34"/>
      <c r="E123" s="31"/>
      <c r="F123" s="36"/>
      <c r="G123" s="31"/>
      <c r="H123" s="31"/>
      <c r="I123" s="31"/>
      <c r="J123" s="31"/>
      <c r="K123" s="31"/>
      <c r="L123" s="440"/>
      <c r="M123" s="238"/>
    </row>
    <row r="124" spans="1:21" s="239" customFormat="1" ht="103.9" customHeight="1" x14ac:dyDescent="0.35">
      <c r="A124" s="3"/>
      <c r="B124" s="296"/>
      <c r="C124" s="549" t="s">
        <v>207</v>
      </c>
      <c r="D124" s="549"/>
      <c r="E124" s="549"/>
      <c r="F124" s="549"/>
      <c r="G124" s="549"/>
      <c r="H124" s="549"/>
      <c r="I124" s="549"/>
      <c r="J124" s="549"/>
      <c r="K124" s="549"/>
      <c r="L124" s="252"/>
      <c r="M124" s="238"/>
    </row>
    <row r="125" spans="1:21" s="239" customFormat="1" ht="16.149999999999999" customHeight="1" x14ac:dyDescent="0.35">
      <c r="A125" s="3"/>
      <c r="B125" s="296"/>
      <c r="C125" s="60"/>
      <c r="D125" s="60"/>
      <c r="E125" s="60"/>
      <c r="F125" s="60"/>
      <c r="G125" s="60"/>
      <c r="H125" s="60"/>
      <c r="I125" s="60"/>
      <c r="J125" s="60" t="str">
        <f>"1000 merkkiä ("&amp;TEXT(LEN(C126),"0")&amp;" käytetty)"</f>
        <v>1000 merkkiä (0 käytetty)</v>
      </c>
      <c r="K125" s="60"/>
      <c r="L125" s="27"/>
      <c r="M125" s="127"/>
    </row>
    <row r="126" spans="1:21" s="239" customFormat="1" ht="188.25" customHeight="1" x14ac:dyDescent="0.35">
      <c r="A126" s="3"/>
      <c r="B126" s="296"/>
      <c r="C126" s="574"/>
      <c r="D126" s="574"/>
      <c r="E126" s="574"/>
      <c r="F126" s="574"/>
      <c r="G126" s="574"/>
      <c r="H126" s="574"/>
      <c r="I126" s="574"/>
      <c r="J126" s="574"/>
      <c r="K126" s="574"/>
      <c r="L126" s="252"/>
      <c r="M126" s="251"/>
      <c r="N126" s="93"/>
    </row>
    <row r="127" spans="1:21" s="239" customFormat="1" ht="16.149999999999999" customHeight="1" x14ac:dyDescent="0.35">
      <c r="A127" s="3"/>
      <c r="B127" s="297"/>
      <c r="C127" s="60"/>
      <c r="D127" s="60"/>
      <c r="E127" s="60"/>
      <c r="F127" s="60"/>
      <c r="G127" s="60"/>
      <c r="H127" s="60"/>
      <c r="I127" s="60"/>
      <c r="J127" s="60"/>
      <c r="K127" s="60"/>
      <c r="L127" s="118"/>
      <c r="M127" s="127"/>
      <c r="N127" s="588"/>
      <c r="O127" s="588"/>
      <c r="P127" s="588"/>
      <c r="Q127" s="588"/>
      <c r="R127" s="588"/>
      <c r="S127" s="588"/>
      <c r="T127" s="588"/>
      <c r="U127" s="588"/>
    </row>
  </sheetData>
  <sheetProtection sheet="1" selectLockedCells="1"/>
  <dataConsolidate/>
  <mergeCells count="77">
    <mergeCell ref="C97:K97"/>
    <mergeCell ref="N97:R97"/>
    <mergeCell ref="C99:K99"/>
    <mergeCell ref="C100:K100"/>
    <mergeCell ref="N100:S100"/>
    <mergeCell ref="C95:K95"/>
    <mergeCell ref="C82:K82"/>
    <mergeCell ref="C84:K84"/>
    <mergeCell ref="N84:R84"/>
    <mergeCell ref="C86:K86"/>
    <mergeCell ref="C87:K87"/>
    <mergeCell ref="N87:S87"/>
    <mergeCell ref="N89:R90"/>
    <mergeCell ref="C90:K90"/>
    <mergeCell ref="C93:K93"/>
    <mergeCell ref="N93:R93"/>
    <mergeCell ref="S93:U93"/>
    <mergeCell ref="C121:K121"/>
    <mergeCell ref="N122:U122"/>
    <mergeCell ref="C124:K124"/>
    <mergeCell ref="C126:K126"/>
    <mergeCell ref="N127:U127"/>
    <mergeCell ref="S67:U67"/>
    <mergeCell ref="N112:U112"/>
    <mergeCell ref="C114:K114"/>
    <mergeCell ref="C67:K67"/>
    <mergeCell ref="N67:R67"/>
    <mergeCell ref="C69:K69"/>
    <mergeCell ref="C71:K71"/>
    <mergeCell ref="N71:R71"/>
    <mergeCell ref="C73:K73"/>
    <mergeCell ref="C74:K74"/>
    <mergeCell ref="N74:S74"/>
    <mergeCell ref="N76:R77"/>
    <mergeCell ref="C77:K77"/>
    <mergeCell ref="C80:K80"/>
    <mergeCell ref="N80:R80"/>
    <mergeCell ref="S80:U80"/>
    <mergeCell ref="C116:K116"/>
    <mergeCell ref="C119:K119"/>
    <mergeCell ref="C103:K103"/>
    <mergeCell ref="C105:K105"/>
    <mergeCell ref="C108:K108"/>
    <mergeCell ref="C110:K110"/>
    <mergeCell ref="N63:R64"/>
    <mergeCell ref="C64:K64"/>
    <mergeCell ref="C50:K50"/>
    <mergeCell ref="N51:U51"/>
    <mergeCell ref="N52:R55"/>
    <mergeCell ref="C53:K53"/>
    <mergeCell ref="C55:K55"/>
    <mergeCell ref="C58:K58"/>
    <mergeCell ref="C59:K59"/>
    <mergeCell ref="N60:R61"/>
    <mergeCell ref="C61:K61"/>
    <mergeCell ref="C48:K48"/>
    <mergeCell ref="C26:K26"/>
    <mergeCell ref="N26:T26"/>
    <mergeCell ref="C30:K30"/>
    <mergeCell ref="N30:S34"/>
    <mergeCell ref="C33:K33"/>
    <mergeCell ref="C36:E36"/>
    <mergeCell ref="N37:S42"/>
    <mergeCell ref="C39:E39"/>
    <mergeCell ref="C43:K43"/>
    <mergeCell ref="N43:S43"/>
    <mergeCell ref="N44:S45"/>
    <mergeCell ref="C24:K24"/>
    <mergeCell ref="N3:P3"/>
    <mergeCell ref="F6:J6"/>
    <mergeCell ref="N10:R12"/>
    <mergeCell ref="D11:K11"/>
    <mergeCell ref="D18:K18"/>
    <mergeCell ref="D19:K20"/>
    <mergeCell ref="D12:K13"/>
    <mergeCell ref="D15:K16"/>
    <mergeCell ref="D22:K22"/>
  </mergeCells>
  <dataValidations count="11">
    <dataValidation type="textLength" operator="lessThanOrEqual" allowBlank="1" showInputMessage="1" showErrorMessage="1" errorTitle="Rajoitettu merkkimäärä" error="Tähän kenttään voi kirjoittaa vain 90 merkkiä._x000a__x000a_Yritä uudelleen (Retry), vähennä merkkejä ja hyväksy teksti sitten uudelleen." sqref="C30:K30 C33:K33" xr:uid="{161488F4-046F-4752-B309-144DDADAEF95}">
      <formula1>90</formula1>
    </dataValidation>
    <dataValidation type="textLength" operator="lessThanOrEqual" allowBlank="1" showInputMessage="1" showErrorMessage="1" errorTitle="Rajoitettu merkkimäärä" error="Tähän kenttään voi kirjoittaa vain 200 merkkiä._x000a__x000a_Yritä uudelleen (Retry), vähennä merkkejä ja hyväksy teksti sitten uudelleen." sqref="C64:K64 C77:K77 C90:K90" xr:uid="{A1E285B1-2FD4-4AB2-974A-333D44C324CC}">
      <formula1>200</formula1>
    </dataValidation>
    <dataValidation type="textLength" operator="lessThanOrEqual" allowBlank="1" showInputMessage="1" showErrorMessage="1" errorTitle="Rajoitettu merkkimäärä" error="Tähän kenttään voi kirjoittaa vain 300 merkkiä._x000a__x000a_Yritä uudelleen (Retry), vähennä merkkejä ja hyväksy teksti sitten uudelleen." sqref="C61:K61" xr:uid="{92381E89-F7AB-4E0C-854C-B8FCBE34A90E}">
      <formula1>300</formula1>
    </dataValidation>
    <dataValidation type="textLength" operator="lessThanOrEqual" allowBlank="1" showInputMessage="1" showErrorMessage="1" errorTitle="Rajoitettu merkkimäärä" error="Tähän kenttään voi kirjoittaa vain 2400 merkkiä._x000a__x000a_Yritä uudelleen (Retry), vähennä merkkejä ja hyväksy teksti sitten uudelleen." sqref="C50:K50" xr:uid="{03BCC61C-37D8-40EF-9F6C-F1929EE5F2C0}">
      <formula1>2400</formula1>
    </dataValidation>
    <dataValidation type="date" operator="greaterThan" allowBlank="1" showInputMessage="1" showErrorMessage="1" errorTitle="Anna päivämäärä" error="Anna päivämäärä Excelin ymmärtämässä muodossa: esim. 1.1.2021." sqref="C36:E36 C39:E39" xr:uid="{F36C1852-264B-4AF1-92D2-94913B867D13}">
      <formula1>43831</formula1>
    </dataValidation>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126:L126" xr:uid="{B3BA2F79-953A-4592-8A73-A4307D608CB7}">
      <formula1>1000</formula1>
    </dataValidation>
    <dataValidation type="textLength" operator="lessThanOrEqual" allowBlank="1" showInputMessage="1" showErrorMessage="1" errorTitle="Rajoitettu merkkimäärä" error="Tähän kenttään voi kirjoittaa vain 250 merkkiä._x000a__x000a_Yritä uudelleen (Retry), vähennä merkkejä ja hyväksy teksti sitten uudelleen." sqref="C55:L55" xr:uid="{D7D40A79-C8D7-4FAB-81B7-94E24BFC142C}">
      <formula1>250</formula1>
    </dataValidation>
    <dataValidation type="textLength" operator="lessThanOrEqual" allowBlank="1" showInputMessage="1" showErrorMessage="1" errorTitle="Rajoitettu merkkimäärä" error="Tähän kenttään voi kirjoittaa vain 3000 merkkiä._x000a__x000a_Yritä uudelleen (Retry), vähennä merkkejä ja hyväksy teksti sitten uudelleen." sqref="C51:C52 C54 L50" xr:uid="{021F012A-1121-4B45-AF56-07910D662E74}">
      <formula1>3000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C67:L67 C121:L121 C116:L116 C105:L106 C110:L110 C80:L80 C93:L93" xr:uid="{D05DF4D2-5E51-4085-AED6-B6F856E42815}">
      <formula1>1500</formula1>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L107:L109 L61 L64 C43:L43 C26:L26 L30 L33:L34 C34:K34 D107:K107 C107:C108 L97 L71 L77 L74 L84 L90 L87 L100:L101 C101:K101" xr:uid="{4A4BDCEF-BD24-4735-9DC6-09AFF6366379}">
      <formula1>500</formula1>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71:K71 C74:K74 C84:K84 C87:K87 C97:K97 C100:K100" xr:uid="{313F4697-F1B4-44D1-B5CF-B7F729888793}">
      <formula1>1000</formula1>
    </dataValidation>
  </dataValidations>
  <hyperlinks>
    <hyperlink ref="N3:P3" location="'Aloita tästä'!A1" display="PALAA TÄSTÄ KANSISIVULLE" xr:uid="{7C45DB37-F7B2-48F4-A199-D06222164BDD}"/>
  </hyperlinks>
  <pageMargins left="0.39370078740157483" right="0.39370078740157483" top="0.78740157480314965" bottom="0.78740157480314965" header="0.39370078740157483" footer="0.31496062992125984"/>
  <pageSetup paperSize="9" fitToHeight="0" orientation="portrait" r:id="rId1"/>
  <headerFooter>
    <oddHeader>&amp;L&amp;A&amp;R&amp;P(&amp;N)</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25D5FC1-DD37-4D08-9318-6C13BB396121}">
          <x14:formula1>
            <xm:f>'Metatiedot (piiloon)'!$F$3:$F$6</xm:f>
          </x14:formula1>
          <xm:sqref>F6:J6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CB3D6-FC37-4F5D-9157-31447CA5F457}">
  <dimension ref="A1:W75"/>
  <sheetViews>
    <sheetView showGridLines="0" zoomScale="90" zoomScaleNormal="90" workbookViewId="0">
      <selection activeCell="M2" sqref="M2:O2"/>
    </sheetView>
  </sheetViews>
  <sheetFormatPr defaultColWidth="9.23046875" defaultRowHeight="15.5" x14ac:dyDescent="0.35"/>
  <cols>
    <col min="1" max="1" width="3.765625" style="102" customWidth="1"/>
    <col min="2" max="2" width="2.23046875" style="102" customWidth="1"/>
    <col min="3" max="3" width="9.23046875" style="102"/>
    <col min="4" max="4" width="4.53515625" style="102" customWidth="1"/>
    <col min="5" max="9" width="9.23046875" style="102"/>
    <col min="10" max="10" width="19" style="102" customWidth="1"/>
    <col min="11" max="11" width="3.23046875" style="247" customWidth="1"/>
    <col min="12" max="12" width="4.765625" style="247" customWidth="1"/>
    <col min="13" max="18" width="9.23046875" style="102"/>
    <col min="19" max="19" width="13.765625" style="102" customWidth="1"/>
    <col min="20" max="16384" width="9.23046875" style="102"/>
  </cols>
  <sheetData>
    <row r="1" spans="1:23" ht="16.149999999999999" customHeight="1" x14ac:dyDescent="0.35">
      <c r="A1" s="9" t="s">
        <v>208</v>
      </c>
    </row>
    <row r="2" spans="1:23" ht="24.75" customHeight="1" x14ac:dyDescent="0.35">
      <c r="B2" s="244"/>
      <c r="C2" s="245" t="s">
        <v>209</v>
      </c>
      <c r="D2" s="245"/>
      <c r="E2" s="245"/>
      <c r="F2" s="245"/>
      <c r="G2" s="245"/>
      <c r="H2" s="245"/>
      <c r="I2" s="245"/>
      <c r="J2" s="245"/>
      <c r="K2" s="246"/>
      <c r="L2" s="248"/>
      <c r="M2" s="597" t="s">
        <v>48</v>
      </c>
      <c r="N2" s="598"/>
      <c r="O2" s="599"/>
    </row>
    <row r="3" spans="1:23" ht="16.149999999999999" customHeight="1" x14ac:dyDescent="0.35">
      <c r="B3" s="103"/>
      <c r="C3" s="104"/>
      <c r="D3" s="104"/>
      <c r="E3" s="105" t="s">
        <v>210</v>
      </c>
      <c r="F3" s="104"/>
      <c r="G3" s="104"/>
      <c r="H3" s="104"/>
      <c r="I3" s="104"/>
      <c r="J3" s="104"/>
      <c r="K3" s="106"/>
    </row>
    <row r="4" spans="1:23" ht="16.149999999999999" customHeight="1" x14ac:dyDescent="0.35">
      <c r="B4" s="103"/>
      <c r="C4" s="107"/>
      <c r="D4" s="107"/>
      <c r="E4" s="107"/>
      <c r="F4" s="107"/>
      <c r="G4" s="107"/>
      <c r="H4" s="107"/>
      <c r="I4" s="107"/>
      <c r="J4" s="107"/>
      <c r="K4" s="106"/>
    </row>
    <row r="5" spans="1:23" ht="16.149999999999999" customHeight="1" x14ac:dyDescent="0.35">
      <c r="B5" s="269"/>
      <c r="C5" s="268" t="s">
        <v>211</v>
      </c>
      <c r="D5" s="107"/>
      <c r="E5" s="591"/>
      <c r="F5" s="591"/>
      <c r="G5" s="591"/>
      <c r="H5" s="591"/>
      <c r="I5" s="591"/>
      <c r="J5" s="591"/>
      <c r="K5" s="106"/>
      <c r="M5" s="600" t="s">
        <v>212</v>
      </c>
      <c r="N5" s="600"/>
      <c r="O5" s="600"/>
      <c r="P5" s="600"/>
      <c r="Q5" s="600"/>
    </row>
    <row r="6" spans="1:23" ht="16.149999999999999" customHeight="1" x14ac:dyDescent="0.35">
      <c r="B6" s="103"/>
      <c r="C6" s="107"/>
      <c r="D6" s="107"/>
      <c r="E6" s="108"/>
      <c r="F6" s="107"/>
      <c r="G6" s="107"/>
      <c r="H6" s="107"/>
      <c r="I6" s="107"/>
      <c r="J6" s="107"/>
      <c r="K6" s="106"/>
      <c r="M6" s="600"/>
      <c r="N6" s="600"/>
      <c r="O6" s="600"/>
      <c r="P6" s="600"/>
      <c r="Q6" s="600"/>
    </row>
    <row r="7" spans="1:23" ht="16.149999999999999" customHeight="1" x14ac:dyDescent="0.35">
      <c r="B7" s="103"/>
      <c r="C7" s="107"/>
      <c r="D7" s="107"/>
      <c r="E7" s="108"/>
      <c r="F7" s="107"/>
      <c r="G7" s="107"/>
      <c r="H7" s="107" t="str">
        <f>"500 merkkiä 
("&amp;TEXT(LEN(E8),"0")&amp;" käytetty)"</f>
        <v>500 merkkiä 
(0 käytetty)</v>
      </c>
      <c r="I7" s="107"/>
      <c r="J7" s="107"/>
      <c r="K7" s="106"/>
      <c r="M7" s="600"/>
      <c r="N7" s="600"/>
      <c r="O7" s="600"/>
      <c r="P7" s="600"/>
      <c r="Q7" s="600"/>
    </row>
    <row r="8" spans="1:23" ht="113.15" customHeight="1" x14ac:dyDescent="0.35">
      <c r="B8" s="103"/>
      <c r="C8" s="589" t="s">
        <v>213</v>
      </c>
      <c r="D8" s="589"/>
      <c r="E8" s="591"/>
      <c r="F8" s="591"/>
      <c r="G8" s="591"/>
      <c r="H8" s="591"/>
      <c r="I8" s="591"/>
      <c r="J8" s="591"/>
      <c r="K8" s="274"/>
      <c r="M8" s="600" t="s">
        <v>214</v>
      </c>
      <c r="N8" s="600"/>
      <c r="O8" s="600"/>
      <c r="P8" s="600"/>
      <c r="Q8" s="600"/>
      <c r="S8" s="109"/>
    </row>
    <row r="9" spans="1:23" ht="16.149999999999999" customHeight="1" x14ac:dyDescent="0.35">
      <c r="B9" s="270"/>
      <c r="C9" s="457"/>
      <c r="D9" s="457"/>
      <c r="E9" s="107"/>
      <c r="F9" s="107"/>
      <c r="G9" s="107"/>
      <c r="H9" s="107"/>
      <c r="I9" s="107"/>
      <c r="J9" s="107"/>
      <c r="K9" s="274"/>
      <c r="M9" s="247"/>
      <c r="N9" s="247"/>
      <c r="O9" s="247"/>
      <c r="P9" s="247"/>
      <c r="Q9" s="247"/>
      <c r="S9" s="458"/>
      <c r="T9" s="458"/>
      <c r="U9" s="458"/>
      <c r="V9" s="458"/>
      <c r="W9" s="458"/>
    </row>
    <row r="10" spans="1:23" ht="16.149999999999999" customHeight="1" x14ac:dyDescent="0.35">
      <c r="B10" s="272"/>
      <c r="C10" s="273"/>
      <c r="D10" s="273"/>
      <c r="E10" s="273"/>
      <c r="F10" s="273"/>
      <c r="G10" s="273"/>
      <c r="H10" s="273"/>
      <c r="I10" s="273"/>
      <c r="J10" s="273"/>
      <c r="K10" s="275"/>
      <c r="M10" s="458"/>
      <c r="N10" s="458"/>
      <c r="O10" s="458"/>
      <c r="P10" s="458"/>
      <c r="Q10" s="458"/>
      <c r="R10" s="458"/>
      <c r="S10" s="458"/>
      <c r="T10" s="458"/>
      <c r="U10" s="458"/>
      <c r="V10" s="458"/>
      <c r="W10" s="458"/>
    </row>
    <row r="11" spans="1:23" ht="16.149999999999999" customHeight="1" x14ac:dyDescent="0.35">
      <c r="B11" s="269"/>
      <c r="C11" s="268" t="s">
        <v>211</v>
      </c>
      <c r="D11" s="107"/>
      <c r="E11" s="594"/>
      <c r="F11" s="595"/>
      <c r="G11" s="595"/>
      <c r="H11" s="595"/>
      <c r="I11" s="595"/>
      <c r="J11" s="596"/>
      <c r="K11" s="106"/>
      <c r="M11" s="592"/>
      <c r="N11" s="593"/>
      <c r="O11" s="593"/>
      <c r="P11" s="593"/>
      <c r="Q11" s="593"/>
      <c r="R11" s="593"/>
      <c r="S11" s="593"/>
      <c r="T11" s="593"/>
      <c r="U11" s="593"/>
      <c r="V11" s="593"/>
      <c r="W11" s="593"/>
    </row>
    <row r="12" spans="1:23" ht="16.149999999999999" customHeight="1" x14ac:dyDescent="0.35">
      <c r="B12" s="103"/>
      <c r="C12" s="107"/>
      <c r="D12" s="107"/>
      <c r="E12" s="108"/>
      <c r="F12" s="107"/>
      <c r="G12" s="107"/>
      <c r="H12" s="107"/>
      <c r="I12" s="107"/>
      <c r="J12" s="107"/>
      <c r="K12" s="106"/>
      <c r="M12" s="110"/>
      <c r="N12" s="110"/>
      <c r="O12" s="110"/>
      <c r="P12" s="110"/>
      <c r="Q12" s="110"/>
      <c r="R12" s="110"/>
      <c r="S12" s="110"/>
      <c r="T12" s="110"/>
      <c r="U12" s="110"/>
      <c r="V12" s="110"/>
      <c r="W12" s="110"/>
    </row>
    <row r="13" spans="1:23" ht="16.149999999999999" customHeight="1" x14ac:dyDescent="0.35">
      <c r="B13" s="103"/>
      <c r="C13" s="107"/>
      <c r="D13" s="107"/>
      <c r="E13" s="108"/>
      <c r="F13" s="107"/>
      <c r="G13" s="107"/>
      <c r="H13" s="107" t="str">
        <f>"500 merkkiä 
("&amp;TEXT(LEN(E14),"0")&amp;" käytetty)"</f>
        <v>500 merkkiä 
(0 käytetty)</v>
      </c>
      <c r="I13" s="107"/>
      <c r="J13" s="107"/>
      <c r="K13" s="106"/>
      <c r="M13" s="110"/>
      <c r="N13" s="110"/>
      <c r="O13" s="110"/>
      <c r="P13" s="110"/>
      <c r="Q13" s="110"/>
      <c r="R13" s="110"/>
      <c r="S13" s="110"/>
      <c r="T13" s="110"/>
      <c r="U13" s="110"/>
      <c r="V13" s="110"/>
      <c r="W13" s="110"/>
    </row>
    <row r="14" spans="1:23" ht="113.15" customHeight="1" x14ac:dyDescent="0.35">
      <c r="B14" s="103"/>
      <c r="C14" s="589" t="s">
        <v>213</v>
      </c>
      <c r="D14" s="590"/>
      <c r="E14" s="591"/>
      <c r="F14" s="591"/>
      <c r="G14" s="591"/>
      <c r="H14" s="591"/>
      <c r="I14" s="591"/>
      <c r="J14" s="591"/>
      <c r="K14" s="274"/>
      <c r="M14" s="592"/>
      <c r="N14" s="593"/>
      <c r="O14" s="593"/>
      <c r="P14" s="593"/>
      <c r="Q14" s="593"/>
      <c r="R14" s="593"/>
      <c r="S14" s="593"/>
      <c r="T14" s="593"/>
      <c r="U14" s="593"/>
      <c r="V14" s="593"/>
      <c r="W14" s="593"/>
    </row>
    <row r="15" spans="1:23" ht="16.149999999999999" customHeight="1" x14ac:dyDescent="0.35">
      <c r="B15" s="270"/>
      <c r="C15" s="457"/>
      <c r="D15" s="457"/>
      <c r="E15" s="107"/>
      <c r="F15" s="107"/>
      <c r="G15" s="107"/>
      <c r="H15" s="107"/>
      <c r="I15" s="107"/>
      <c r="J15" s="107"/>
      <c r="K15" s="274"/>
      <c r="M15" s="110"/>
      <c r="N15" s="458"/>
      <c r="O15" s="458"/>
      <c r="P15" s="458"/>
      <c r="Q15" s="458"/>
      <c r="R15" s="458"/>
      <c r="S15" s="458"/>
      <c r="T15" s="458"/>
      <c r="U15" s="458"/>
      <c r="V15" s="458"/>
      <c r="W15" s="458"/>
    </row>
    <row r="16" spans="1:23" ht="16.149999999999999" customHeight="1" x14ac:dyDescent="0.35">
      <c r="B16" s="272"/>
      <c r="C16" s="273"/>
      <c r="D16" s="273"/>
      <c r="E16" s="273"/>
      <c r="F16" s="273"/>
      <c r="G16" s="273"/>
      <c r="H16" s="273"/>
      <c r="I16" s="273"/>
      <c r="J16" s="273"/>
      <c r="K16" s="275"/>
      <c r="M16" s="110"/>
      <c r="N16" s="110"/>
      <c r="O16" s="110"/>
      <c r="P16" s="110"/>
      <c r="Q16" s="110"/>
      <c r="R16" s="110"/>
      <c r="S16" s="110"/>
      <c r="T16" s="110"/>
      <c r="U16" s="110"/>
      <c r="V16" s="110"/>
      <c r="W16" s="110"/>
    </row>
    <row r="17" spans="2:23" ht="18" customHeight="1" x14ac:dyDescent="0.35">
      <c r="B17" s="269"/>
      <c r="C17" s="268" t="s">
        <v>211</v>
      </c>
      <c r="D17" s="107"/>
      <c r="E17" s="594"/>
      <c r="F17" s="595"/>
      <c r="G17" s="595"/>
      <c r="H17" s="595"/>
      <c r="I17" s="595"/>
      <c r="J17" s="596"/>
      <c r="K17" s="106"/>
      <c r="M17" s="592"/>
      <c r="N17" s="593"/>
      <c r="O17" s="593"/>
      <c r="P17" s="593"/>
      <c r="Q17" s="593"/>
      <c r="R17" s="593"/>
      <c r="S17" s="593"/>
      <c r="T17" s="593"/>
      <c r="U17" s="593"/>
      <c r="V17" s="593"/>
      <c r="W17" s="593"/>
    </row>
    <row r="18" spans="2:23" ht="16.149999999999999" customHeight="1" x14ac:dyDescent="0.35">
      <c r="B18" s="103"/>
      <c r="C18" s="107"/>
      <c r="D18" s="107"/>
      <c r="E18" s="108"/>
      <c r="F18" s="107"/>
      <c r="G18" s="107"/>
      <c r="H18" s="107"/>
      <c r="I18" s="107"/>
      <c r="J18" s="107"/>
      <c r="K18" s="106"/>
      <c r="M18" s="110"/>
      <c r="N18" s="110"/>
      <c r="O18" s="110"/>
      <c r="P18" s="110"/>
      <c r="Q18" s="110"/>
      <c r="R18" s="110"/>
      <c r="S18" s="110"/>
      <c r="T18" s="110"/>
      <c r="U18" s="110"/>
      <c r="V18" s="110"/>
      <c r="W18" s="110"/>
    </row>
    <row r="19" spans="2:23" ht="16.149999999999999" customHeight="1" x14ac:dyDescent="0.35">
      <c r="B19" s="103"/>
      <c r="C19" s="107"/>
      <c r="D19" s="107"/>
      <c r="E19" s="108"/>
      <c r="F19" s="107"/>
      <c r="G19" s="107"/>
      <c r="H19" s="107" t="str">
        <f>"500 merkkiä 
("&amp;TEXT(LEN(E20),"0")&amp;" käytetty)"</f>
        <v>500 merkkiä 
(0 käytetty)</v>
      </c>
      <c r="I19" s="107"/>
      <c r="J19" s="107"/>
      <c r="K19" s="106"/>
      <c r="M19" s="110"/>
      <c r="N19" s="110"/>
      <c r="O19" s="110"/>
      <c r="P19" s="110"/>
      <c r="Q19" s="110"/>
      <c r="R19" s="110"/>
      <c r="S19" s="110"/>
      <c r="T19" s="110"/>
      <c r="U19" s="110"/>
      <c r="V19" s="110"/>
      <c r="W19" s="110"/>
    </row>
    <row r="20" spans="2:23" ht="113.15" customHeight="1" x14ac:dyDescent="0.35">
      <c r="B20" s="103"/>
      <c r="C20" s="589" t="s">
        <v>213</v>
      </c>
      <c r="D20" s="590"/>
      <c r="E20" s="591"/>
      <c r="F20" s="591"/>
      <c r="G20" s="591"/>
      <c r="H20" s="591"/>
      <c r="I20" s="591"/>
      <c r="J20" s="591"/>
      <c r="K20" s="274"/>
      <c r="M20" s="592"/>
      <c r="N20" s="593"/>
      <c r="O20" s="593"/>
      <c r="P20" s="593"/>
      <c r="Q20" s="593"/>
      <c r="R20" s="593"/>
      <c r="S20" s="593"/>
      <c r="T20" s="593"/>
      <c r="U20" s="593"/>
      <c r="V20" s="593"/>
      <c r="W20" s="593"/>
    </row>
    <row r="21" spans="2:23" ht="16.149999999999999" customHeight="1" x14ac:dyDescent="0.35">
      <c r="B21" s="270"/>
      <c r="C21" s="457"/>
      <c r="D21" s="457"/>
      <c r="E21" s="107"/>
      <c r="F21" s="107"/>
      <c r="G21" s="107"/>
      <c r="H21" s="107"/>
      <c r="I21" s="107"/>
      <c r="J21" s="107"/>
      <c r="K21" s="274"/>
      <c r="M21" s="110"/>
      <c r="N21" s="458"/>
      <c r="O21" s="458"/>
      <c r="P21" s="458"/>
      <c r="Q21" s="458"/>
      <c r="R21" s="458"/>
      <c r="S21" s="458"/>
      <c r="T21" s="458"/>
      <c r="U21" s="458"/>
      <c r="V21" s="458"/>
      <c r="W21" s="458"/>
    </row>
    <row r="22" spans="2:23" ht="16.149999999999999" customHeight="1" x14ac:dyDescent="0.35">
      <c r="B22" s="272"/>
      <c r="C22" s="273"/>
      <c r="D22" s="273"/>
      <c r="E22" s="273"/>
      <c r="F22" s="273"/>
      <c r="G22" s="273"/>
      <c r="H22" s="273"/>
      <c r="I22" s="273"/>
      <c r="J22" s="273"/>
      <c r="K22" s="275"/>
      <c r="M22" s="110"/>
      <c r="N22" s="110"/>
      <c r="O22" s="110"/>
      <c r="P22" s="110"/>
      <c r="Q22" s="110"/>
      <c r="R22" s="110"/>
      <c r="S22" s="110"/>
      <c r="T22" s="110"/>
      <c r="U22" s="110"/>
      <c r="V22" s="110"/>
      <c r="W22" s="110"/>
    </row>
    <row r="23" spans="2:23" ht="16.149999999999999" customHeight="1" x14ac:dyDescent="0.35">
      <c r="B23" s="269"/>
      <c r="C23" s="268" t="s">
        <v>211</v>
      </c>
      <c r="D23" s="107"/>
      <c r="E23" s="594"/>
      <c r="F23" s="595"/>
      <c r="G23" s="595"/>
      <c r="H23" s="595"/>
      <c r="I23" s="595"/>
      <c r="J23" s="596"/>
      <c r="K23" s="106"/>
      <c r="M23" s="592"/>
      <c r="N23" s="593"/>
      <c r="O23" s="593"/>
      <c r="P23" s="593"/>
      <c r="Q23" s="593"/>
      <c r="R23" s="593"/>
      <c r="S23" s="593"/>
      <c r="T23" s="593"/>
      <c r="U23" s="593"/>
      <c r="V23" s="593"/>
      <c r="W23" s="593"/>
    </row>
    <row r="24" spans="2:23" ht="16.149999999999999" customHeight="1" x14ac:dyDescent="0.35">
      <c r="B24" s="103"/>
      <c r="C24" s="107"/>
      <c r="D24" s="107"/>
      <c r="E24" s="108"/>
      <c r="F24" s="107"/>
      <c r="G24" s="107"/>
      <c r="H24" s="107"/>
      <c r="I24" s="107"/>
      <c r="J24" s="107"/>
      <c r="K24" s="106"/>
      <c r="M24" s="110"/>
      <c r="N24" s="110"/>
      <c r="O24" s="110"/>
      <c r="P24" s="110"/>
      <c r="Q24" s="110"/>
      <c r="R24" s="110"/>
      <c r="S24" s="110"/>
      <c r="T24" s="110"/>
      <c r="U24" s="110"/>
      <c r="V24" s="110"/>
      <c r="W24" s="110"/>
    </row>
    <row r="25" spans="2:23" ht="16.149999999999999" customHeight="1" x14ac:dyDescent="0.35">
      <c r="B25" s="103"/>
      <c r="C25" s="107"/>
      <c r="D25" s="107"/>
      <c r="E25" s="108"/>
      <c r="F25" s="107"/>
      <c r="G25" s="107"/>
      <c r="H25" s="107" t="str">
        <f>"500 merkkiä 
("&amp;TEXT(LEN(E26),"0")&amp;" käytetty)"</f>
        <v>500 merkkiä 
(0 käytetty)</v>
      </c>
      <c r="I25" s="107"/>
      <c r="J25" s="107"/>
      <c r="K25" s="106"/>
      <c r="M25" s="110"/>
      <c r="N25" s="110"/>
      <c r="O25" s="110"/>
      <c r="P25" s="110"/>
      <c r="Q25" s="110"/>
      <c r="R25" s="110"/>
      <c r="S25" s="110"/>
      <c r="T25" s="110"/>
      <c r="U25" s="110"/>
      <c r="V25" s="110"/>
      <c r="W25" s="110"/>
    </row>
    <row r="26" spans="2:23" ht="113.15" customHeight="1" x14ac:dyDescent="0.35">
      <c r="B26" s="103"/>
      <c r="C26" s="589" t="s">
        <v>213</v>
      </c>
      <c r="D26" s="590"/>
      <c r="E26" s="591"/>
      <c r="F26" s="591"/>
      <c r="G26" s="591"/>
      <c r="H26" s="591"/>
      <c r="I26" s="591"/>
      <c r="J26" s="591"/>
      <c r="K26" s="274"/>
      <c r="M26" s="592"/>
      <c r="N26" s="593"/>
      <c r="O26" s="593"/>
      <c r="P26" s="593"/>
      <c r="Q26" s="593"/>
      <c r="R26" s="593"/>
      <c r="S26" s="593"/>
      <c r="T26" s="593"/>
      <c r="U26" s="593"/>
      <c r="V26" s="593"/>
      <c r="W26" s="593"/>
    </row>
    <row r="27" spans="2:23" ht="16.149999999999999" customHeight="1" x14ac:dyDescent="0.35">
      <c r="B27" s="270"/>
      <c r="C27" s="457"/>
      <c r="D27" s="457"/>
      <c r="E27" s="107"/>
      <c r="F27" s="107"/>
      <c r="G27" s="107"/>
      <c r="H27" s="107"/>
      <c r="I27" s="107"/>
      <c r="J27" s="107"/>
      <c r="K27" s="274"/>
      <c r="M27" s="110"/>
      <c r="N27" s="458"/>
      <c r="O27" s="458"/>
      <c r="P27" s="458"/>
      <c r="Q27" s="458"/>
      <c r="R27" s="458"/>
      <c r="S27" s="458"/>
      <c r="T27" s="458"/>
      <c r="U27" s="458"/>
      <c r="V27" s="458"/>
      <c r="W27" s="458"/>
    </row>
    <row r="28" spans="2:23" ht="16.149999999999999" customHeight="1" x14ac:dyDescent="0.35">
      <c r="B28" s="272"/>
      <c r="C28" s="273"/>
      <c r="D28" s="273"/>
      <c r="E28" s="273"/>
      <c r="F28" s="273"/>
      <c r="G28" s="273"/>
      <c r="H28" s="273"/>
      <c r="I28" s="273"/>
      <c r="J28" s="273"/>
      <c r="K28" s="275"/>
      <c r="M28" s="110"/>
      <c r="N28" s="110"/>
      <c r="O28" s="110"/>
      <c r="P28" s="110"/>
      <c r="Q28" s="110"/>
      <c r="R28" s="110"/>
      <c r="S28" s="110"/>
      <c r="T28" s="110"/>
      <c r="U28" s="110"/>
      <c r="V28" s="110"/>
      <c r="W28" s="110"/>
    </row>
    <row r="29" spans="2:23" ht="20.25" customHeight="1" x14ac:dyDescent="0.35">
      <c r="B29" s="269"/>
      <c r="C29" s="268" t="s">
        <v>211</v>
      </c>
      <c r="D29" s="107"/>
      <c r="E29" s="594"/>
      <c r="F29" s="595"/>
      <c r="G29" s="595"/>
      <c r="H29" s="595"/>
      <c r="I29" s="595"/>
      <c r="J29" s="596"/>
      <c r="K29" s="106"/>
      <c r="M29" s="592"/>
      <c r="N29" s="593"/>
      <c r="O29" s="593"/>
      <c r="P29" s="593"/>
      <c r="Q29" s="593"/>
      <c r="R29" s="593"/>
      <c r="S29" s="593"/>
      <c r="T29" s="593"/>
      <c r="U29" s="593"/>
      <c r="V29" s="593"/>
      <c r="W29" s="593"/>
    </row>
    <row r="30" spans="2:23" ht="16.149999999999999" customHeight="1" x14ac:dyDescent="0.35">
      <c r="B30" s="103"/>
      <c r="C30" s="107"/>
      <c r="D30" s="107"/>
      <c r="E30" s="108"/>
      <c r="F30" s="107"/>
      <c r="G30" s="107"/>
      <c r="H30" s="107"/>
      <c r="I30" s="107"/>
      <c r="J30" s="107"/>
      <c r="K30" s="106"/>
      <c r="M30" s="110"/>
      <c r="N30" s="110"/>
      <c r="O30" s="110"/>
      <c r="P30" s="110"/>
      <c r="Q30" s="110"/>
      <c r="R30" s="110"/>
      <c r="S30" s="110"/>
      <c r="T30" s="110"/>
      <c r="U30" s="110"/>
      <c r="V30" s="110"/>
      <c r="W30" s="110"/>
    </row>
    <row r="31" spans="2:23" ht="16.149999999999999" customHeight="1" x14ac:dyDescent="0.35">
      <c r="B31" s="103"/>
      <c r="C31" s="107"/>
      <c r="D31" s="107"/>
      <c r="E31" s="108"/>
      <c r="F31" s="107"/>
      <c r="G31" s="107"/>
      <c r="H31" s="107" t="str">
        <f>"500 merkkiä ("&amp;TEXT(LEN(E32),"0")&amp;" käytetty)"</f>
        <v>500 merkkiä (0 käytetty)</v>
      </c>
      <c r="I31" s="107"/>
      <c r="J31" s="107"/>
      <c r="K31" s="106"/>
      <c r="M31" s="110"/>
      <c r="N31" s="110"/>
      <c r="O31" s="110"/>
      <c r="P31" s="110"/>
      <c r="Q31" s="110"/>
      <c r="R31" s="110"/>
      <c r="S31" s="110"/>
      <c r="T31" s="110"/>
      <c r="U31" s="110"/>
      <c r="V31" s="110"/>
      <c r="W31" s="110"/>
    </row>
    <row r="32" spans="2:23" ht="113.15" customHeight="1" x14ac:dyDescent="0.35">
      <c r="B32" s="103"/>
      <c r="C32" s="589" t="s">
        <v>213</v>
      </c>
      <c r="D32" s="590"/>
      <c r="E32" s="591"/>
      <c r="F32" s="591"/>
      <c r="G32" s="591"/>
      <c r="H32" s="591"/>
      <c r="I32" s="591"/>
      <c r="J32" s="591"/>
      <c r="K32" s="274"/>
      <c r="M32" s="592"/>
      <c r="N32" s="593"/>
      <c r="O32" s="593"/>
      <c r="P32" s="593"/>
      <c r="Q32" s="593"/>
      <c r="R32" s="593"/>
      <c r="S32" s="593"/>
      <c r="T32" s="593"/>
      <c r="U32" s="593"/>
      <c r="V32" s="593"/>
      <c r="W32" s="593"/>
    </row>
    <row r="33" spans="2:23" ht="16.149999999999999" customHeight="1" x14ac:dyDescent="0.35">
      <c r="B33" s="270"/>
      <c r="C33" s="457"/>
      <c r="D33" s="457"/>
      <c r="E33" s="107"/>
      <c r="F33" s="107"/>
      <c r="G33" s="107"/>
      <c r="H33" s="107"/>
      <c r="I33" s="107"/>
      <c r="J33" s="107"/>
      <c r="K33" s="274"/>
      <c r="M33" s="110"/>
      <c r="N33" s="458"/>
      <c r="O33" s="458"/>
      <c r="P33" s="458"/>
      <c r="Q33" s="458"/>
      <c r="R33" s="458"/>
      <c r="S33" s="458"/>
      <c r="T33" s="458"/>
      <c r="U33" s="458"/>
      <c r="V33" s="458"/>
      <c r="W33" s="458"/>
    </row>
    <row r="34" spans="2:23" ht="16.149999999999999" customHeight="1" x14ac:dyDescent="0.35">
      <c r="B34" s="272"/>
      <c r="C34" s="273"/>
      <c r="D34" s="273"/>
      <c r="E34" s="273"/>
      <c r="F34" s="273"/>
      <c r="G34" s="273"/>
      <c r="H34" s="273"/>
      <c r="I34" s="273"/>
      <c r="J34" s="273"/>
      <c r="K34" s="275"/>
      <c r="M34" s="110"/>
      <c r="N34" s="110"/>
      <c r="O34" s="110"/>
      <c r="P34" s="110"/>
      <c r="Q34" s="110"/>
      <c r="R34" s="110"/>
      <c r="S34" s="110"/>
      <c r="T34" s="110"/>
      <c r="U34" s="110"/>
      <c r="V34" s="110"/>
      <c r="W34" s="110"/>
    </row>
    <row r="35" spans="2:23" ht="16.5" customHeight="1" x14ac:dyDescent="0.35">
      <c r="B35" s="269"/>
      <c r="C35" s="268" t="s">
        <v>211</v>
      </c>
      <c r="D35" s="107"/>
      <c r="E35" s="594"/>
      <c r="F35" s="595"/>
      <c r="G35" s="595"/>
      <c r="H35" s="595"/>
      <c r="I35" s="595"/>
      <c r="J35" s="596"/>
      <c r="K35" s="106"/>
      <c r="M35" s="592"/>
      <c r="N35" s="593"/>
      <c r="O35" s="593"/>
      <c r="P35" s="593"/>
      <c r="Q35" s="593"/>
      <c r="R35" s="593"/>
      <c r="S35" s="593"/>
      <c r="T35" s="593"/>
      <c r="U35" s="593"/>
      <c r="V35" s="593"/>
      <c r="W35" s="593"/>
    </row>
    <row r="36" spans="2:23" ht="16.149999999999999" customHeight="1" x14ac:dyDescent="0.35">
      <c r="B36" s="103"/>
      <c r="C36" s="107"/>
      <c r="D36" s="107"/>
      <c r="E36" s="108"/>
      <c r="F36" s="107"/>
      <c r="G36" s="107"/>
      <c r="H36" s="107"/>
      <c r="I36" s="107"/>
      <c r="J36" s="107"/>
      <c r="K36" s="106"/>
      <c r="M36" s="110"/>
      <c r="N36" s="110"/>
      <c r="O36" s="110"/>
      <c r="P36" s="110"/>
      <c r="Q36" s="110"/>
      <c r="R36" s="110"/>
      <c r="S36" s="110"/>
      <c r="T36" s="110"/>
      <c r="U36" s="110"/>
      <c r="V36" s="110"/>
      <c r="W36" s="110"/>
    </row>
    <row r="37" spans="2:23" ht="16.149999999999999" customHeight="1" x14ac:dyDescent="0.35">
      <c r="B37" s="103"/>
      <c r="C37" s="107"/>
      <c r="D37" s="107"/>
      <c r="E37" s="108"/>
      <c r="F37" s="107"/>
      <c r="G37" s="107"/>
      <c r="H37" s="107" t="str">
        <f>"500 merkkiä ("&amp;TEXT(LEN(E38),"0")&amp;" käytetty)"</f>
        <v>500 merkkiä (0 käytetty)</v>
      </c>
      <c r="I37" s="107"/>
      <c r="J37" s="107"/>
      <c r="K37" s="106"/>
      <c r="M37" s="110"/>
      <c r="N37" s="110"/>
      <c r="O37" s="110"/>
      <c r="P37" s="110"/>
      <c r="Q37" s="110"/>
      <c r="R37" s="110"/>
      <c r="S37" s="110"/>
      <c r="T37" s="110"/>
      <c r="U37" s="110"/>
      <c r="V37" s="110"/>
      <c r="W37" s="110"/>
    </row>
    <row r="38" spans="2:23" ht="113.15" customHeight="1" x14ac:dyDescent="0.35">
      <c r="B38" s="103"/>
      <c r="C38" s="589" t="s">
        <v>213</v>
      </c>
      <c r="D38" s="590"/>
      <c r="E38" s="591"/>
      <c r="F38" s="591"/>
      <c r="G38" s="591"/>
      <c r="H38" s="591"/>
      <c r="I38" s="591"/>
      <c r="J38" s="591"/>
      <c r="K38" s="274"/>
      <c r="M38" s="592"/>
      <c r="N38" s="593"/>
      <c r="O38" s="593"/>
      <c r="P38" s="593"/>
      <c r="Q38" s="593"/>
      <c r="R38" s="593"/>
      <c r="S38" s="593"/>
      <c r="T38" s="593"/>
      <c r="U38" s="593"/>
      <c r="V38" s="593"/>
      <c r="W38" s="593"/>
    </row>
    <row r="39" spans="2:23" ht="16.149999999999999" customHeight="1" x14ac:dyDescent="0.35">
      <c r="B39" s="270"/>
      <c r="C39" s="457"/>
      <c r="D39" s="457"/>
      <c r="E39" s="107"/>
      <c r="F39" s="107"/>
      <c r="G39" s="107"/>
      <c r="H39" s="107"/>
      <c r="I39" s="107"/>
      <c r="J39" s="107"/>
      <c r="K39" s="274"/>
      <c r="M39" s="110"/>
      <c r="N39" s="458"/>
      <c r="O39" s="458"/>
      <c r="P39" s="458"/>
      <c r="Q39" s="458"/>
      <c r="R39" s="458"/>
      <c r="S39" s="458"/>
      <c r="T39" s="458"/>
      <c r="U39" s="458"/>
      <c r="V39" s="458"/>
      <c r="W39" s="458"/>
    </row>
    <row r="40" spans="2:23" ht="16.149999999999999" customHeight="1" x14ac:dyDescent="0.35">
      <c r="B40" s="272"/>
      <c r="C40" s="273"/>
      <c r="D40" s="273"/>
      <c r="E40" s="273"/>
      <c r="F40" s="273"/>
      <c r="G40" s="273"/>
      <c r="H40" s="273"/>
      <c r="I40" s="273"/>
      <c r="J40" s="273"/>
      <c r="K40" s="275"/>
      <c r="M40" s="110"/>
      <c r="N40" s="110"/>
      <c r="O40" s="110"/>
      <c r="P40" s="110"/>
      <c r="Q40" s="110"/>
      <c r="R40" s="110"/>
      <c r="S40" s="110"/>
      <c r="T40" s="110"/>
      <c r="U40" s="110"/>
      <c r="V40" s="110"/>
      <c r="W40" s="110"/>
    </row>
    <row r="41" spans="2:23" ht="20.25" customHeight="1" x14ac:dyDescent="0.35">
      <c r="B41" s="269"/>
      <c r="C41" s="268" t="s">
        <v>211</v>
      </c>
      <c r="D41" s="107"/>
      <c r="E41" s="594"/>
      <c r="F41" s="595"/>
      <c r="G41" s="595"/>
      <c r="H41" s="595"/>
      <c r="I41" s="595"/>
      <c r="J41" s="596"/>
      <c r="K41" s="106"/>
      <c r="M41" s="592"/>
      <c r="N41" s="593"/>
      <c r="O41" s="593"/>
      <c r="P41" s="593"/>
      <c r="Q41" s="593"/>
      <c r="R41" s="593"/>
      <c r="S41" s="593"/>
      <c r="T41" s="593"/>
      <c r="U41" s="593"/>
      <c r="V41" s="593"/>
      <c r="W41" s="593"/>
    </row>
    <row r="42" spans="2:23" ht="16.149999999999999" customHeight="1" x14ac:dyDescent="0.35">
      <c r="B42" s="103"/>
      <c r="C42" s="107"/>
      <c r="D42" s="107"/>
      <c r="E42" s="108"/>
      <c r="F42" s="107"/>
      <c r="G42" s="107"/>
      <c r="H42" s="107"/>
      <c r="I42" s="107"/>
      <c r="J42" s="107"/>
      <c r="K42" s="106"/>
      <c r="M42" s="110"/>
      <c r="N42" s="110"/>
      <c r="O42" s="110"/>
      <c r="P42" s="110"/>
      <c r="Q42" s="110"/>
      <c r="R42" s="110"/>
      <c r="S42" s="110"/>
      <c r="T42" s="110"/>
      <c r="U42" s="110"/>
      <c r="V42" s="110"/>
      <c r="W42" s="110"/>
    </row>
    <row r="43" spans="2:23" ht="16.149999999999999" customHeight="1" x14ac:dyDescent="0.35">
      <c r="B43" s="103"/>
      <c r="C43" s="107"/>
      <c r="D43" s="107"/>
      <c r="E43" s="108"/>
      <c r="F43" s="107"/>
      <c r="G43" s="107"/>
      <c r="H43" s="107" t="str">
        <f>"500 merkkiä ("&amp;TEXT(LEN(E44),"0")&amp;" käytetty)"</f>
        <v>500 merkkiä (0 käytetty)</v>
      </c>
      <c r="I43" s="107"/>
      <c r="J43" s="107"/>
      <c r="K43" s="106"/>
      <c r="M43" s="110"/>
      <c r="N43" s="110"/>
      <c r="O43" s="110"/>
      <c r="P43" s="110"/>
      <c r="Q43" s="110"/>
      <c r="R43" s="110"/>
      <c r="S43" s="110"/>
      <c r="T43" s="110"/>
      <c r="U43" s="110"/>
      <c r="V43" s="110"/>
      <c r="W43" s="110"/>
    </row>
    <row r="44" spans="2:23" ht="113.15" customHeight="1" x14ac:dyDescent="0.35">
      <c r="B44" s="103"/>
      <c r="C44" s="589" t="s">
        <v>213</v>
      </c>
      <c r="D44" s="590"/>
      <c r="E44" s="591"/>
      <c r="F44" s="591"/>
      <c r="G44" s="591"/>
      <c r="H44" s="591"/>
      <c r="I44" s="591"/>
      <c r="J44" s="591"/>
      <c r="K44" s="274"/>
      <c r="M44" s="592"/>
      <c r="N44" s="593"/>
      <c r="O44" s="593"/>
      <c r="P44" s="593"/>
      <c r="Q44" s="593"/>
      <c r="R44" s="593"/>
      <c r="S44" s="593"/>
      <c r="T44" s="593"/>
      <c r="U44" s="593"/>
      <c r="V44" s="593"/>
      <c r="W44" s="593"/>
    </row>
    <row r="45" spans="2:23" ht="16.149999999999999" customHeight="1" x14ac:dyDescent="0.35">
      <c r="B45" s="270"/>
      <c r="C45" s="457"/>
      <c r="D45" s="457"/>
      <c r="E45" s="107"/>
      <c r="F45" s="107"/>
      <c r="G45" s="107"/>
      <c r="H45" s="107"/>
      <c r="I45" s="107"/>
      <c r="J45" s="107"/>
      <c r="K45" s="274"/>
      <c r="M45" s="110"/>
      <c r="N45" s="458"/>
      <c r="O45" s="458"/>
      <c r="P45" s="458"/>
      <c r="Q45" s="458"/>
      <c r="R45" s="458"/>
      <c r="S45" s="458"/>
      <c r="T45" s="458"/>
      <c r="U45" s="458"/>
      <c r="V45" s="458"/>
      <c r="W45" s="458"/>
    </row>
    <row r="46" spans="2:23" ht="16.149999999999999" customHeight="1" x14ac:dyDescent="0.35">
      <c r="B46" s="272"/>
      <c r="C46" s="273"/>
      <c r="D46" s="273"/>
      <c r="E46" s="273"/>
      <c r="F46" s="273"/>
      <c r="G46" s="273"/>
      <c r="H46" s="273"/>
      <c r="I46" s="273"/>
      <c r="J46" s="273"/>
      <c r="K46" s="275"/>
      <c r="M46" s="110"/>
      <c r="N46" s="110"/>
      <c r="O46" s="110"/>
      <c r="P46" s="110"/>
      <c r="Q46" s="110"/>
      <c r="R46" s="110"/>
      <c r="S46" s="110"/>
      <c r="T46" s="110"/>
      <c r="U46" s="110"/>
      <c r="V46" s="110"/>
      <c r="W46" s="110"/>
    </row>
    <row r="47" spans="2:23" ht="16.149999999999999" customHeight="1" x14ac:dyDescent="0.35">
      <c r="B47" s="269"/>
      <c r="C47" s="268" t="s">
        <v>211</v>
      </c>
      <c r="D47" s="107"/>
      <c r="E47" s="594"/>
      <c r="F47" s="595"/>
      <c r="G47" s="595"/>
      <c r="H47" s="595"/>
      <c r="I47" s="595"/>
      <c r="J47" s="596"/>
      <c r="K47" s="106"/>
      <c r="M47" s="592"/>
      <c r="N47" s="593"/>
      <c r="O47" s="593"/>
      <c r="P47" s="593"/>
      <c r="Q47" s="593"/>
      <c r="R47" s="593"/>
      <c r="S47" s="593"/>
      <c r="T47" s="593"/>
      <c r="U47" s="593"/>
      <c r="V47" s="593"/>
      <c r="W47" s="593"/>
    </row>
    <row r="48" spans="2:23" ht="16.149999999999999" customHeight="1" x14ac:dyDescent="0.35">
      <c r="B48" s="103"/>
      <c r="C48" s="107"/>
      <c r="D48" s="107"/>
      <c r="E48" s="108"/>
      <c r="F48" s="107"/>
      <c r="G48" s="107"/>
      <c r="H48" s="107"/>
      <c r="I48" s="107"/>
      <c r="J48" s="107"/>
      <c r="K48" s="106"/>
      <c r="M48" s="110"/>
      <c r="N48" s="110"/>
      <c r="O48" s="110"/>
      <c r="P48" s="110"/>
      <c r="Q48" s="110"/>
      <c r="R48" s="110"/>
      <c r="S48" s="110"/>
      <c r="T48" s="110"/>
      <c r="U48" s="110"/>
      <c r="V48" s="110"/>
      <c r="W48" s="110"/>
    </row>
    <row r="49" spans="2:23" ht="16.149999999999999" customHeight="1" x14ac:dyDescent="0.35">
      <c r="B49" s="103"/>
      <c r="C49" s="107"/>
      <c r="D49" s="107"/>
      <c r="E49" s="108"/>
      <c r="F49" s="107"/>
      <c r="G49" s="107"/>
      <c r="H49" s="107" t="str">
        <f>"500 merkkiä ("&amp;TEXT(LEN(E50),"0")&amp;" käytetty)"</f>
        <v>500 merkkiä (0 käytetty)</v>
      </c>
      <c r="I49" s="107"/>
      <c r="J49" s="107"/>
      <c r="K49" s="106"/>
      <c r="M49" s="110"/>
      <c r="N49" s="110"/>
      <c r="O49" s="110"/>
      <c r="P49" s="110"/>
      <c r="Q49" s="110"/>
      <c r="R49" s="110"/>
      <c r="S49" s="110"/>
      <c r="T49" s="110"/>
      <c r="U49" s="110"/>
      <c r="V49" s="110"/>
      <c r="W49" s="110"/>
    </row>
    <row r="50" spans="2:23" ht="113.15" customHeight="1" x14ac:dyDescent="0.35">
      <c r="B50" s="103"/>
      <c r="C50" s="589" t="s">
        <v>213</v>
      </c>
      <c r="D50" s="590"/>
      <c r="E50" s="591"/>
      <c r="F50" s="591"/>
      <c r="G50" s="591"/>
      <c r="H50" s="591"/>
      <c r="I50" s="591"/>
      <c r="J50" s="591"/>
      <c r="K50" s="274"/>
      <c r="M50" s="592"/>
      <c r="N50" s="593"/>
      <c r="O50" s="593"/>
      <c r="P50" s="593"/>
      <c r="Q50" s="593"/>
      <c r="R50" s="593"/>
      <c r="S50" s="593"/>
      <c r="T50" s="593"/>
      <c r="U50" s="593"/>
      <c r="V50" s="593"/>
      <c r="W50" s="593"/>
    </row>
    <row r="51" spans="2:23" ht="16.149999999999999" customHeight="1" x14ac:dyDescent="0.35">
      <c r="B51" s="270"/>
      <c r="C51" s="457"/>
      <c r="D51" s="457"/>
      <c r="E51" s="107"/>
      <c r="F51" s="107"/>
      <c r="G51" s="107"/>
      <c r="H51" s="107"/>
      <c r="I51" s="107"/>
      <c r="J51" s="107"/>
      <c r="K51" s="274"/>
      <c r="M51" s="110"/>
      <c r="N51" s="458"/>
      <c r="O51" s="458"/>
      <c r="P51" s="458"/>
      <c r="Q51" s="458"/>
      <c r="R51" s="458"/>
      <c r="S51" s="458"/>
      <c r="T51" s="458"/>
      <c r="U51" s="458"/>
      <c r="V51" s="458"/>
      <c r="W51" s="458"/>
    </row>
    <row r="52" spans="2:23" ht="16.149999999999999" customHeight="1" x14ac:dyDescent="0.35">
      <c r="B52" s="272"/>
      <c r="C52" s="273"/>
      <c r="D52" s="273"/>
      <c r="E52" s="273"/>
      <c r="F52" s="273"/>
      <c r="G52" s="273"/>
      <c r="H52" s="273"/>
      <c r="I52" s="273"/>
      <c r="J52" s="273"/>
      <c r="K52" s="275"/>
      <c r="M52" s="110"/>
      <c r="N52" s="110"/>
      <c r="O52" s="110"/>
      <c r="P52" s="110"/>
      <c r="Q52" s="110"/>
      <c r="R52" s="110"/>
      <c r="S52" s="110"/>
      <c r="T52" s="110"/>
      <c r="U52" s="110"/>
      <c r="V52" s="110"/>
      <c r="W52" s="110"/>
    </row>
    <row r="53" spans="2:23" ht="21.75" customHeight="1" x14ac:dyDescent="0.35">
      <c r="B53" s="269"/>
      <c r="C53" s="268" t="s">
        <v>211</v>
      </c>
      <c r="D53" s="107"/>
      <c r="E53" s="594"/>
      <c r="F53" s="595"/>
      <c r="G53" s="595"/>
      <c r="H53" s="595"/>
      <c r="I53" s="595"/>
      <c r="J53" s="596"/>
      <c r="K53" s="106"/>
      <c r="M53" s="592"/>
      <c r="N53" s="593"/>
      <c r="O53" s="593"/>
      <c r="P53" s="593"/>
      <c r="Q53" s="593"/>
      <c r="R53" s="593"/>
      <c r="S53" s="593"/>
      <c r="T53" s="593"/>
      <c r="U53" s="593"/>
      <c r="V53" s="593"/>
      <c r="W53" s="593"/>
    </row>
    <row r="54" spans="2:23" ht="16.149999999999999" customHeight="1" x14ac:dyDescent="0.35">
      <c r="B54" s="103"/>
      <c r="C54" s="107"/>
      <c r="D54" s="107"/>
      <c r="E54" s="108"/>
      <c r="F54" s="107"/>
      <c r="G54" s="107"/>
      <c r="H54" s="107"/>
      <c r="I54" s="107"/>
      <c r="J54" s="107"/>
      <c r="K54" s="106"/>
      <c r="M54" s="110"/>
      <c r="N54" s="110"/>
      <c r="O54" s="110"/>
      <c r="P54" s="110"/>
      <c r="Q54" s="110"/>
      <c r="R54" s="110"/>
      <c r="S54" s="110"/>
      <c r="T54" s="110"/>
      <c r="U54" s="110"/>
      <c r="V54" s="110"/>
      <c r="W54" s="110"/>
    </row>
    <row r="55" spans="2:23" ht="16.149999999999999" customHeight="1" x14ac:dyDescent="0.35">
      <c r="B55" s="103"/>
      <c r="C55" s="107"/>
      <c r="D55" s="107"/>
      <c r="E55" s="108"/>
      <c r="F55" s="107"/>
      <c r="G55" s="107"/>
      <c r="H55" s="107" t="str">
        <f>"500 merkkiä ("&amp;TEXT(LEN(E56),"0")&amp;" käytetty)"</f>
        <v>500 merkkiä (0 käytetty)</v>
      </c>
      <c r="I55" s="107"/>
      <c r="J55" s="107"/>
      <c r="K55" s="106"/>
      <c r="M55" s="110"/>
      <c r="N55" s="110"/>
      <c r="O55" s="110"/>
      <c r="P55" s="110"/>
      <c r="Q55" s="110"/>
      <c r="R55" s="110"/>
      <c r="S55" s="110"/>
      <c r="T55" s="110"/>
      <c r="U55" s="110"/>
      <c r="V55" s="110"/>
      <c r="W55" s="110"/>
    </row>
    <row r="56" spans="2:23" ht="113.15" customHeight="1" x14ac:dyDescent="0.35">
      <c r="B56" s="103"/>
      <c r="C56" s="589" t="s">
        <v>213</v>
      </c>
      <c r="D56" s="590"/>
      <c r="E56" s="591"/>
      <c r="F56" s="591"/>
      <c r="G56" s="591"/>
      <c r="H56" s="591"/>
      <c r="I56" s="591"/>
      <c r="J56" s="591"/>
      <c r="K56" s="274"/>
      <c r="M56" s="592"/>
      <c r="N56" s="593"/>
      <c r="O56" s="593"/>
      <c r="P56" s="593"/>
      <c r="Q56" s="593"/>
      <c r="R56" s="593"/>
      <c r="S56" s="593"/>
      <c r="T56" s="593"/>
      <c r="U56" s="593"/>
      <c r="V56" s="593"/>
      <c r="W56" s="593"/>
    </row>
    <row r="57" spans="2:23" ht="16.149999999999999" customHeight="1" x14ac:dyDescent="0.35">
      <c r="B57" s="270"/>
      <c r="C57" s="457"/>
      <c r="D57" s="457"/>
      <c r="E57" s="107"/>
      <c r="F57" s="107"/>
      <c r="G57" s="107"/>
      <c r="H57" s="107"/>
      <c r="I57" s="107"/>
      <c r="J57" s="107"/>
      <c r="K57" s="274"/>
      <c r="M57" s="458"/>
      <c r="N57" s="459"/>
      <c r="O57" s="459"/>
      <c r="P57" s="459"/>
      <c r="Q57" s="459"/>
      <c r="R57" s="459"/>
      <c r="S57" s="459"/>
      <c r="T57" s="459"/>
      <c r="U57" s="459"/>
      <c r="V57" s="459"/>
      <c r="W57" s="459"/>
    </row>
    <row r="58" spans="2:23" ht="16.149999999999999" customHeight="1" x14ac:dyDescent="0.35">
      <c r="B58" s="272"/>
      <c r="C58" s="273"/>
      <c r="D58" s="273"/>
      <c r="E58" s="273"/>
      <c r="F58" s="273"/>
      <c r="G58" s="273"/>
      <c r="H58" s="273"/>
      <c r="I58" s="273"/>
      <c r="J58" s="273"/>
      <c r="K58" s="275"/>
      <c r="M58" s="110"/>
      <c r="N58" s="458"/>
      <c r="O58" s="458"/>
      <c r="P58" s="458"/>
      <c r="Q58" s="458"/>
      <c r="R58" s="458"/>
      <c r="S58" s="458"/>
      <c r="T58" s="458"/>
      <c r="U58" s="458"/>
      <c r="V58" s="458"/>
      <c r="W58" s="458"/>
    </row>
    <row r="59" spans="2:23" ht="20.25" customHeight="1" x14ac:dyDescent="0.35">
      <c r="B59" s="269"/>
      <c r="C59" s="268" t="s">
        <v>211</v>
      </c>
      <c r="D59" s="107"/>
      <c r="E59" s="594"/>
      <c r="F59" s="595"/>
      <c r="G59" s="595"/>
      <c r="H59" s="595"/>
      <c r="I59" s="595"/>
      <c r="J59" s="596"/>
      <c r="K59" s="106"/>
      <c r="M59" s="592"/>
      <c r="N59" s="593"/>
      <c r="O59" s="593"/>
      <c r="P59" s="593"/>
      <c r="Q59" s="593"/>
      <c r="R59" s="593"/>
      <c r="S59" s="593"/>
      <c r="T59" s="593"/>
      <c r="U59" s="593"/>
      <c r="V59" s="593"/>
      <c r="W59" s="593"/>
    </row>
    <row r="60" spans="2:23" ht="16.149999999999999" customHeight="1" x14ac:dyDescent="0.35">
      <c r="B60" s="103"/>
      <c r="C60" s="107"/>
      <c r="D60" s="107"/>
      <c r="E60" s="108"/>
      <c r="F60" s="107"/>
      <c r="G60" s="107"/>
      <c r="H60" s="107"/>
      <c r="I60" s="107"/>
      <c r="J60" s="107"/>
      <c r="K60" s="106"/>
      <c r="M60" s="110"/>
      <c r="N60" s="110"/>
      <c r="O60" s="110"/>
      <c r="P60" s="110"/>
      <c r="Q60" s="110"/>
      <c r="R60" s="110"/>
      <c r="S60" s="110"/>
      <c r="T60" s="110"/>
      <c r="U60" s="110"/>
      <c r="V60" s="110"/>
      <c r="W60" s="110"/>
    </row>
    <row r="61" spans="2:23" ht="16.149999999999999" customHeight="1" x14ac:dyDescent="0.35">
      <c r="B61" s="103"/>
      <c r="C61" s="107"/>
      <c r="D61" s="107"/>
      <c r="E61" s="108"/>
      <c r="F61" s="107"/>
      <c r="G61" s="107"/>
      <c r="H61" s="107" t="str">
        <f>"500 merkkiä ("&amp;TEXT(LEN(E62),"0")&amp;" käytetty)"</f>
        <v>500 merkkiä (0 käytetty)</v>
      </c>
      <c r="I61" s="107"/>
      <c r="J61" s="107"/>
      <c r="K61" s="106"/>
      <c r="M61" s="110"/>
      <c r="N61" s="110"/>
      <c r="O61" s="110"/>
      <c r="P61" s="110"/>
      <c r="Q61" s="110"/>
      <c r="R61" s="110"/>
      <c r="S61" s="110"/>
      <c r="T61" s="110"/>
      <c r="U61" s="110"/>
      <c r="V61" s="110"/>
      <c r="W61" s="110"/>
    </row>
    <row r="62" spans="2:23" ht="113.15" customHeight="1" x14ac:dyDescent="0.35">
      <c r="B62" s="103"/>
      <c r="C62" s="589" t="s">
        <v>213</v>
      </c>
      <c r="D62" s="590"/>
      <c r="E62" s="591"/>
      <c r="F62" s="591"/>
      <c r="G62" s="591"/>
      <c r="H62" s="591"/>
      <c r="I62" s="591"/>
      <c r="J62" s="591"/>
      <c r="K62" s="274"/>
      <c r="M62" s="592"/>
      <c r="N62" s="593"/>
      <c r="O62" s="593"/>
      <c r="P62" s="593"/>
      <c r="Q62" s="593"/>
      <c r="R62" s="593"/>
      <c r="S62" s="593"/>
      <c r="T62" s="593"/>
      <c r="U62" s="593"/>
      <c r="V62" s="593"/>
      <c r="W62" s="593"/>
    </row>
    <row r="63" spans="2:23" ht="16.149999999999999" customHeight="1" x14ac:dyDescent="0.35">
      <c r="B63" s="270"/>
      <c r="C63" s="457"/>
      <c r="D63" s="457"/>
      <c r="E63" s="107"/>
      <c r="F63" s="107"/>
      <c r="G63" s="107"/>
      <c r="H63" s="107"/>
      <c r="I63" s="107"/>
      <c r="J63" s="107"/>
      <c r="K63" s="274"/>
      <c r="M63" s="110"/>
      <c r="N63" s="458"/>
      <c r="O63" s="458"/>
      <c r="P63" s="458"/>
      <c r="Q63" s="458"/>
      <c r="R63" s="458"/>
      <c r="S63" s="458"/>
      <c r="T63" s="458"/>
      <c r="U63" s="458"/>
      <c r="V63" s="458"/>
      <c r="W63" s="458"/>
    </row>
    <row r="64" spans="2:23" ht="16.149999999999999" customHeight="1" x14ac:dyDescent="0.35">
      <c r="B64" s="272"/>
      <c r="C64" s="273"/>
      <c r="D64" s="273"/>
      <c r="E64" s="273"/>
      <c r="F64" s="273"/>
      <c r="G64" s="273"/>
      <c r="H64" s="273"/>
      <c r="I64" s="273"/>
      <c r="J64" s="273"/>
      <c r="K64" s="275"/>
      <c r="M64" s="110"/>
      <c r="N64" s="110"/>
      <c r="O64" s="110"/>
      <c r="P64" s="110"/>
      <c r="Q64" s="110"/>
      <c r="R64" s="110"/>
      <c r="S64" s="110"/>
      <c r="T64" s="110"/>
      <c r="U64" s="110"/>
      <c r="V64" s="110"/>
      <c r="W64" s="110"/>
    </row>
    <row r="65" spans="2:23" ht="16.149999999999999" customHeight="1" x14ac:dyDescent="0.35">
      <c r="B65" s="269"/>
      <c r="C65" s="268" t="s">
        <v>211</v>
      </c>
      <c r="D65" s="107"/>
      <c r="E65" s="594"/>
      <c r="F65" s="595"/>
      <c r="G65" s="595"/>
      <c r="H65" s="595"/>
      <c r="I65" s="595"/>
      <c r="J65" s="596"/>
      <c r="K65" s="106"/>
      <c r="M65" s="592"/>
      <c r="N65" s="593"/>
      <c r="O65" s="593"/>
      <c r="P65" s="593"/>
      <c r="Q65" s="593"/>
      <c r="R65" s="593"/>
      <c r="S65" s="593"/>
      <c r="T65" s="593"/>
      <c r="U65" s="593"/>
      <c r="V65" s="593"/>
      <c r="W65" s="593"/>
    </row>
    <row r="66" spans="2:23" ht="16.149999999999999" customHeight="1" x14ac:dyDescent="0.35">
      <c r="B66" s="103"/>
      <c r="C66" s="107"/>
      <c r="D66" s="107"/>
      <c r="E66" s="108"/>
      <c r="F66" s="107"/>
      <c r="G66" s="107"/>
      <c r="H66" s="107"/>
      <c r="I66" s="107"/>
      <c r="J66" s="107"/>
      <c r="K66" s="106"/>
      <c r="M66" s="110"/>
      <c r="N66" s="110"/>
      <c r="O66" s="110"/>
      <c r="P66" s="110"/>
      <c r="Q66" s="110"/>
      <c r="R66" s="110"/>
      <c r="S66" s="110"/>
      <c r="T66" s="110"/>
      <c r="U66" s="110"/>
      <c r="V66" s="110"/>
      <c r="W66" s="110"/>
    </row>
    <row r="67" spans="2:23" ht="16.149999999999999" customHeight="1" x14ac:dyDescent="0.35">
      <c r="B67" s="103"/>
      <c r="C67" s="107"/>
      <c r="D67" s="107"/>
      <c r="E67" s="108"/>
      <c r="F67" s="107"/>
      <c r="G67" s="107"/>
      <c r="H67" s="107" t="str">
        <f>"500 merkkiä ("&amp;TEXT(LEN(E68),"0")&amp;" käytetty)"</f>
        <v>500 merkkiä (0 käytetty)</v>
      </c>
      <c r="I67" s="107"/>
      <c r="J67" s="107"/>
      <c r="K67" s="106"/>
      <c r="M67" s="110"/>
      <c r="N67" s="110"/>
      <c r="O67" s="110"/>
      <c r="P67" s="110"/>
      <c r="Q67" s="110"/>
      <c r="R67" s="110"/>
      <c r="S67" s="110"/>
      <c r="T67" s="110"/>
      <c r="U67" s="110"/>
      <c r="V67" s="110"/>
      <c r="W67" s="110"/>
    </row>
    <row r="68" spans="2:23" ht="113.15" customHeight="1" x14ac:dyDescent="0.35">
      <c r="B68" s="103"/>
      <c r="C68" s="589" t="s">
        <v>213</v>
      </c>
      <c r="D68" s="590"/>
      <c r="E68" s="591"/>
      <c r="F68" s="591"/>
      <c r="G68" s="591"/>
      <c r="H68" s="591"/>
      <c r="I68" s="591"/>
      <c r="J68" s="591"/>
      <c r="K68" s="274"/>
      <c r="M68" s="592"/>
      <c r="N68" s="593"/>
      <c r="O68" s="593"/>
      <c r="P68" s="593"/>
      <c r="Q68" s="593"/>
      <c r="R68" s="593"/>
      <c r="S68" s="593"/>
      <c r="T68" s="593"/>
      <c r="U68" s="593"/>
      <c r="V68" s="593"/>
      <c r="W68" s="593"/>
    </row>
    <row r="69" spans="2:23" ht="16.149999999999999" customHeight="1" x14ac:dyDescent="0.35">
      <c r="B69" s="270"/>
      <c r="C69" s="457"/>
      <c r="D69" s="457"/>
      <c r="E69" s="107"/>
      <c r="F69" s="107"/>
      <c r="G69" s="107"/>
      <c r="H69" s="107"/>
      <c r="I69" s="107"/>
      <c r="J69" s="107"/>
      <c r="K69" s="274"/>
      <c r="M69" s="110"/>
      <c r="N69" s="458"/>
      <c r="O69" s="458"/>
      <c r="P69" s="458"/>
      <c r="Q69" s="458"/>
      <c r="R69" s="458"/>
      <c r="S69" s="458"/>
      <c r="T69" s="458"/>
      <c r="U69" s="458"/>
      <c r="V69" s="458"/>
      <c r="W69" s="458"/>
    </row>
    <row r="70" spans="2:23" ht="16.149999999999999" customHeight="1" x14ac:dyDescent="0.35">
      <c r="B70" s="272"/>
      <c r="C70" s="273"/>
      <c r="D70" s="273"/>
      <c r="E70" s="273"/>
      <c r="F70" s="273"/>
      <c r="G70" s="273"/>
      <c r="H70" s="273"/>
      <c r="I70" s="273"/>
      <c r="J70" s="273"/>
      <c r="K70" s="275"/>
      <c r="M70" s="110"/>
      <c r="N70" s="110"/>
      <c r="O70" s="110"/>
      <c r="P70" s="110"/>
      <c r="Q70" s="110"/>
      <c r="R70" s="110"/>
      <c r="S70" s="110"/>
      <c r="T70" s="110"/>
      <c r="U70" s="110"/>
      <c r="V70" s="110"/>
      <c r="W70" s="110"/>
    </row>
    <row r="71" spans="2:23" ht="16.149999999999999" customHeight="1" x14ac:dyDescent="0.35">
      <c r="B71" s="269"/>
      <c r="C71" s="268" t="s">
        <v>211</v>
      </c>
      <c r="D71" s="107"/>
      <c r="E71" s="594"/>
      <c r="F71" s="595"/>
      <c r="G71" s="595"/>
      <c r="H71" s="595"/>
      <c r="I71" s="595"/>
      <c r="J71" s="596"/>
      <c r="K71" s="106"/>
      <c r="M71" s="592"/>
      <c r="N71" s="593"/>
      <c r="O71" s="593"/>
      <c r="P71" s="593"/>
      <c r="Q71" s="593"/>
      <c r="R71" s="593"/>
      <c r="S71" s="593"/>
      <c r="T71" s="593"/>
      <c r="U71" s="593"/>
      <c r="V71" s="593"/>
      <c r="W71" s="593"/>
    </row>
    <row r="72" spans="2:23" ht="16.149999999999999" customHeight="1" x14ac:dyDescent="0.35">
      <c r="B72" s="103"/>
      <c r="C72" s="107"/>
      <c r="D72" s="107"/>
      <c r="E72" s="108"/>
      <c r="F72" s="107"/>
      <c r="G72" s="107"/>
      <c r="H72" s="107"/>
      <c r="I72" s="107"/>
      <c r="J72" s="107"/>
      <c r="K72" s="106"/>
      <c r="M72" s="110"/>
      <c r="N72" s="110"/>
      <c r="O72" s="110"/>
      <c r="P72" s="110"/>
      <c r="Q72" s="110"/>
      <c r="R72" s="110"/>
      <c r="S72" s="110"/>
      <c r="T72" s="110"/>
      <c r="U72" s="110"/>
      <c r="V72" s="110"/>
      <c r="W72" s="110"/>
    </row>
    <row r="73" spans="2:23" ht="16.149999999999999" customHeight="1" x14ac:dyDescent="0.35">
      <c r="B73" s="103"/>
      <c r="C73" s="107"/>
      <c r="D73" s="107"/>
      <c r="E73" s="108"/>
      <c r="F73" s="107"/>
      <c r="G73" s="107"/>
      <c r="H73" s="107" t="str">
        <f>"500 merkkiä ("&amp;TEXT(LEN(E74),"0")&amp;" käytetty)"</f>
        <v>500 merkkiä (0 käytetty)</v>
      </c>
      <c r="I73" s="107"/>
      <c r="J73" s="107"/>
      <c r="K73" s="106"/>
      <c r="M73" s="110"/>
      <c r="N73" s="110"/>
      <c r="O73" s="110"/>
      <c r="P73" s="110"/>
      <c r="Q73" s="110"/>
      <c r="R73" s="110"/>
      <c r="S73" s="110"/>
      <c r="T73" s="110"/>
      <c r="U73" s="110"/>
      <c r="V73" s="110"/>
      <c r="W73" s="110"/>
    </row>
    <row r="74" spans="2:23" ht="113.15" customHeight="1" x14ac:dyDescent="0.35">
      <c r="B74" s="103"/>
      <c r="C74" s="589" t="s">
        <v>213</v>
      </c>
      <c r="D74" s="590"/>
      <c r="E74" s="591"/>
      <c r="F74" s="591"/>
      <c r="G74" s="591"/>
      <c r="H74" s="591"/>
      <c r="I74" s="591"/>
      <c r="J74" s="591"/>
      <c r="K74" s="274"/>
      <c r="M74" s="592"/>
      <c r="N74" s="593"/>
      <c r="O74" s="593"/>
      <c r="P74" s="593"/>
      <c r="Q74" s="593"/>
      <c r="R74" s="593"/>
      <c r="S74" s="593"/>
      <c r="T74" s="593"/>
      <c r="U74" s="593"/>
      <c r="V74" s="593"/>
      <c r="W74" s="593"/>
    </row>
    <row r="75" spans="2:23" ht="16.149999999999999" customHeight="1" x14ac:dyDescent="0.35">
      <c r="B75" s="271"/>
      <c r="C75" s="111"/>
      <c r="D75" s="111"/>
      <c r="E75" s="111"/>
      <c r="F75" s="111"/>
      <c r="G75" s="111"/>
      <c r="H75" s="111"/>
      <c r="I75" s="111"/>
      <c r="J75" s="111"/>
      <c r="K75" s="276"/>
    </row>
  </sheetData>
  <sheetProtection sheet="1" selectLockedCells="1"/>
  <mergeCells count="61">
    <mergeCell ref="M2:O2"/>
    <mergeCell ref="E5:J5"/>
    <mergeCell ref="M5:Q7"/>
    <mergeCell ref="C8:D8"/>
    <mergeCell ref="E8:J8"/>
    <mergeCell ref="M8:Q8"/>
    <mergeCell ref="C26:D26"/>
    <mergeCell ref="E26:J26"/>
    <mergeCell ref="M26:W26"/>
    <mergeCell ref="E11:J11"/>
    <mergeCell ref="M11:W11"/>
    <mergeCell ref="C14:D14"/>
    <mergeCell ref="E14:J14"/>
    <mergeCell ref="M14:W14"/>
    <mergeCell ref="E17:J17"/>
    <mergeCell ref="M17:W17"/>
    <mergeCell ref="C20:D20"/>
    <mergeCell ref="E20:J20"/>
    <mergeCell ref="M20:W20"/>
    <mergeCell ref="E23:J23"/>
    <mergeCell ref="M23:W23"/>
    <mergeCell ref="C44:D44"/>
    <mergeCell ref="E44:J44"/>
    <mergeCell ref="M44:W44"/>
    <mergeCell ref="E29:J29"/>
    <mergeCell ref="M29:W29"/>
    <mergeCell ref="C32:D32"/>
    <mergeCell ref="E32:J32"/>
    <mergeCell ref="M32:W32"/>
    <mergeCell ref="E35:J35"/>
    <mergeCell ref="M35:W35"/>
    <mergeCell ref="C38:D38"/>
    <mergeCell ref="E38:J38"/>
    <mergeCell ref="M38:W38"/>
    <mergeCell ref="E41:J41"/>
    <mergeCell ref="M41:W41"/>
    <mergeCell ref="C62:D62"/>
    <mergeCell ref="E62:J62"/>
    <mergeCell ref="M62:W62"/>
    <mergeCell ref="E47:J47"/>
    <mergeCell ref="M47:W47"/>
    <mergeCell ref="C50:D50"/>
    <mergeCell ref="E50:J50"/>
    <mergeCell ref="M50:W50"/>
    <mergeCell ref="E53:J53"/>
    <mergeCell ref="M53:W53"/>
    <mergeCell ref="C56:D56"/>
    <mergeCell ref="E56:J56"/>
    <mergeCell ref="M56:W56"/>
    <mergeCell ref="E59:J59"/>
    <mergeCell ref="M59:W59"/>
    <mergeCell ref="C74:D74"/>
    <mergeCell ref="E74:J74"/>
    <mergeCell ref="M74:W74"/>
    <mergeCell ref="E65:J65"/>
    <mergeCell ref="M65:W65"/>
    <mergeCell ref="C68:D68"/>
    <mergeCell ref="E68:J68"/>
    <mergeCell ref="M68:W68"/>
    <mergeCell ref="E71:J71"/>
    <mergeCell ref="M71:W71"/>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E44:J44 E38:J38 E68:J68 E50:J50 E20:J20 E26:J26 E32:J32 E8:J8 E14:J14 E62:J62 E56:J56 E74:J74" xr:uid="{3A08D4CF-07CA-44A9-BF9A-B462EC62BED9}">
      <formula1>500</formula1>
    </dataValidation>
  </dataValidations>
  <hyperlinks>
    <hyperlink ref="M2:O2" location="'Aloita tästä'!A1" display="PALAA TÄSTÄ KANSISIVULLE" xr:uid="{19E6735F-A034-4ADD-A06E-38C4505BC3F9}"/>
  </hyperlinks>
  <pageMargins left="0.39370078740157483" right="0.39370078740157483" top="0.78740157480314965" bottom="0.78740157480314965" header="0.39370078740157483" footer="0.31496062992125984"/>
  <pageSetup paperSize="9" fitToHeight="0" orientation="landscape" r:id="rId1"/>
  <headerFooter>
    <oddHeader>&amp;L&amp;A&amp;R&amp;P(&amp;N)</oddHeader>
  </headerFooter>
  <rowBreaks count="1" manualBreakCount="1">
    <brk id="40" min="1"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0A8CD-D437-4C71-80CF-37C47983B2BF}">
  <sheetPr codeName="Taul9"/>
  <dimension ref="A1:J18"/>
  <sheetViews>
    <sheetView showGridLines="0" zoomScaleNormal="100" workbookViewId="0">
      <selection activeCell="C11" sqref="C11"/>
    </sheetView>
  </sheetViews>
  <sheetFormatPr defaultColWidth="8.765625" defaultRowHeight="15.5" x14ac:dyDescent="0.35"/>
  <cols>
    <col min="1" max="1" width="3.765625" style="20" customWidth="1"/>
    <col min="2" max="2" width="22.53515625" style="112" customWidth="1"/>
    <col min="3" max="3" width="73.765625" style="20" customWidth="1"/>
    <col min="4" max="4" width="2.07421875" style="20" customWidth="1"/>
    <col min="5" max="16384" width="8.765625" style="20"/>
  </cols>
  <sheetData>
    <row r="1" spans="1:10" ht="16.149999999999999" customHeight="1" x14ac:dyDescent="0.35">
      <c r="A1" s="13" t="s">
        <v>215</v>
      </c>
    </row>
    <row r="2" spans="1:10" ht="52.9" customHeight="1" x14ac:dyDescent="0.35">
      <c r="B2" s="575" t="s">
        <v>216</v>
      </c>
      <c r="C2" s="575"/>
      <c r="D2" s="575"/>
    </row>
    <row r="3" spans="1:10" ht="16.149999999999999" customHeight="1" x14ac:dyDescent="0.35">
      <c r="B3" s="431"/>
    </row>
    <row r="4" spans="1:10" ht="16.149999999999999" customHeight="1" x14ac:dyDescent="0.35">
      <c r="B4" s="113" t="s">
        <v>217</v>
      </c>
      <c r="C4" s="114"/>
      <c r="D4" s="115"/>
      <c r="F4" s="486" t="s">
        <v>48</v>
      </c>
      <c r="G4" s="487"/>
      <c r="H4" s="488"/>
    </row>
    <row r="5" spans="1:10" ht="16.149999999999999" customHeight="1" x14ac:dyDescent="0.35">
      <c r="B5" s="432"/>
      <c r="C5" s="26"/>
      <c r="D5" s="27"/>
    </row>
    <row r="6" spans="1:10" ht="16.149999999999999" customHeight="1" x14ac:dyDescent="0.35">
      <c r="B6" s="433"/>
      <c r="C6" s="116" t="s">
        <v>218</v>
      </c>
      <c r="D6" s="27"/>
      <c r="E6" s="93"/>
      <c r="F6" s="601"/>
      <c r="G6" s="601"/>
      <c r="H6" s="601"/>
      <c r="I6" s="601"/>
      <c r="J6" s="601"/>
    </row>
    <row r="7" spans="1:10" ht="16.149999999999999" customHeight="1" x14ac:dyDescent="0.35">
      <c r="B7" s="80" t="s">
        <v>219</v>
      </c>
      <c r="C7" s="468"/>
      <c r="D7" s="27"/>
      <c r="F7" s="601"/>
      <c r="G7" s="601"/>
      <c r="H7" s="601"/>
      <c r="I7" s="601"/>
      <c r="J7" s="601"/>
    </row>
    <row r="8" spans="1:10" ht="16.149999999999999" customHeight="1" x14ac:dyDescent="0.35">
      <c r="B8" s="80"/>
      <c r="C8" s="26"/>
      <c r="D8" s="27"/>
      <c r="F8" s="601"/>
      <c r="G8" s="601"/>
      <c r="H8" s="601"/>
      <c r="I8" s="601"/>
      <c r="J8" s="601"/>
    </row>
    <row r="9" spans="1:10" ht="16.149999999999999" customHeight="1" x14ac:dyDescent="0.35">
      <c r="B9" s="80" t="s">
        <v>220</v>
      </c>
      <c r="C9" s="468"/>
      <c r="D9" s="27"/>
      <c r="F9" s="601"/>
      <c r="G9" s="601"/>
      <c r="H9" s="601"/>
      <c r="I9" s="601"/>
      <c r="J9" s="601"/>
    </row>
    <row r="10" spans="1:10" ht="16.149999999999999" customHeight="1" x14ac:dyDescent="0.35">
      <c r="B10" s="433"/>
      <c r="C10" s="26"/>
      <c r="D10" s="27"/>
      <c r="F10" s="601"/>
      <c r="G10" s="601"/>
      <c r="H10" s="601"/>
      <c r="I10" s="601"/>
      <c r="J10" s="601"/>
    </row>
    <row r="11" spans="1:10" ht="16.149999999999999" customHeight="1" x14ac:dyDescent="0.35">
      <c r="B11" s="25" t="s">
        <v>221</v>
      </c>
      <c r="C11" s="434"/>
      <c r="D11" s="27"/>
      <c r="F11" s="601"/>
      <c r="G11" s="601"/>
      <c r="H11" s="601"/>
      <c r="I11" s="601"/>
      <c r="J11" s="601"/>
    </row>
    <row r="12" spans="1:10" ht="16.149999999999999" customHeight="1" x14ac:dyDescent="0.35">
      <c r="B12" s="215"/>
      <c r="C12" s="117"/>
      <c r="D12" s="118"/>
      <c r="F12" s="601"/>
      <c r="G12" s="601"/>
      <c r="H12" s="601"/>
      <c r="I12" s="601"/>
      <c r="J12" s="601"/>
    </row>
    <row r="13" spans="1:10" ht="16.149999999999999" customHeight="1" x14ac:dyDescent="0.35">
      <c r="B13" s="20"/>
    </row>
    <row r="14" spans="1:10" ht="16.149999999999999" customHeight="1" x14ac:dyDescent="0.35">
      <c r="B14" s="20"/>
    </row>
    <row r="15" spans="1:10" ht="16.149999999999999" customHeight="1" x14ac:dyDescent="0.35">
      <c r="B15" s="20"/>
    </row>
    <row r="16" spans="1:10" ht="16.149999999999999" customHeight="1" x14ac:dyDescent="0.35">
      <c r="B16" s="20"/>
    </row>
    <row r="17" spans="2:2" ht="16.149999999999999" customHeight="1" x14ac:dyDescent="0.35">
      <c r="B17" s="20"/>
    </row>
    <row r="18" spans="2:2" ht="16.149999999999999" customHeight="1" x14ac:dyDescent="0.35">
      <c r="B18" s="20"/>
    </row>
  </sheetData>
  <sheetProtection sheet="1" selectLockedCells="1"/>
  <mergeCells count="3">
    <mergeCell ref="B2:D2"/>
    <mergeCell ref="F4:H4"/>
    <mergeCell ref="F6:J12"/>
  </mergeCells>
  <hyperlinks>
    <hyperlink ref="F4:H4" location="'Aloita tästä'!A1" display="PALAA TÄSTÄ KANSISIVULLE" xr:uid="{51F16ADA-E201-437B-AE11-67C2FAEFFF59}"/>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F5F323A9-BB85-472C-9698-E561E24014B8}">
          <x14:formula1>
            <xm:f>'Metatiedot (piiloon)'!$W$3:$W$7</xm:f>
          </x14:formula1>
          <xm:sqref>C11</xm:sqref>
        </x14:dataValidation>
        <x14:dataValidation type="list" allowBlank="1" showInputMessage="1" showErrorMessage="1" xr:uid="{497E011D-2C17-4A6E-BA4D-00F9726C923B}">
          <x14:formula1>
            <xm:f>'Metatiedot (piiloon)'!$Q$3:$Q$14</xm:f>
          </x14:formula1>
          <xm:sqref>C9</xm:sqref>
        </x14:dataValidation>
        <x14:dataValidation type="list" allowBlank="1" showInputMessage="1" showErrorMessage="1" xr:uid="{BFB10923-958F-4243-999F-660A098A5697}">
          <x14:formula1>
            <xm:f>'Metatiedot (piiloon)'!$P$3:$P$36</xm:f>
          </x14:formula1>
          <xm:sqref>C7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397D8-FF6B-49CD-B88D-52F92039E2AA}">
  <sheetPr codeName="Taul10"/>
  <dimension ref="A1:Z43"/>
  <sheetViews>
    <sheetView showGridLines="0" zoomScaleNormal="100" workbookViewId="0">
      <selection activeCell="R3" sqref="R3:T3"/>
    </sheetView>
  </sheetViews>
  <sheetFormatPr defaultColWidth="9.23046875" defaultRowHeight="10" x14ac:dyDescent="0.2"/>
  <cols>
    <col min="1" max="1" width="2.765625" style="3" customWidth="1"/>
    <col min="2" max="2" width="2.69140625" style="3" customWidth="1"/>
    <col min="3" max="3" width="8.84375" style="3" customWidth="1"/>
    <col min="4" max="4" width="11" style="13" customWidth="1"/>
    <col min="5" max="5" width="2.765625" style="3" customWidth="1"/>
    <col min="6" max="6" width="11" style="8" customWidth="1"/>
    <col min="7" max="7" width="2.765625" style="3" customWidth="1"/>
    <col min="8" max="8" width="11" style="8" customWidth="1"/>
    <col min="9" max="9" width="2.765625" style="3" customWidth="1"/>
    <col min="10" max="10" width="8.3046875" style="8" customWidth="1"/>
    <col min="11" max="11" width="2.765625" style="3" customWidth="1"/>
    <col min="12" max="12" width="8.3046875" style="8" customWidth="1"/>
    <col min="13" max="14" width="2.765625" style="3" customWidth="1"/>
    <col min="15" max="15" width="8.3046875" style="3" customWidth="1"/>
    <col min="16" max="16" width="3.84375" style="3" customWidth="1"/>
    <col min="17" max="16384" width="9.23046875" style="3"/>
  </cols>
  <sheetData>
    <row r="1" spans="1:26" ht="16" customHeight="1" x14ac:dyDescent="0.2">
      <c r="A1" s="14" t="s">
        <v>222</v>
      </c>
      <c r="B1" s="14"/>
      <c r="C1" s="14"/>
      <c r="E1" s="7"/>
      <c r="F1" s="6"/>
      <c r="G1" s="7"/>
      <c r="H1" s="6"/>
      <c r="I1" s="7"/>
      <c r="J1" s="6"/>
      <c r="K1" s="7"/>
      <c r="L1" s="6"/>
      <c r="M1" s="7"/>
      <c r="N1" s="7"/>
      <c r="O1" s="7"/>
    </row>
    <row r="2" spans="1:26" ht="62.5" customHeight="1" x14ac:dyDescent="0.35">
      <c r="B2" s="607" t="s">
        <v>223</v>
      </c>
      <c r="C2" s="607"/>
      <c r="D2" s="607"/>
      <c r="E2" s="607"/>
      <c r="F2" s="607"/>
      <c r="G2" s="607"/>
      <c r="H2" s="607"/>
      <c r="I2" s="607"/>
      <c r="J2" s="607"/>
      <c r="K2" s="607"/>
      <c r="L2" s="607"/>
      <c r="M2" s="607"/>
      <c r="N2" s="607"/>
      <c r="O2" s="607"/>
      <c r="P2" s="607"/>
      <c r="Q2" s="54"/>
      <c r="U2" s="20"/>
      <c r="V2" s="20"/>
      <c r="W2" s="20"/>
      <c r="X2" s="20"/>
      <c r="Y2" s="20"/>
      <c r="Z2" s="20"/>
    </row>
    <row r="3" spans="1:26" ht="15.5" x14ac:dyDescent="0.35">
      <c r="B3" s="214"/>
      <c r="C3" s="114"/>
      <c r="D3" s="608"/>
      <c r="E3" s="608"/>
      <c r="F3" s="608"/>
      <c r="G3" s="608"/>
      <c r="H3" s="608"/>
      <c r="I3" s="608"/>
      <c r="J3" s="608"/>
      <c r="K3" s="608"/>
      <c r="L3" s="608"/>
      <c r="M3" s="608"/>
      <c r="N3" s="462"/>
      <c r="O3" s="453"/>
      <c r="P3" s="115"/>
      <c r="Q3" s="93"/>
      <c r="R3" s="486" t="s">
        <v>48</v>
      </c>
      <c r="S3" s="487"/>
      <c r="T3" s="488"/>
      <c r="U3" s="250"/>
      <c r="V3" s="250"/>
      <c r="W3" s="250"/>
      <c r="X3" s="250"/>
      <c r="Y3" s="250"/>
      <c r="Z3" s="250"/>
    </row>
    <row r="4" spans="1:26" ht="15.5" x14ac:dyDescent="0.35">
      <c r="B4" s="25"/>
      <c r="C4" s="26"/>
      <c r="D4" s="439" t="s">
        <v>224</v>
      </c>
      <c r="E4" s="439"/>
      <c r="F4" s="439"/>
      <c r="G4" s="439"/>
      <c r="H4" s="439"/>
      <c r="I4" s="439"/>
      <c r="J4" s="439"/>
      <c r="K4" s="439"/>
      <c r="L4" s="439"/>
      <c r="M4" s="439"/>
      <c r="N4" s="439"/>
      <c r="O4" s="132"/>
      <c r="P4" s="27"/>
      <c r="Q4" s="93"/>
      <c r="R4" s="93"/>
      <c r="S4" s="93"/>
      <c r="T4" s="93"/>
      <c r="U4" s="250"/>
      <c r="V4" s="250"/>
      <c r="W4" s="250"/>
      <c r="X4" s="250"/>
      <c r="Y4" s="250"/>
      <c r="Z4" s="250"/>
    </row>
    <row r="5" spans="1:26" ht="15.5" x14ac:dyDescent="0.35">
      <c r="B5" s="25"/>
      <c r="C5" s="26"/>
      <c r="D5" s="132"/>
      <c r="E5" s="277"/>
      <c r="F5" s="278"/>
      <c r="G5" s="277"/>
      <c r="H5" s="278"/>
      <c r="I5" s="277"/>
      <c r="J5" s="420"/>
      <c r="K5" s="278"/>
      <c r="L5" s="278"/>
      <c r="M5" s="277"/>
      <c r="N5" s="277"/>
      <c r="O5" s="277"/>
      <c r="P5" s="27"/>
      <c r="Q5" s="93"/>
      <c r="R5" s="250"/>
      <c r="S5" s="250"/>
      <c r="T5" s="250"/>
      <c r="U5" s="250"/>
      <c r="V5" s="250"/>
      <c r="W5" s="250"/>
      <c r="X5" s="250"/>
      <c r="Y5" s="250"/>
      <c r="Z5" s="250"/>
    </row>
    <row r="6" spans="1:26" ht="15.5" x14ac:dyDescent="0.35">
      <c r="B6" s="25"/>
      <c r="C6" s="94" t="s">
        <v>225</v>
      </c>
      <c r="D6" s="279"/>
      <c r="E6" s="26"/>
      <c r="F6" s="280"/>
      <c r="G6" s="26"/>
      <c r="H6" s="280"/>
      <c r="I6" s="26"/>
      <c r="J6" s="280"/>
      <c r="K6" s="280"/>
      <c r="L6" s="280"/>
      <c r="M6" s="26"/>
      <c r="N6" s="26"/>
      <c r="O6" s="421"/>
      <c r="P6" s="27"/>
      <c r="Q6" s="93"/>
      <c r="R6" s="250"/>
      <c r="S6" s="250"/>
      <c r="T6" s="250"/>
      <c r="U6" s="250"/>
      <c r="V6" s="250"/>
      <c r="W6" s="250"/>
      <c r="X6" s="250"/>
      <c r="Y6" s="250"/>
      <c r="Z6" s="250"/>
    </row>
    <row r="7" spans="1:26" ht="15.5" x14ac:dyDescent="0.35">
      <c r="B7" s="25"/>
      <c r="C7" s="26"/>
      <c r="D7" s="94"/>
      <c r="E7" s="26"/>
      <c r="F7" s="280"/>
      <c r="G7" s="26"/>
      <c r="H7" s="280"/>
      <c r="I7" s="26"/>
      <c r="J7" s="280"/>
      <c r="K7" s="280"/>
      <c r="L7" s="280"/>
      <c r="M7" s="26"/>
      <c r="N7" s="26"/>
      <c r="O7" s="281"/>
      <c r="P7" s="27"/>
      <c r="Q7" s="93"/>
      <c r="R7" s="250"/>
      <c r="S7" s="250"/>
      <c r="T7" s="250"/>
      <c r="U7" s="250"/>
      <c r="V7" s="250"/>
      <c r="W7" s="250"/>
      <c r="X7" s="250"/>
      <c r="Y7" s="250"/>
      <c r="Z7" s="250"/>
    </row>
    <row r="8" spans="1:26" ht="15.5" x14ac:dyDescent="0.35">
      <c r="B8" s="25"/>
      <c r="C8" s="26"/>
      <c r="D8" s="132"/>
      <c r="E8" s="277"/>
      <c r="F8" s="278"/>
      <c r="G8" s="277"/>
      <c r="H8" s="278"/>
      <c r="I8" s="277"/>
      <c r="J8" s="278"/>
      <c r="K8" s="278"/>
      <c r="L8" s="278"/>
      <c r="M8" s="277"/>
      <c r="N8" s="277"/>
      <c r="O8" s="277"/>
      <c r="P8" s="27"/>
      <c r="Q8" s="93"/>
      <c r="R8" s="20"/>
      <c r="S8" s="20"/>
      <c r="T8" s="20"/>
      <c r="U8" s="20"/>
      <c r="V8" s="20"/>
      <c r="W8" s="20"/>
      <c r="X8" s="20"/>
      <c r="Y8" s="20"/>
      <c r="Z8" s="20"/>
    </row>
    <row r="9" spans="1:26" ht="15.5" x14ac:dyDescent="0.35">
      <c r="B9" s="25"/>
      <c r="C9" s="94" t="s">
        <v>226</v>
      </c>
      <c r="D9" s="279"/>
      <c r="E9" s="26"/>
      <c r="F9" s="280"/>
      <c r="G9" s="26"/>
      <c r="H9" s="280"/>
      <c r="I9" s="26"/>
      <c r="J9" s="280"/>
      <c r="K9" s="280"/>
      <c r="L9" s="280"/>
      <c r="M9" s="26"/>
      <c r="N9" s="26"/>
      <c r="O9" s="421"/>
      <c r="P9" s="27"/>
      <c r="Q9" s="93"/>
      <c r="R9" s="20"/>
      <c r="S9" s="20"/>
      <c r="T9" s="20"/>
      <c r="U9" s="20"/>
      <c r="V9" s="20"/>
      <c r="W9" s="20"/>
      <c r="X9" s="20"/>
      <c r="Y9" s="20"/>
      <c r="Z9" s="20"/>
    </row>
    <row r="10" spans="1:26" ht="15.5" x14ac:dyDescent="0.35">
      <c r="B10" s="25"/>
      <c r="C10" s="26"/>
      <c r="D10" s="94"/>
      <c r="E10" s="26"/>
      <c r="F10" s="280"/>
      <c r="G10" s="26"/>
      <c r="H10" s="280"/>
      <c r="I10" s="26"/>
      <c r="J10" s="280"/>
      <c r="K10" s="280"/>
      <c r="L10" s="280"/>
      <c r="M10" s="26"/>
      <c r="N10" s="26"/>
      <c r="O10" s="281"/>
      <c r="P10" s="27"/>
      <c r="Q10" s="93"/>
      <c r="R10" s="20"/>
      <c r="S10" s="20"/>
      <c r="T10" s="20"/>
      <c r="U10" s="20"/>
      <c r="V10" s="20"/>
      <c r="W10" s="20"/>
      <c r="X10" s="20"/>
      <c r="Y10" s="20"/>
      <c r="Z10" s="20"/>
    </row>
    <row r="11" spans="1:26" ht="15.5" x14ac:dyDescent="0.35">
      <c r="B11" s="25"/>
      <c r="C11" s="26"/>
      <c r="D11" s="132"/>
      <c r="E11" s="277"/>
      <c r="F11" s="278"/>
      <c r="G11" s="277"/>
      <c r="H11" s="278"/>
      <c r="I11" s="277"/>
      <c r="J11" s="278"/>
      <c r="K11" s="278"/>
      <c r="L11" s="278"/>
      <c r="M11" s="277"/>
      <c r="N11" s="277"/>
      <c r="O11" s="277"/>
      <c r="P11" s="27"/>
      <c r="Q11" s="93"/>
      <c r="R11" s="20"/>
      <c r="S11" s="20"/>
      <c r="T11" s="20"/>
      <c r="U11" s="20"/>
      <c r="V11" s="20"/>
      <c r="W11" s="20"/>
      <c r="X11" s="20"/>
      <c r="Y11" s="20"/>
      <c r="Z11" s="20"/>
    </row>
    <row r="12" spans="1:26" ht="15.5" x14ac:dyDescent="0.35">
      <c r="B12" s="25"/>
      <c r="C12" s="94" t="s">
        <v>227</v>
      </c>
      <c r="D12" s="279"/>
      <c r="E12" s="26"/>
      <c r="F12" s="280"/>
      <c r="G12" s="26"/>
      <c r="H12" s="280"/>
      <c r="I12" s="26"/>
      <c r="J12" s="280"/>
      <c r="K12" s="280"/>
      <c r="L12" s="280"/>
      <c r="M12" s="26"/>
      <c r="N12" s="26"/>
      <c r="O12" s="421"/>
      <c r="P12" s="27"/>
      <c r="Q12" s="93"/>
      <c r="R12" s="20"/>
      <c r="S12" s="20"/>
      <c r="T12" s="20"/>
      <c r="U12" s="20"/>
      <c r="V12" s="20"/>
      <c r="W12" s="20"/>
      <c r="X12" s="20"/>
      <c r="Y12" s="20"/>
      <c r="Z12" s="20"/>
    </row>
    <row r="13" spans="1:26" ht="15.5" x14ac:dyDescent="0.35">
      <c r="B13" s="25"/>
      <c r="C13" s="26"/>
      <c r="D13" s="94"/>
      <c r="E13" s="26"/>
      <c r="F13" s="280"/>
      <c r="G13" s="26"/>
      <c r="H13" s="280"/>
      <c r="I13" s="26"/>
      <c r="J13" s="280"/>
      <c r="K13" s="280"/>
      <c r="L13" s="280"/>
      <c r="M13" s="26"/>
      <c r="N13" s="26"/>
      <c r="O13" s="281"/>
      <c r="P13" s="27"/>
      <c r="Q13" s="93"/>
      <c r="R13" s="20"/>
      <c r="S13" s="20"/>
      <c r="T13" s="20"/>
      <c r="U13" s="20"/>
      <c r="V13" s="20"/>
      <c r="W13" s="20"/>
      <c r="X13" s="20"/>
      <c r="Y13" s="20"/>
      <c r="Z13" s="20"/>
    </row>
    <row r="14" spans="1:26" ht="15.5" x14ac:dyDescent="0.35">
      <c r="B14" s="25"/>
      <c r="C14" s="26"/>
      <c r="D14" s="132"/>
      <c r="E14" s="277"/>
      <c r="F14" s="278"/>
      <c r="G14" s="277"/>
      <c r="H14" s="278"/>
      <c r="I14" s="277"/>
      <c r="J14" s="278"/>
      <c r="K14" s="278"/>
      <c r="L14" s="278"/>
      <c r="M14" s="277"/>
      <c r="N14" s="277"/>
      <c r="O14" s="277"/>
      <c r="P14" s="27"/>
      <c r="Q14" s="93"/>
      <c r="R14" s="20"/>
      <c r="S14" s="20"/>
      <c r="T14" s="20"/>
      <c r="U14" s="20"/>
      <c r="V14" s="20"/>
      <c r="W14" s="20"/>
      <c r="X14" s="20"/>
      <c r="Y14" s="20"/>
      <c r="Z14" s="20"/>
    </row>
    <row r="15" spans="1:26" ht="15.5" x14ac:dyDescent="0.35">
      <c r="B15" s="25"/>
      <c r="C15" s="94" t="s">
        <v>228</v>
      </c>
      <c r="D15" s="279"/>
      <c r="E15" s="26"/>
      <c r="F15" s="280"/>
      <c r="G15" s="26"/>
      <c r="H15" s="280"/>
      <c r="I15" s="26"/>
      <c r="J15" s="280"/>
      <c r="K15" s="280"/>
      <c r="L15" s="280"/>
      <c r="M15" s="26"/>
      <c r="N15" s="26"/>
      <c r="O15" s="421"/>
      <c r="P15" s="27"/>
      <c r="Q15" s="93"/>
      <c r="R15" s="20"/>
      <c r="S15" s="20"/>
      <c r="T15" s="20"/>
      <c r="U15" s="20"/>
      <c r="V15" s="20"/>
      <c r="W15" s="20"/>
      <c r="X15" s="20"/>
      <c r="Y15" s="20"/>
      <c r="Z15" s="20"/>
    </row>
    <row r="16" spans="1:26" ht="15.5" x14ac:dyDescent="0.35">
      <c r="B16" s="25"/>
      <c r="C16" s="26"/>
      <c r="D16" s="94"/>
      <c r="E16" s="26"/>
      <c r="F16" s="280"/>
      <c r="G16" s="26"/>
      <c r="H16" s="280"/>
      <c r="I16" s="26"/>
      <c r="J16" s="280"/>
      <c r="K16" s="280"/>
      <c r="L16" s="280"/>
      <c r="M16" s="26"/>
      <c r="N16" s="26"/>
      <c r="O16" s="281"/>
      <c r="P16" s="27"/>
      <c r="Q16" s="93"/>
      <c r="R16" s="20"/>
      <c r="S16" s="20"/>
      <c r="T16" s="20"/>
      <c r="U16" s="20"/>
      <c r="V16" s="20"/>
      <c r="W16" s="20"/>
      <c r="X16" s="20"/>
      <c r="Y16" s="20"/>
      <c r="Z16" s="20"/>
    </row>
    <row r="17" spans="2:26" ht="15.5" x14ac:dyDescent="0.35">
      <c r="B17" s="25"/>
      <c r="C17" s="26"/>
      <c r="D17" s="94"/>
      <c r="E17" s="26"/>
      <c r="F17" s="280"/>
      <c r="G17" s="26"/>
      <c r="H17" s="280"/>
      <c r="I17" s="26"/>
      <c r="J17" s="280"/>
      <c r="K17" s="26"/>
      <c r="L17" s="280"/>
      <c r="M17" s="26"/>
      <c r="N17" s="26"/>
      <c r="O17" s="96"/>
      <c r="P17" s="27"/>
      <c r="Q17" s="20"/>
      <c r="R17" s="20"/>
      <c r="S17" s="20"/>
      <c r="T17" s="20"/>
      <c r="U17" s="20"/>
      <c r="V17" s="20"/>
      <c r="W17" s="20"/>
      <c r="X17" s="20"/>
      <c r="Y17" s="20"/>
      <c r="Z17" s="20"/>
    </row>
    <row r="18" spans="2:26" ht="15.5" x14ac:dyDescent="0.35">
      <c r="B18" s="25"/>
      <c r="C18" s="572" t="s">
        <v>229</v>
      </c>
      <c r="D18" s="572"/>
      <c r="E18" s="572"/>
      <c r="F18" s="572"/>
      <c r="G18" s="572"/>
      <c r="H18" s="572"/>
      <c r="I18" s="572"/>
      <c r="J18" s="572"/>
      <c r="K18" s="572"/>
      <c r="L18" s="572"/>
      <c r="M18" s="572"/>
      <c r="N18" s="463"/>
      <c r="O18" s="422"/>
      <c r="P18" s="27"/>
      <c r="Q18" s="20"/>
      <c r="R18" s="20"/>
      <c r="S18" s="20"/>
      <c r="T18" s="20"/>
      <c r="U18" s="20"/>
      <c r="V18" s="20"/>
      <c r="W18" s="20"/>
      <c r="X18" s="20"/>
      <c r="Y18" s="20"/>
      <c r="Z18" s="20"/>
    </row>
    <row r="19" spans="2:26" ht="15.5" x14ac:dyDescent="0.35">
      <c r="B19" s="25"/>
      <c r="C19" s="572"/>
      <c r="D19" s="572"/>
      <c r="E19" s="572"/>
      <c r="F19" s="572"/>
      <c r="G19" s="572"/>
      <c r="H19" s="572"/>
      <c r="I19" s="572"/>
      <c r="J19" s="572"/>
      <c r="K19" s="572"/>
      <c r="L19" s="572"/>
      <c r="M19" s="572"/>
      <c r="N19" s="463"/>
      <c r="O19" s="96"/>
      <c r="P19" s="27"/>
      <c r="Q19" s="20"/>
      <c r="R19" s="20"/>
      <c r="S19" s="20"/>
      <c r="T19" s="20"/>
      <c r="U19" s="20"/>
      <c r="V19" s="20"/>
      <c r="W19" s="20"/>
      <c r="X19" s="20"/>
      <c r="Y19" s="20"/>
      <c r="Z19" s="20"/>
    </row>
    <row r="20" spans="2:26" ht="15.5" x14ac:dyDescent="0.35">
      <c r="B20" s="25"/>
      <c r="C20" s="572"/>
      <c r="D20" s="572"/>
      <c r="E20" s="572"/>
      <c r="F20" s="572"/>
      <c r="G20" s="572"/>
      <c r="H20" s="572"/>
      <c r="I20" s="572"/>
      <c r="J20" s="572"/>
      <c r="K20" s="572"/>
      <c r="L20" s="572"/>
      <c r="M20" s="572"/>
      <c r="N20" s="26"/>
      <c r="O20" s="96"/>
      <c r="P20" s="27"/>
      <c r="Q20" s="20"/>
      <c r="R20" s="20"/>
      <c r="S20" s="20"/>
      <c r="T20" s="20"/>
      <c r="U20" s="20"/>
      <c r="V20" s="20"/>
      <c r="W20" s="20"/>
      <c r="X20" s="20"/>
      <c r="Y20" s="20"/>
      <c r="Z20" s="20"/>
    </row>
    <row r="21" spans="2:26" ht="15.5" x14ac:dyDescent="0.35">
      <c r="B21" s="25"/>
      <c r="C21" s="450"/>
      <c r="D21" s="450"/>
      <c r="E21" s="450"/>
      <c r="F21" s="450"/>
      <c r="G21" s="450"/>
      <c r="H21" s="450"/>
      <c r="I21" s="450"/>
      <c r="J21" s="450"/>
      <c r="K21" s="450"/>
      <c r="L21" s="450"/>
      <c r="M21" s="450"/>
      <c r="N21" s="26"/>
      <c r="O21" s="96"/>
      <c r="P21" s="27"/>
      <c r="Q21" s="20"/>
      <c r="R21" s="20"/>
      <c r="S21" s="20"/>
      <c r="T21" s="20"/>
      <c r="U21" s="20"/>
      <c r="V21" s="20"/>
      <c r="W21" s="20"/>
      <c r="X21" s="20"/>
      <c r="Y21" s="20"/>
      <c r="Z21" s="20"/>
    </row>
    <row r="22" spans="2:26" ht="15.5" x14ac:dyDescent="0.35">
      <c r="B22" s="25"/>
      <c r="C22" s="26"/>
      <c r="D22" s="94"/>
      <c r="E22" s="26"/>
      <c r="F22" s="280"/>
      <c r="G22" s="26"/>
      <c r="H22" s="280"/>
      <c r="I22" s="26"/>
      <c r="J22" s="280"/>
      <c r="K22" s="26"/>
      <c r="L22" s="280"/>
      <c r="M22" s="26"/>
      <c r="N22" s="26"/>
      <c r="O22" s="96"/>
      <c r="P22" s="27"/>
      <c r="Q22" s="20"/>
      <c r="R22" s="20"/>
      <c r="S22" s="20"/>
      <c r="T22" s="20"/>
      <c r="U22" s="20"/>
      <c r="V22" s="20"/>
      <c r="W22" s="20"/>
      <c r="X22" s="20"/>
      <c r="Y22" s="20"/>
      <c r="Z22" s="20"/>
    </row>
    <row r="23" spans="2:26" ht="15.5" x14ac:dyDescent="0.35">
      <c r="B23" s="25"/>
      <c r="C23" s="572" t="s">
        <v>230</v>
      </c>
      <c r="D23" s="572"/>
      <c r="E23" s="572"/>
      <c r="F23" s="572"/>
      <c r="G23" s="572"/>
      <c r="H23" s="572"/>
      <c r="I23" s="572"/>
      <c r="J23" s="572"/>
      <c r="K23" s="572"/>
      <c r="L23" s="572"/>
      <c r="M23" s="572"/>
      <c r="N23" s="463"/>
      <c r="O23" s="422"/>
      <c r="P23" s="27"/>
      <c r="Q23" s="20"/>
      <c r="R23" s="20"/>
      <c r="S23" s="20"/>
      <c r="T23" s="20"/>
      <c r="U23" s="20"/>
      <c r="V23" s="20"/>
      <c r="W23" s="20"/>
      <c r="X23" s="20"/>
      <c r="Y23" s="20"/>
      <c r="Z23" s="20"/>
    </row>
    <row r="24" spans="2:26" ht="15.5" x14ac:dyDescent="0.35">
      <c r="B24" s="25"/>
      <c r="C24" s="572"/>
      <c r="D24" s="572"/>
      <c r="E24" s="572"/>
      <c r="F24" s="572"/>
      <c r="G24" s="572"/>
      <c r="H24" s="572"/>
      <c r="I24" s="572"/>
      <c r="J24" s="572"/>
      <c r="K24" s="572"/>
      <c r="L24" s="572"/>
      <c r="M24" s="572"/>
      <c r="N24" s="463"/>
      <c r="O24" s="96"/>
      <c r="P24" s="27"/>
      <c r="Q24" s="20"/>
      <c r="R24" s="20"/>
      <c r="S24" s="20"/>
      <c r="T24" s="20"/>
      <c r="U24" s="20"/>
      <c r="V24" s="20"/>
      <c r="W24" s="20"/>
      <c r="X24" s="20"/>
      <c r="Y24" s="20"/>
      <c r="Z24" s="20"/>
    </row>
    <row r="25" spans="2:26" ht="15.5" x14ac:dyDescent="0.35">
      <c r="B25" s="25"/>
      <c r="C25" s="572"/>
      <c r="D25" s="572"/>
      <c r="E25" s="572"/>
      <c r="F25" s="572"/>
      <c r="G25" s="572"/>
      <c r="H25" s="572"/>
      <c r="I25" s="572"/>
      <c r="J25" s="572"/>
      <c r="K25" s="572"/>
      <c r="L25" s="572"/>
      <c r="M25" s="572"/>
      <c r="N25" s="26"/>
      <c r="O25" s="96"/>
      <c r="P25" s="27"/>
      <c r="Q25" s="20"/>
      <c r="R25" s="20"/>
      <c r="S25" s="20"/>
      <c r="T25" s="20"/>
      <c r="U25" s="20"/>
      <c r="V25" s="20"/>
      <c r="W25" s="20"/>
      <c r="X25" s="20"/>
      <c r="Y25" s="20"/>
      <c r="Z25" s="20"/>
    </row>
    <row r="26" spans="2:26" ht="15.5" x14ac:dyDescent="0.35">
      <c r="B26" s="25"/>
      <c r="C26" s="572"/>
      <c r="D26" s="572"/>
      <c r="E26" s="572"/>
      <c r="F26" s="572"/>
      <c r="G26" s="572"/>
      <c r="H26" s="572"/>
      <c r="I26" s="572"/>
      <c r="J26" s="572"/>
      <c r="K26" s="572"/>
      <c r="L26" s="572"/>
      <c r="M26" s="572"/>
      <c r="N26" s="26"/>
      <c r="O26" s="96"/>
      <c r="P26" s="27"/>
      <c r="Q26" s="20"/>
      <c r="R26" s="20"/>
      <c r="S26" s="20"/>
      <c r="T26" s="20"/>
      <c r="U26" s="20"/>
      <c r="V26" s="20"/>
      <c r="W26" s="20"/>
      <c r="X26" s="20"/>
      <c r="Y26" s="20"/>
      <c r="Z26" s="20"/>
    </row>
    <row r="27" spans="2:26" ht="15.5" x14ac:dyDescent="0.35">
      <c r="B27" s="25"/>
      <c r="C27" s="450"/>
      <c r="D27" s="450"/>
      <c r="E27" s="450"/>
      <c r="F27" s="450"/>
      <c r="G27" s="450"/>
      <c r="H27" s="450"/>
      <c r="I27" s="450"/>
      <c r="J27" s="450"/>
      <c r="K27" s="450"/>
      <c r="L27" s="450"/>
      <c r="M27" s="450"/>
      <c r="N27" s="26"/>
      <c r="O27" s="96"/>
      <c r="P27" s="27"/>
      <c r="Q27" s="20"/>
      <c r="R27" s="20"/>
      <c r="S27" s="20"/>
      <c r="T27" s="20"/>
      <c r="U27" s="20"/>
      <c r="V27" s="20"/>
      <c r="W27" s="20"/>
      <c r="X27" s="20"/>
      <c r="Y27" s="20"/>
      <c r="Z27" s="20"/>
    </row>
    <row r="28" spans="2:26" ht="15.5" x14ac:dyDescent="0.35">
      <c r="B28" s="25"/>
      <c r="C28" s="450"/>
      <c r="D28" s="450"/>
      <c r="E28" s="450"/>
      <c r="F28" s="450"/>
      <c r="G28" s="450"/>
      <c r="H28" s="450"/>
      <c r="I28" s="450"/>
      <c r="J28" s="450"/>
      <c r="K28" s="450"/>
      <c r="L28" s="450"/>
      <c r="M28" s="450"/>
      <c r="N28" s="26"/>
      <c r="O28" s="96"/>
      <c r="P28" s="27"/>
      <c r="Q28" s="20"/>
      <c r="R28" s="20"/>
      <c r="S28" s="20"/>
      <c r="T28" s="20"/>
      <c r="U28" s="20"/>
      <c r="V28" s="20"/>
      <c r="W28" s="20"/>
      <c r="X28" s="20"/>
      <c r="Y28" s="20"/>
      <c r="Z28" s="20"/>
    </row>
    <row r="29" spans="2:26" ht="15.5" x14ac:dyDescent="0.35">
      <c r="B29" s="25"/>
      <c r="C29" s="26" t="s">
        <v>231</v>
      </c>
      <c r="D29" s="94"/>
      <c r="E29" s="26"/>
      <c r="F29" s="280"/>
      <c r="G29" s="26"/>
      <c r="H29" s="280"/>
      <c r="I29" s="26"/>
      <c r="J29" s="280"/>
      <c r="K29" s="26"/>
      <c r="L29" s="280"/>
      <c r="M29" s="26"/>
      <c r="N29" s="26"/>
      <c r="O29" s="422"/>
      <c r="P29" s="27"/>
    </row>
    <row r="30" spans="2:26" ht="15.5" x14ac:dyDescent="0.35">
      <c r="B30" s="25"/>
      <c r="C30" s="460"/>
      <c r="D30" s="460"/>
      <c r="E30" s="460"/>
      <c r="F30" s="460"/>
      <c r="G30" s="460"/>
      <c r="H30" s="460"/>
      <c r="I30" s="460"/>
      <c r="J30" s="460"/>
      <c r="K30" s="460"/>
      <c r="L30" s="460"/>
      <c r="M30" s="460"/>
      <c r="N30" s="460"/>
      <c r="O30" s="96"/>
      <c r="P30" s="27"/>
    </row>
    <row r="31" spans="2:26" ht="15.5" x14ac:dyDescent="0.35">
      <c r="B31" s="25"/>
      <c r="C31" s="460"/>
      <c r="D31" s="460"/>
      <c r="E31" s="460"/>
      <c r="F31" s="460"/>
      <c r="G31" s="460"/>
      <c r="H31" s="460"/>
      <c r="I31" s="460"/>
      <c r="J31" s="460"/>
      <c r="K31" s="460"/>
      <c r="L31" s="460"/>
      <c r="M31" s="460"/>
      <c r="N31" s="460"/>
      <c r="O31" s="96"/>
      <c r="P31" s="27"/>
    </row>
    <row r="32" spans="2:26" ht="15.5" x14ac:dyDescent="0.35">
      <c r="B32" s="25"/>
      <c r="C32" s="605" t="s">
        <v>232</v>
      </c>
      <c r="D32" s="605"/>
      <c r="E32" s="605"/>
      <c r="F32" s="605"/>
      <c r="G32" s="605"/>
      <c r="H32" s="605"/>
      <c r="I32" s="605"/>
      <c r="J32" s="605"/>
      <c r="K32" s="605"/>
      <c r="L32" s="605"/>
      <c r="M32" s="460"/>
      <c r="N32" s="460"/>
      <c r="O32" s="422"/>
      <c r="P32" s="27"/>
    </row>
    <row r="33" spans="2:24" ht="15.5" x14ac:dyDescent="0.35">
      <c r="B33" s="25"/>
      <c r="C33" s="605"/>
      <c r="D33" s="605"/>
      <c r="E33" s="605"/>
      <c r="F33" s="605"/>
      <c r="G33" s="605"/>
      <c r="H33" s="605"/>
      <c r="I33" s="605"/>
      <c r="J33" s="605"/>
      <c r="K33" s="605"/>
      <c r="L33" s="605"/>
      <c r="M33" s="460"/>
      <c r="N33" s="460"/>
      <c r="O33" s="26"/>
      <c r="P33" s="27"/>
    </row>
    <row r="34" spans="2:24" ht="15.5" x14ac:dyDescent="0.35">
      <c r="B34" s="25"/>
      <c r="C34" s="605"/>
      <c r="D34" s="605"/>
      <c r="E34" s="605"/>
      <c r="F34" s="605"/>
      <c r="G34" s="605"/>
      <c r="H34" s="605"/>
      <c r="I34" s="605"/>
      <c r="J34" s="605"/>
      <c r="K34" s="605"/>
      <c r="L34" s="605"/>
      <c r="M34" s="460"/>
      <c r="N34" s="460"/>
      <c r="O34" s="26"/>
      <c r="P34" s="27"/>
    </row>
    <row r="35" spans="2:24" ht="48" customHeight="1" x14ac:dyDescent="0.2">
      <c r="B35" s="296"/>
      <c r="C35" s="399"/>
      <c r="D35" s="423"/>
      <c r="E35" s="399"/>
      <c r="F35" s="424"/>
      <c r="G35" s="399"/>
      <c r="H35" s="424"/>
      <c r="I35" s="399"/>
      <c r="J35" s="424"/>
      <c r="K35" s="399"/>
      <c r="L35" s="424"/>
      <c r="M35" s="399"/>
      <c r="N35" s="399"/>
      <c r="O35" s="399"/>
      <c r="P35" s="400"/>
    </row>
    <row r="36" spans="2:24" ht="15.5" x14ac:dyDescent="0.2">
      <c r="B36" s="296"/>
      <c r="C36" s="395" t="s">
        <v>233</v>
      </c>
      <c r="D36" s="396"/>
      <c r="E36" s="397"/>
      <c r="F36" s="398"/>
      <c r="G36" s="397"/>
      <c r="H36" s="398"/>
      <c r="I36" s="397"/>
      <c r="J36" s="398"/>
      <c r="K36" s="397"/>
      <c r="L36" s="398"/>
      <c r="M36" s="399"/>
      <c r="N36" s="399"/>
      <c r="O36" s="399"/>
      <c r="P36" s="400"/>
    </row>
    <row r="37" spans="2:24" ht="15.5" x14ac:dyDescent="0.35">
      <c r="B37" s="296"/>
      <c r="C37" s="401" t="s">
        <v>234</v>
      </c>
      <c r="D37" s="396"/>
      <c r="E37" s="397"/>
      <c r="F37" s="398"/>
      <c r="G37" s="397"/>
      <c r="H37" s="398"/>
      <c r="I37" s="397"/>
      <c r="J37" s="398"/>
      <c r="K37" s="397"/>
      <c r="L37" s="107" t="str">
        <f>"500 merkkiä 
("&amp;TEXT(LEN(C38),"0")&amp;" käytetty)"</f>
        <v>500 merkkiä 
(0 käytetty)</v>
      </c>
      <c r="M37" s="399"/>
      <c r="N37" s="399"/>
      <c r="O37" s="399"/>
      <c r="P37" s="400"/>
    </row>
    <row r="38" spans="2:24" s="102" customFormat="1" ht="15.5" x14ac:dyDescent="0.35">
      <c r="B38" s="103"/>
      <c r="C38" s="602"/>
      <c r="D38" s="603"/>
      <c r="E38" s="603"/>
      <c r="F38" s="603"/>
      <c r="G38" s="603"/>
      <c r="H38" s="603"/>
      <c r="I38" s="603"/>
      <c r="J38" s="603"/>
      <c r="K38" s="603"/>
      <c r="L38" s="603"/>
      <c r="M38" s="604"/>
      <c r="N38" s="399"/>
      <c r="O38" s="399"/>
      <c r="P38" s="400"/>
      <c r="Q38" s="3"/>
      <c r="R38" s="3"/>
      <c r="S38" s="3"/>
      <c r="T38" s="109"/>
    </row>
    <row r="39" spans="2:24" x14ac:dyDescent="0.2">
      <c r="B39" s="296"/>
      <c r="C39" s="397"/>
      <c r="D39" s="396"/>
      <c r="E39" s="397"/>
      <c r="F39" s="398"/>
      <c r="G39" s="397"/>
      <c r="H39" s="398"/>
      <c r="I39" s="397"/>
      <c r="J39" s="398"/>
      <c r="K39" s="397"/>
      <c r="L39" s="398"/>
      <c r="M39" s="399"/>
      <c r="N39" s="399"/>
      <c r="O39" s="399"/>
      <c r="P39" s="400"/>
    </row>
    <row r="40" spans="2:24" ht="15.5" x14ac:dyDescent="0.35">
      <c r="B40" s="25"/>
      <c r="C40" s="460"/>
      <c r="D40" s="460"/>
      <c r="E40" s="460"/>
      <c r="F40" s="460"/>
      <c r="G40" s="460"/>
      <c r="H40" s="460"/>
      <c r="I40" s="460"/>
      <c r="J40" s="460"/>
      <c r="K40" s="460"/>
      <c r="L40" s="460"/>
      <c r="M40" s="460"/>
      <c r="N40" s="460"/>
      <c r="O40" s="26"/>
      <c r="P40" s="27"/>
    </row>
    <row r="41" spans="2:24" ht="15.5" x14ac:dyDescent="0.35">
      <c r="B41" s="25"/>
      <c r="C41" s="605" t="s">
        <v>235</v>
      </c>
      <c r="D41" s="605"/>
      <c r="E41" s="605"/>
      <c r="F41" s="605"/>
      <c r="G41" s="605"/>
      <c r="H41" s="605"/>
      <c r="I41" s="605"/>
      <c r="J41" s="605"/>
      <c r="K41" s="605"/>
      <c r="L41" s="605"/>
      <c r="M41" s="605"/>
      <c r="N41" s="460"/>
      <c r="O41" s="26"/>
      <c r="P41" s="27"/>
      <c r="R41" s="580" t="s">
        <v>236</v>
      </c>
      <c r="S41" s="580"/>
      <c r="T41" s="580"/>
      <c r="U41" s="580"/>
      <c r="V41" s="580"/>
      <c r="W41" s="580"/>
      <c r="X41" s="580"/>
    </row>
    <row r="42" spans="2:24" ht="15.5" x14ac:dyDescent="0.35">
      <c r="B42" s="215"/>
      <c r="C42" s="606"/>
      <c r="D42" s="606"/>
      <c r="E42" s="606"/>
      <c r="F42" s="606"/>
      <c r="G42" s="606"/>
      <c r="H42" s="606"/>
      <c r="I42" s="606"/>
      <c r="J42" s="606"/>
      <c r="K42" s="606"/>
      <c r="L42" s="606"/>
      <c r="M42" s="606"/>
      <c r="N42" s="461"/>
      <c r="O42" s="117"/>
      <c r="P42" s="118"/>
      <c r="R42" s="580"/>
      <c r="S42" s="580"/>
      <c r="T42" s="580"/>
      <c r="U42" s="580"/>
      <c r="V42" s="580"/>
      <c r="W42" s="580"/>
      <c r="X42" s="580"/>
    </row>
    <row r="43" spans="2:24" ht="48" customHeight="1" x14ac:dyDescent="0.2">
      <c r="H43" s="3"/>
      <c r="J43" s="3"/>
      <c r="L43" s="3"/>
    </row>
  </sheetData>
  <sheetProtection sheet="1" selectLockedCells="1"/>
  <mergeCells count="9">
    <mergeCell ref="C38:M38"/>
    <mergeCell ref="C41:M42"/>
    <mergeCell ref="R41:X42"/>
    <mergeCell ref="B2:P2"/>
    <mergeCell ref="D3:M3"/>
    <mergeCell ref="R3:T3"/>
    <mergeCell ref="C18:M20"/>
    <mergeCell ref="C23:M26"/>
    <mergeCell ref="C32:L34"/>
  </mergeCells>
  <hyperlinks>
    <hyperlink ref="R3:T3" location="'Aloita tästä'!A1" display="PALAA TÄSTÄ KANSISIVULLE" xr:uid="{57BAF257-9C77-47CD-B87D-9DAF556D8994}"/>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C7ABC8E05596A5469BDDEF616B07C15F" ma:contentTypeVersion="1" ma:contentTypeDescription="Luo uusi asiakirja." ma:contentTypeScope="" ma:versionID="2009edb0c0f20e8ed0a11b83577d3c88">
  <xsd:schema xmlns:xsd="http://www.w3.org/2001/XMLSchema" xmlns:xs="http://www.w3.org/2001/XMLSchema" xmlns:p="http://schemas.microsoft.com/office/2006/metadata/properties" xmlns:ns2="5224deaa-2345-49c6-a04a-fb3245061de6" targetNamespace="http://schemas.microsoft.com/office/2006/metadata/properties" ma:root="true" ma:fieldsID="8d027b12ad2947a29ef8e2edd8653938" ns2:_="">
    <xsd:import namespace="5224deaa-2345-49c6-a04a-fb3245061de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24deaa-2345-49c6-a04a-fb3245061de6"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AD4155-3D97-4EED-AE80-BCC78B7EB1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24deaa-2345-49c6-a04a-fb3245061d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254EFD-6DFA-44F5-88EC-0BF8D6C7853B}">
  <ds:schemaRefs>
    <ds:schemaRef ds:uri="http://schemas.microsoft.com/sharepoint/v3/contenttype/forms"/>
  </ds:schemaRefs>
</ds:datastoreItem>
</file>

<file path=customXml/itemProps3.xml><?xml version="1.0" encoding="utf-8"?>
<ds:datastoreItem xmlns:ds="http://schemas.openxmlformats.org/officeDocument/2006/customXml" ds:itemID="{24BE28E5-F8FE-48BC-9694-83677F748D33}">
  <ds:schemaRefs>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5224deaa-2345-49c6-a04a-fb3245061de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Laskentataulukot</vt:lpstr>
      </vt:variant>
      <vt:variant>
        <vt:i4>25</vt:i4>
      </vt:variant>
      <vt:variant>
        <vt:lpstr>Nimetyt alueet</vt:lpstr>
      </vt:variant>
      <vt:variant>
        <vt:i4>83</vt:i4>
      </vt:variant>
    </vt:vector>
  </HeadingPairs>
  <TitlesOfParts>
    <vt:vector size="108" baseType="lpstr">
      <vt:lpstr>Aloita tästä</vt:lpstr>
      <vt:lpstr>Hakijan tiedot</vt:lpstr>
      <vt:lpstr>3v EU-rahoitus</vt:lpstr>
      <vt:lpstr>Siirron saajat</vt:lpstr>
      <vt:lpstr>Yhteistyötahot</vt:lpstr>
      <vt:lpstr>Suunnitelma</vt:lpstr>
      <vt:lpstr>Aikataulu</vt:lpstr>
      <vt:lpstr>Toimien tyypit ja teemat</vt:lpstr>
      <vt:lpstr>Indikaattorit ET 1</vt:lpstr>
      <vt:lpstr>Indikaattorit ET 2</vt:lpstr>
      <vt:lpstr>Indikaattorit ET 3</vt:lpstr>
      <vt:lpstr>Horisont. periaatteet</vt:lpstr>
      <vt:lpstr>Metatiedot (piiloon)</vt:lpstr>
      <vt:lpstr>Hankinta</vt:lpstr>
      <vt:lpstr>Budjetin perustiedot</vt:lpstr>
      <vt:lpstr>Tosiasiallinen palkkakust.</vt:lpstr>
      <vt:lpstr>Ostopalvelut</vt:lpstr>
      <vt:lpstr>Käyttö- ja kiinteä omaisuus</vt:lpstr>
      <vt:lpstr>Matkakustannukset</vt:lpstr>
      <vt:lpstr>Muut hankekustannukset</vt:lpstr>
      <vt:lpstr>Hankkeen kustannukset</vt:lpstr>
      <vt:lpstr>Rahoitus</vt:lpstr>
      <vt:lpstr>EU-rahoitusosuus</vt:lpstr>
      <vt:lpstr>Ennakot</vt:lpstr>
      <vt:lpstr>Allekirjoitus</vt:lpstr>
      <vt:lpstr>'Hakijan tiedot'!N_Ajanjakso1</vt:lpstr>
      <vt:lpstr>'Hakijan tiedot'!N_Ajanjakso2</vt:lpstr>
      <vt:lpstr>'Hakijan tiedot'!N_Ajanjakso3</vt:lpstr>
      <vt:lpstr>'Hakijan tiedot'!N_Ajanjakso4</vt:lpstr>
      <vt:lpstr>Suunnitelma!N_Aloituspvm</vt:lpstr>
      <vt:lpstr>Rahoitus!N_EiTulosteta</vt:lpstr>
      <vt:lpstr>Suunnitelma!N_EiTulosteta</vt:lpstr>
      <vt:lpstr>'Hakijan tiedot'!N_EUrahoitustieto</vt:lpstr>
      <vt:lpstr>'Hakijan tiedot'!N_HakijanNimi</vt:lpstr>
      <vt:lpstr>'Hakijan tiedot'!N_HakijanNimiEN</vt:lpstr>
      <vt:lpstr>Suunnitelma!N_HankkeenNimi</vt:lpstr>
      <vt:lpstr>Suunnitelma!N_HankkeenNimiEN</vt:lpstr>
      <vt:lpstr>Suunnitelma!N_Jatkuvuus</vt:lpstr>
      <vt:lpstr>'Hakijan tiedot'!N_JärjestönRekisteröintinumero</vt:lpstr>
      <vt:lpstr>'Hakijan tiedot'!N_JärjestönRekisteröintipäivä</vt:lpstr>
      <vt:lpstr>'Hakijan tiedot'!N_Katuosoite</vt:lpstr>
      <vt:lpstr>Suunnitelma!N_KorotettuPerustelut</vt:lpstr>
      <vt:lpstr>'Hakijan tiedot'!N_Kotisivu</vt:lpstr>
      <vt:lpstr>'Budjetin perustiedot'!N_Kustannusarviolisätiedot</vt:lpstr>
      <vt:lpstr>Suunnitelma!N_KäynnistysPerustelut</vt:lpstr>
      <vt:lpstr>Suunnitelma!N_Lopetuspvm</vt:lpstr>
      <vt:lpstr>'Hakijan tiedot'!N_Ohjausryhmä</vt:lpstr>
      <vt:lpstr>Rahoitus!N_OmarahoitusYhteensä</vt:lpstr>
      <vt:lpstr>'Hakijan tiedot'!N_Postinumero</vt:lpstr>
      <vt:lpstr>'Hakijan tiedot'!N_Postitoimipaikka</vt:lpstr>
      <vt:lpstr>Suunnitelma!N_Päämäärä</vt:lpstr>
      <vt:lpstr>'Hakijan tiedot'!N_Rahoituksenmäärä1</vt:lpstr>
      <vt:lpstr>'Hakijan tiedot'!N_Rahoituksenmäärä2</vt:lpstr>
      <vt:lpstr>'Hakijan tiedot'!N_Rahoituksenmäärä3</vt:lpstr>
      <vt:lpstr>'Hakijan tiedot'!N_Rahoituksenmäärä4</vt:lpstr>
      <vt:lpstr>'Hakijan tiedot'!N_Rahoituslähde1</vt:lpstr>
      <vt:lpstr>'Hakijan tiedot'!N_Rahoituslähde2</vt:lpstr>
      <vt:lpstr>'Hakijan tiedot'!N_Rahoituslähde3</vt:lpstr>
      <vt:lpstr>'Hakijan tiedot'!N_Rahoituslähde4</vt:lpstr>
      <vt:lpstr>Suunnitelma!N_Riskiarvio</vt:lpstr>
      <vt:lpstr>'Budjetin perustiedot'!N_SisältääköArvonlisäveroa</vt:lpstr>
      <vt:lpstr>'Hakijan tiedot'!N_Sähköposti</vt:lpstr>
      <vt:lpstr>Suunnitelma!N_TaustatilanneTarve</vt:lpstr>
      <vt:lpstr>Suunnitelma!N_Tavoite1</vt:lpstr>
      <vt:lpstr>Suunnitelma!N_Tavoite1Toiminto1</vt:lpstr>
      <vt:lpstr>Suunnitelma!N_Tavoite1Toiminto1Kuvaus</vt:lpstr>
      <vt:lpstr>Suunnitelma!N_Tavoite1Toiminto1Tulostavoite</vt:lpstr>
      <vt:lpstr>Suunnitelma!N_Tiivistelmä</vt:lpstr>
      <vt:lpstr>'Hakijan tiedot'!N_Tosiasiallisetedunsaajat</vt:lpstr>
      <vt:lpstr>'Hakijan tiedot'!N_Tosomistajahenkilötunnus1</vt:lpstr>
      <vt:lpstr>'Hakijan tiedot'!N_Tosomistajahenkilötunnus2</vt:lpstr>
      <vt:lpstr>'Hakijan tiedot'!N_Tosomistajahenkilötunnus3</vt:lpstr>
      <vt:lpstr>'Hakijan tiedot'!N_Tosomistajanimi1</vt:lpstr>
      <vt:lpstr>'Hakijan tiedot'!N_Tosomistajanimi2</vt:lpstr>
      <vt:lpstr>'Hakijan tiedot'!N_Tosomistajanimi3</vt:lpstr>
      <vt:lpstr>Suunnitelma!N_Vaikuttavuus</vt:lpstr>
      <vt:lpstr>'Hakijan tiedot'!N_Varayhteyshenkilönnimi</vt:lpstr>
      <vt:lpstr>'Hakijan tiedot'!N_Varayhteyshenkilönnumero</vt:lpstr>
      <vt:lpstr>'Hakijan tiedot'!N_Varayhteyshenkilönsposti</vt:lpstr>
      <vt:lpstr>'Hakijan tiedot'!N_Yhteyshenkilönnimi</vt:lpstr>
      <vt:lpstr>'Hakijan tiedot'!N_Yhteyshenkilönnumero</vt:lpstr>
      <vt:lpstr>'Hakijan tiedot'!N_Yhteyshenkilönsposti</vt:lpstr>
      <vt:lpstr>'Hakijan tiedot'!N_Yleinennro</vt:lpstr>
      <vt:lpstr>'Hakijan tiedot'!N_Ytunnus</vt:lpstr>
      <vt:lpstr>'3v EU-rahoitus'!Tulostusalue</vt:lpstr>
      <vt:lpstr>Aikataulu!Tulostusalue</vt:lpstr>
      <vt:lpstr>Allekirjoitus!Tulostusalue</vt:lpstr>
      <vt:lpstr>'Aloita tästä'!Tulostusalue</vt:lpstr>
      <vt:lpstr>'Budjetin perustiedot'!Tulostusalue</vt:lpstr>
      <vt:lpstr>Ennakot!Tulostusalue</vt:lpstr>
      <vt:lpstr>'EU-rahoitusosuus'!Tulostusalue</vt:lpstr>
      <vt:lpstr>'Hakijan tiedot'!Tulostusalue</vt:lpstr>
      <vt:lpstr>Hankinta!Tulostusalue</vt:lpstr>
      <vt:lpstr>'Hankkeen kustannukset'!Tulostusalue</vt:lpstr>
      <vt:lpstr>'Horisont. periaatteet'!Tulostusalue</vt:lpstr>
      <vt:lpstr>'Indikaattorit ET 1'!Tulostusalue</vt:lpstr>
      <vt:lpstr>'Indikaattorit ET 2'!Tulostusalue</vt:lpstr>
      <vt:lpstr>'Indikaattorit ET 3'!Tulostusalue</vt:lpstr>
      <vt:lpstr>'Käyttö- ja kiinteä omaisuus'!Tulostusalue</vt:lpstr>
      <vt:lpstr>Matkakustannukset!Tulostusalue</vt:lpstr>
      <vt:lpstr>'Muut hankekustannukset'!Tulostusalue</vt:lpstr>
      <vt:lpstr>Ostopalvelut!Tulostusalue</vt:lpstr>
      <vt:lpstr>Rahoitus!Tulostusalue</vt:lpstr>
      <vt:lpstr>'Siirron saajat'!Tulostusalue</vt:lpstr>
      <vt:lpstr>Suunnitelma!Tulostusalue</vt:lpstr>
      <vt:lpstr>'Toimien tyypit ja teemat'!Tulostusalue</vt:lpstr>
      <vt:lpstr>'Tosiasiallinen palkkakust.'!Tulostusalue</vt:lpstr>
      <vt:lpstr>Yhteistyötahot!Tulostusalue</vt:lpstr>
    </vt:vector>
  </TitlesOfParts>
  <Manager/>
  <Company>Josek Oy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jarmok</dc:creator>
  <cp:keywords/>
  <dc:description/>
  <cp:lastModifiedBy>Koivisto Elina SM</cp:lastModifiedBy>
  <cp:revision/>
  <dcterms:created xsi:type="dcterms:W3CDTF">2005-12-19T10:09:56Z</dcterms:created>
  <dcterms:modified xsi:type="dcterms:W3CDTF">2023-02-14T14:24:52Z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0x010100C7ABC8E05596A5469BDDEF616B07C15F</vt:lpwstr>
  </property>
  <property fmtid="{D5CDD505-2E9C-101B-9397-08002B2CF9AE}" pid="3" name="TaxKeyword">
    <vt:lpwstr/>
  </property>
  <property fmtid="{D5CDD505-2E9C-101B-9397-08002B2CF9AE}" pid="4" name="Asiakas">
    <vt:lpwstr/>
  </property>
</Properties>
</file>